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https://bergenkommune.sharepoint.com/sites/BkS_BFNE_EBERetningslinjerogKrav/Delte dokumenter/General/FDV-manual/3. Publisert/"/>
    </mc:Choice>
  </mc:AlternateContent>
  <xr:revisionPtr revIDLastSave="0" documentId="8_{1C90ECB5-9977-43CF-A51C-BCA924B5C21A}" xr6:coauthVersionLast="47" xr6:coauthVersionMax="47" xr10:uidLastSave="{00000000-0000-0000-0000-000000000000}"/>
  <bookViews>
    <workbookView xWindow="-120" yWindow="-120" windowWidth="29040" windowHeight="17640" activeTab="1" xr2:uid="{00000000-000D-0000-FFFF-FFFF00000000}"/>
  </bookViews>
  <sheets>
    <sheet name="Summering" sheetId="2" r:id="rId1"/>
    <sheet name="Tilstandsregistrering" sheetId="1" r:id="rId2"/>
    <sheet name="Veilledende tilstandsgradering" sheetId="3" r:id="rId3"/>
  </sheets>
  <definedNames>
    <definedName name="_xlnm._FilterDatabase" localSheetId="1" hidden="1">Tilstandsregistrering!$B$36:$U$326</definedName>
    <definedName name="_xlnm._FilterDatabase" localSheetId="2" hidden="1">'Veilledende tilstandsgradering'!$A$5:$K$1215</definedName>
    <definedName name="START">Summering!$E$50</definedName>
    <definedName name="_xlnm.Print_Area" localSheetId="1">Tilstandsregistrering!$B:$T</definedName>
    <definedName name="_xlnm.Print_Area" localSheetId="2">'Veilledende tilstandsgradering'!$A$5:$J$5</definedName>
    <definedName name="_xlnm.Print_Titles" localSheetId="1">Tilstandsregistrering!$12:$12</definedName>
    <definedName name="_xlnm.Print_Titles" localSheetId="2">'Veilledende tilstandsgradering'!$A:$K,'Veilledende tilstandsgradering'!$5:$5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1" i="1" l="1"/>
  <c r="L209" i="1"/>
  <c r="L207" i="1"/>
  <c r="L205" i="1"/>
  <c r="L203" i="1"/>
  <c r="L201" i="1"/>
  <c r="L199" i="1"/>
  <c r="L198" i="1"/>
  <c r="L197" i="1"/>
  <c r="L196" i="1"/>
  <c r="L195" i="1"/>
  <c r="L194" i="1"/>
  <c r="L193" i="1"/>
  <c r="L191" i="1"/>
  <c r="L189" i="1"/>
  <c r="L182" i="1"/>
  <c r="L180" i="1"/>
  <c r="L178" i="1"/>
  <c r="L176" i="1"/>
  <c r="L174" i="1"/>
  <c r="L172" i="1"/>
  <c r="L170" i="1"/>
  <c r="L168" i="1"/>
  <c r="L159" i="1"/>
  <c r="L157" i="1"/>
  <c r="L155" i="1"/>
  <c r="L153" i="1"/>
  <c r="L151" i="1"/>
  <c r="L149" i="1"/>
  <c r="L147" i="1"/>
  <c r="L145" i="1"/>
  <c r="L143" i="1"/>
  <c r="L141" i="1"/>
  <c r="L139" i="1"/>
  <c r="L137" i="1"/>
  <c r="L130" i="1"/>
  <c r="L128" i="1"/>
  <c r="L126" i="1"/>
  <c r="L124" i="1"/>
  <c r="L122" i="1"/>
  <c r="L120" i="1"/>
  <c r="L118" i="1"/>
  <c r="L110" i="1"/>
  <c r="L108" i="1"/>
  <c r="L106" i="1"/>
  <c r="L104" i="1"/>
  <c r="L102" i="1"/>
  <c r="L100" i="1"/>
  <c r="L98" i="1"/>
  <c r="L96" i="1"/>
  <c r="L94" i="1"/>
  <c r="L85" i="1"/>
  <c r="L83" i="1"/>
  <c r="L81" i="1"/>
  <c r="L79" i="1"/>
  <c r="L77" i="1"/>
  <c r="L75" i="1"/>
  <c r="L73" i="1"/>
  <c r="L71" i="1"/>
  <c r="L69" i="1"/>
  <c r="L67" i="1"/>
  <c r="L65" i="1"/>
  <c r="L63" i="1"/>
  <c r="L61" i="1"/>
  <c r="L59" i="1"/>
  <c r="L57" i="1"/>
  <c r="L55" i="1"/>
  <c r="L53" i="1"/>
  <c r="L51" i="1"/>
  <c r="L49" i="1"/>
  <c r="L47" i="1"/>
  <c r="L45" i="1"/>
  <c r="L43" i="1"/>
  <c r="B40" i="2" l="1"/>
  <c r="O36" i="1" l="1"/>
  <c r="E51" i="2" l="1"/>
  <c r="H51" i="2" l="1"/>
  <c r="I51" i="2"/>
  <c r="J51" i="2"/>
  <c r="K51" i="2" l="1"/>
  <c r="X10" i="2" l="1"/>
  <c r="P10" i="2"/>
  <c r="J10" i="2"/>
  <c r="U10" i="2"/>
  <c r="O45" i="2" l="1"/>
  <c r="L45" i="2"/>
  <c r="G45" i="2"/>
  <c r="V51" i="2"/>
  <c r="U51" i="2"/>
  <c r="T51" i="2"/>
  <c r="O51" i="2"/>
  <c r="R50" i="2"/>
  <c r="P50" i="2"/>
  <c r="R49" i="2"/>
  <c r="P49" i="2"/>
  <c r="P51" i="2" l="1"/>
  <c r="R51" i="2"/>
  <c r="W10" i="2"/>
  <c r="D13" i="2"/>
  <c r="A292" i="1" l="1"/>
  <c r="A293" i="1"/>
  <c r="A294" i="1"/>
  <c r="A212" i="1"/>
  <c r="A213" i="1"/>
  <c r="A214" i="1"/>
  <c r="A183" i="1"/>
  <c r="A184" i="1"/>
  <c r="A160" i="1"/>
  <c r="A161" i="1"/>
  <c r="A162" i="1"/>
  <c r="A163" i="1"/>
  <c r="A131" i="1"/>
  <c r="A132" i="1"/>
  <c r="A111" i="1"/>
  <c r="A112" i="1"/>
  <c r="A113" i="1"/>
  <c r="A84" i="1"/>
  <c r="A85" i="1"/>
  <c r="A86" i="1"/>
  <c r="A87" i="1"/>
  <c r="L161" i="1" l="1"/>
  <c r="S161" i="1"/>
  <c r="L111" i="1"/>
  <c r="S111" i="1"/>
  <c r="R111" i="1" l="1"/>
  <c r="T111" i="1"/>
  <c r="R161" i="1"/>
  <c r="T161" i="1"/>
  <c r="G10" i="2"/>
  <c r="D10" i="2"/>
  <c r="L39" i="1" l="1"/>
  <c r="L40" i="1"/>
  <c r="L41" i="1"/>
  <c r="L42" i="1"/>
  <c r="L44" i="1"/>
  <c r="L46" i="1"/>
  <c r="L48" i="1"/>
  <c r="L50" i="1"/>
  <c r="L52" i="1"/>
  <c r="L54" i="1"/>
  <c r="L56" i="1"/>
  <c r="L58" i="1"/>
  <c r="L60" i="1"/>
  <c r="L62" i="1"/>
  <c r="L64" i="1"/>
  <c r="L66" i="1"/>
  <c r="L68" i="1"/>
  <c r="L70" i="1"/>
  <c r="L72" i="1"/>
  <c r="L74" i="1"/>
  <c r="L76" i="1"/>
  <c r="L78" i="1"/>
  <c r="L80" i="1"/>
  <c r="L82" i="1"/>
  <c r="L84" i="1"/>
  <c r="L86" i="1"/>
  <c r="L87" i="1"/>
  <c r="S84" i="1" l="1"/>
  <c r="S85" i="1"/>
  <c r="S86" i="1"/>
  <c r="S87" i="1"/>
  <c r="S112" i="1"/>
  <c r="S131" i="1"/>
  <c r="S160" i="1"/>
  <c r="S162" i="1"/>
  <c r="S183" i="1"/>
  <c r="S212" i="1"/>
  <c r="S213" i="1"/>
  <c r="S292" i="1"/>
  <c r="T292" i="1" s="1"/>
  <c r="S293" i="1"/>
  <c r="L292" i="1"/>
  <c r="L293" i="1"/>
  <c r="L294" i="1"/>
  <c r="L212" i="1"/>
  <c r="L213" i="1"/>
  <c r="L214" i="1"/>
  <c r="L183" i="1"/>
  <c r="L184" i="1"/>
  <c r="L160" i="1"/>
  <c r="L162" i="1"/>
  <c r="L131" i="1"/>
  <c r="L132" i="1"/>
  <c r="L112" i="1"/>
  <c r="L113" i="1"/>
  <c r="L88" i="1"/>
  <c r="L89" i="1"/>
  <c r="H90" i="1"/>
  <c r="I90" i="1"/>
  <c r="O91" i="1"/>
  <c r="L95" i="1"/>
  <c r="L97" i="1"/>
  <c r="L99" i="1"/>
  <c r="L101" i="1"/>
  <c r="L103" i="1"/>
  <c r="L105" i="1"/>
  <c r="L107" i="1"/>
  <c r="R293" i="1" l="1"/>
  <c r="T293" i="1"/>
  <c r="R212" i="1"/>
  <c r="T212" i="1"/>
  <c r="R162" i="1"/>
  <c r="T162" i="1"/>
  <c r="R160" i="1"/>
  <c r="T160" i="1"/>
  <c r="R131" i="1"/>
  <c r="T131" i="1"/>
  <c r="R112" i="1"/>
  <c r="T112" i="1"/>
  <c r="R292" i="1"/>
  <c r="R87" i="1"/>
  <c r="T87" i="1"/>
  <c r="R213" i="1"/>
  <c r="T213" i="1"/>
  <c r="R86" i="1"/>
  <c r="T86" i="1"/>
  <c r="R85" i="1"/>
  <c r="T85" i="1"/>
  <c r="R183" i="1"/>
  <c r="T183" i="1"/>
  <c r="R84" i="1"/>
  <c r="T84" i="1"/>
  <c r="L90" i="1"/>
  <c r="A41" i="1" l="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8" i="1"/>
  <c r="A89" i="1"/>
  <c r="A92" i="1"/>
  <c r="A93" i="1"/>
  <c r="A94" i="1"/>
  <c r="A95" i="1"/>
  <c r="A96" i="1"/>
  <c r="A97" i="1"/>
  <c r="A98" i="1"/>
  <c r="A99" i="1"/>
  <c r="A100" i="1"/>
  <c r="A101" i="1"/>
  <c r="A102" i="1"/>
  <c r="A103" i="1"/>
  <c r="A104" i="1"/>
  <c r="A105" i="1"/>
  <c r="A106" i="1"/>
  <c r="A107" i="1"/>
  <c r="A108" i="1"/>
  <c r="A109" i="1"/>
  <c r="A110" i="1"/>
  <c r="A118" i="1"/>
  <c r="A119" i="1"/>
  <c r="A120" i="1"/>
  <c r="A121" i="1"/>
  <c r="A122" i="1"/>
  <c r="A123" i="1"/>
  <c r="A124" i="1"/>
  <c r="A125" i="1"/>
  <c r="A126" i="1"/>
  <c r="A127" i="1"/>
  <c r="A128" i="1"/>
  <c r="A129" i="1"/>
  <c r="A130"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8" i="1"/>
  <c r="A169" i="1"/>
  <c r="A170" i="1"/>
  <c r="A171" i="1"/>
  <c r="A172" i="1"/>
  <c r="A173" i="1"/>
  <c r="A174" i="1"/>
  <c r="A175" i="1"/>
  <c r="A176" i="1"/>
  <c r="A177" i="1"/>
  <c r="A178" i="1"/>
  <c r="A179" i="1"/>
  <c r="A180" i="1"/>
  <c r="A181" i="1"/>
  <c r="A182" i="1"/>
  <c r="A189" i="1"/>
  <c r="A190" i="1"/>
  <c r="A191" i="1"/>
  <c r="A192" i="1"/>
  <c r="A193" i="1"/>
  <c r="A194" i="1"/>
  <c r="A195" i="1"/>
  <c r="A196" i="1"/>
  <c r="A197" i="1"/>
  <c r="A198" i="1"/>
  <c r="A199" i="1"/>
  <c r="A200" i="1"/>
  <c r="A201" i="1"/>
  <c r="A202" i="1"/>
  <c r="A203" i="1"/>
  <c r="A204" i="1"/>
  <c r="A205" i="1"/>
  <c r="A206" i="1"/>
  <c r="A207" i="1"/>
  <c r="A208" i="1"/>
  <c r="A209" i="1"/>
  <c r="A210" i="1"/>
  <c r="A211"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39" i="1"/>
  <c r="A40" i="1"/>
  <c r="Q13" i="2" l="1"/>
  <c r="O216" i="1" l="1"/>
  <c r="O296" i="1" l="1"/>
  <c r="O13" i="1" l="1"/>
  <c r="O35" i="1"/>
  <c r="O115" i="1"/>
  <c r="O134" i="1"/>
  <c r="O165" i="1"/>
  <c r="O186" i="1"/>
  <c r="W4" i="1"/>
  <c r="W5" i="1" s="1"/>
  <c r="S41" i="1"/>
  <c r="S220" i="1"/>
  <c r="S221" i="1"/>
  <c r="T221" i="1" s="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T287" i="1" s="1"/>
  <c r="S288" i="1"/>
  <c r="S289" i="1"/>
  <c r="S290" i="1"/>
  <c r="S291" i="1"/>
  <c r="S294" i="1"/>
  <c r="S219" i="1"/>
  <c r="S190" i="1"/>
  <c r="S191" i="1"/>
  <c r="S192" i="1"/>
  <c r="S193" i="1"/>
  <c r="S194" i="1"/>
  <c r="S195" i="1"/>
  <c r="S196" i="1"/>
  <c r="S197" i="1"/>
  <c r="S198" i="1"/>
  <c r="S199" i="1"/>
  <c r="S200" i="1"/>
  <c r="S201" i="1"/>
  <c r="S202" i="1"/>
  <c r="S203" i="1"/>
  <c r="S204" i="1"/>
  <c r="S205" i="1"/>
  <c r="S206" i="1"/>
  <c r="S207" i="1"/>
  <c r="S208" i="1"/>
  <c r="S209" i="1"/>
  <c r="S210" i="1"/>
  <c r="S211" i="1"/>
  <c r="S214" i="1"/>
  <c r="T214" i="1" s="1"/>
  <c r="S189" i="1"/>
  <c r="T189" i="1" s="1"/>
  <c r="S169" i="1"/>
  <c r="S170" i="1"/>
  <c r="S171" i="1"/>
  <c r="S172" i="1"/>
  <c r="S173" i="1"/>
  <c r="S174" i="1"/>
  <c r="S175" i="1"/>
  <c r="S176" i="1"/>
  <c r="S177" i="1"/>
  <c r="S178" i="1"/>
  <c r="S179" i="1"/>
  <c r="S180" i="1"/>
  <c r="S181" i="1"/>
  <c r="S182" i="1"/>
  <c r="S184" i="1"/>
  <c r="T184" i="1" s="1"/>
  <c r="S168" i="1"/>
  <c r="T168" i="1" s="1"/>
  <c r="S138" i="1"/>
  <c r="S139" i="1"/>
  <c r="S140" i="1"/>
  <c r="S141" i="1"/>
  <c r="S142" i="1"/>
  <c r="S143" i="1"/>
  <c r="S144" i="1"/>
  <c r="S145" i="1"/>
  <c r="S146" i="1"/>
  <c r="S147" i="1"/>
  <c r="S148" i="1"/>
  <c r="S149" i="1"/>
  <c r="S150" i="1"/>
  <c r="S151" i="1"/>
  <c r="S152" i="1"/>
  <c r="S153" i="1"/>
  <c r="S154" i="1"/>
  <c r="S155" i="1"/>
  <c r="S156" i="1"/>
  <c r="S157" i="1"/>
  <c r="S158" i="1"/>
  <c r="S159" i="1"/>
  <c r="S163" i="1"/>
  <c r="T163" i="1" s="1"/>
  <c r="S137" i="1"/>
  <c r="T137" i="1" s="1"/>
  <c r="S119" i="1"/>
  <c r="T119" i="1" s="1"/>
  <c r="S120" i="1"/>
  <c r="S121" i="1"/>
  <c r="S122" i="1"/>
  <c r="S123" i="1"/>
  <c r="S124" i="1"/>
  <c r="S125" i="1"/>
  <c r="S126" i="1"/>
  <c r="S127" i="1"/>
  <c r="S128" i="1"/>
  <c r="S129" i="1"/>
  <c r="S130" i="1"/>
  <c r="S132" i="1"/>
  <c r="T132" i="1" s="1"/>
  <c r="S118" i="1"/>
  <c r="T118" i="1" s="1"/>
  <c r="S95" i="1"/>
  <c r="S96" i="1"/>
  <c r="S97" i="1"/>
  <c r="S98" i="1"/>
  <c r="S99" i="1"/>
  <c r="S100" i="1"/>
  <c r="S101" i="1"/>
  <c r="S102" i="1"/>
  <c r="S103" i="1"/>
  <c r="S104" i="1"/>
  <c r="S105" i="1"/>
  <c r="S106" i="1"/>
  <c r="S107" i="1"/>
  <c r="S108" i="1"/>
  <c r="S109" i="1"/>
  <c r="S110" i="1"/>
  <c r="S113" i="1"/>
  <c r="T113" i="1" s="1"/>
  <c r="S94" i="1"/>
  <c r="T94" i="1" s="1"/>
  <c r="S40"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8" i="1"/>
  <c r="S89" i="1"/>
  <c r="S39" i="1"/>
  <c r="S17" i="1"/>
  <c r="S18" i="1"/>
  <c r="S19" i="1"/>
  <c r="S20" i="1"/>
  <c r="S21" i="1"/>
  <c r="S22" i="1"/>
  <c r="S23" i="1"/>
  <c r="S24" i="1"/>
  <c r="S25" i="1"/>
  <c r="S26" i="1"/>
  <c r="S27" i="1"/>
  <c r="S28" i="1"/>
  <c r="S29" i="1"/>
  <c r="S30" i="1"/>
  <c r="S31" i="1"/>
  <c r="S32" i="1"/>
  <c r="S33" i="1"/>
  <c r="S16" i="1"/>
  <c r="T16" i="1" s="1"/>
  <c r="L19" i="1"/>
  <c r="M19" i="1" s="1"/>
  <c r="L24" i="1"/>
  <c r="M24" i="1" s="1"/>
  <c r="L20" i="1"/>
  <c r="M20" i="1" s="1"/>
  <c r="L21" i="1"/>
  <c r="M21" i="1" s="1"/>
  <c r="B14" i="2"/>
  <c r="B8" i="2"/>
  <c r="L275" i="1"/>
  <c r="L276" i="1"/>
  <c r="I297" i="1"/>
  <c r="U38" i="2" s="1"/>
  <c r="H297" i="1"/>
  <c r="T38" i="2" s="1"/>
  <c r="I295" i="1"/>
  <c r="U29" i="2" s="1"/>
  <c r="H295" i="1"/>
  <c r="T29" i="2" s="1"/>
  <c r="I215" i="1"/>
  <c r="U27" i="2" s="1"/>
  <c r="H215" i="1"/>
  <c r="T27" i="2" s="1"/>
  <c r="L190" i="1"/>
  <c r="L230" i="1"/>
  <c r="L231" i="1"/>
  <c r="L227" i="1"/>
  <c r="L228" i="1"/>
  <c r="L229" i="1"/>
  <c r="L232" i="1"/>
  <c r="L265" i="1"/>
  <c r="L290" i="1"/>
  <c r="L291" i="1"/>
  <c r="L286" i="1"/>
  <c r="L287" i="1"/>
  <c r="L251" i="1"/>
  <c r="L252" i="1"/>
  <c r="L288" i="1"/>
  <c r="L289" i="1"/>
  <c r="L278" i="1"/>
  <c r="L272" i="1"/>
  <c r="L273" i="1"/>
  <c r="L274" i="1"/>
  <c r="L250" i="1"/>
  <c r="L249" i="1"/>
  <c r="L226" i="1"/>
  <c r="L233" i="1"/>
  <c r="L220" i="1"/>
  <c r="L219" i="1"/>
  <c r="L258" i="1"/>
  <c r="L243" i="1"/>
  <c r="L244" i="1"/>
  <c r="L245" i="1"/>
  <c r="L246" i="1"/>
  <c r="L247" i="1"/>
  <c r="L248" i="1"/>
  <c r="L253" i="1"/>
  <c r="L254" i="1"/>
  <c r="L255" i="1"/>
  <c r="L256" i="1"/>
  <c r="L257" i="1"/>
  <c r="L259" i="1"/>
  <c r="L260" i="1"/>
  <c r="L261" i="1"/>
  <c r="L262" i="1"/>
  <c r="L264" i="1"/>
  <c r="L266" i="1"/>
  <c r="L267" i="1"/>
  <c r="L268" i="1"/>
  <c r="L269" i="1"/>
  <c r="L270" i="1"/>
  <c r="L271" i="1"/>
  <c r="L277" i="1"/>
  <c r="L234" i="1"/>
  <c r="L225" i="1"/>
  <c r="L237" i="1"/>
  <c r="L238" i="1"/>
  <c r="L239" i="1"/>
  <c r="I164" i="1"/>
  <c r="U23" i="2" s="1"/>
  <c r="I133" i="1"/>
  <c r="U21" i="2" s="1"/>
  <c r="U17" i="2"/>
  <c r="I114" i="1"/>
  <c r="U19" i="2" s="1"/>
  <c r="I34" i="1"/>
  <c r="U15" i="2" s="1"/>
  <c r="I185" i="1"/>
  <c r="U25" i="2" s="1"/>
  <c r="H185" i="1"/>
  <c r="T25" i="2" s="1"/>
  <c r="H34" i="1"/>
  <c r="T15" i="2" s="1"/>
  <c r="T17" i="2"/>
  <c r="H114" i="1"/>
  <c r="T19" i="2" s="1"/>
  <c r="H133" i="1"/>
  <c r="T21" i="2" s="1"/>
  <c r="H164" i="1"/>
  <c r="T23" i="2" s="1"/>
  <c r="L281" i="1"/>
  <c r="L221" i="1"/>
  <c r="L222" i="1"/>
  <c r="L223" i="1"/>
  <c r="L224" i="1"/>
  <c r="L235" i="1"/>
  <c r="L236" i="1"/>
  <c r="L240" i="1"/>
  <c r="L241" i="1"/>
  <c r="L242" i="1"/>
  <c r="L279" i="1"/>
  <c r="L280" i="1"/>
  <c r="L282" i="1"/>
  <c r="L283" i="1"/>
  <c r="L284" i="1"/>
  <c r="L285" i="1"/>
  <c r="L192" i="1"/>
  <c r="L200" i="1"/>
  <c r="L202" i="1"/>
  <c r="L204" i="1"/>
  <c r="L206" i="1"/>
  <c r="L208" i="1"/>
  <c r="L210" i="1"/>
  <c r="L179" i="1"/>
  <c r="L169" i="1"/>
  <c r="L171" i="1"/>
  <c r="L173" i="1"/>
  <c r="L175" i="1"/>
  <c r="L177" i="1"/>
  <c r="L181" i="1"/>
  <c r="L156" i="1"/>
  <c r="L138" i="1"/>
  <c r="L140" i="1"/>
  <c r="L142" i="1"/>
  <c r="L144" i="1"/>
  <c r="L146" i="1"/>
  <c r="L148" i="1"/>
  <c r="L150" i="1"/>
  <c r="L152" i="1"/>
  <c r="L154" i="1"/>
  <c r="L158" i="1"/>
  <c r="L163" i="1"/>
  <c r="L119" i="1"/>
  <c r="L121" i="1"/>
  <c r="L123" i="1"/>
  <c r="L125" i="1"/>
  <c r="L127" i="1"/>
  <c r="L129" i="1"/>
  <c r="L109" i="1"/>
  <c r="L16" i="1"/>
  <c r="M16" i="1" s="1"/>
  <c r="L17" i="1"/>
  <c r="M17" i="1" s="1"/>
  <c r="L18" i="1"/>
  <c r="M18" i="1" s="1"/>
  <c r="L22" i="1"/>
  <c r="M22" i="1" s="1"/>
  <c r="L23" i="1"/>
  <c r="M23" i="1" s="1"/>
  <c r="L25" i="1"/>
  <c r="M25" i="1" s="1"/>
  <c r="L26" i="1"/>
  <c r="M26" i="1" s="1"/>
  <c r="L27" i="1"/>
  <c r="M27" i="1" s="1"/>
  <c r="L28" i="1"/>
  <c r="M28" i="1" s="1"/>
  <c r="L29" i="1"/>
  <c r="M29" i="1" s="1"/>
  <c r="L30" i="1"/>
  <c r="M30" i="1" s="1"/>
  <c r="L31" i="1"/>
  <c r="M31" i="1" s="1"/>
  <c r="L32" i="1"/>
  <c r="M32" i="1" s="1"/>
  <c r="L33" i="1"/>
  <c r="M33" i="1" s="1"/>
  <c r="R221" i="1" l="1"/>
  <c r="T39" i="1"/>
  <c r="S36" i="1"/>
  <c r="T294" i="1"/>
  <c r="U84" i="1"/>
  <c r="U88" i="1"/>
  <c r="U96" i="1"/>
  <c r="U100" i="1"/>
  <c r="U104" i="1"/>
  <c r="U108" i="1"/>
  <c r="U118" i="1"/>
  <c r="U122" i="1"/>
  <c r="U126" i="1"/>
  <c r="U130" i="1"/>
  <c r="U86" i="1"/>
  <c r="U94" i="1"/>
  <c r="U98" i="1"/>
  <c r="U102" i="1"/>
  <c r="U106" i="1"/>
  <c r="U110" i="1"/>
  <c r="U112" i="1"/>
  <c r="U120" i="1"/>
  <c r="U124" i="1"/>
  <c r="U128" i="1"/>
  <c r="U132" i="1"/>
  <c r="U140" i="1"/>
  <c r="U144" i="1"/>
  <c r="U148" i="1"/>
  <c r="U152" i="1"/>
  <c r="U156" i="1"/>
  <c r="U160" i="1"/>
  <c r="U168" i="1"/>
  <c r="U172" i="1"/>
  <c r="U176" i="1"/>
  <c r="U180" i="1"/>
  <c r="U190" i="1"/>
  <c r="U194" i="1"/>
  <c r="U198" i="1"/>
  <c r="U202" i="1"/>
  <c r="U206" i="1"/>
  <c r="U210" i="1"/>
  <c r="U219" i="1"/>
  <c r="U223" i="1"/>
  <c r="U227" i="1"/>
  <c r="U231" i="1"/>
  <c r="U235" i="1"/>
  <c r="U239" i="1"/>
  <c r="U243" i="1"/>
  <c r="U247" i="1"/>
  <c r="U251" i="1"/>
  <c r="U255" i="1"/>
  <c r="U85" i="1"/>
  <c r="U89" i="1"/>
  <c r="U97" i="1"/>
  <c r="U105" i="1"/>
  <c r="U123" i="1"/>
  <c r="U131" i="1"/>
  <c r="U139" i="1"/>
  <c r="U145" i="1"/>
  <c r="U150" i="1"/>
  <c r="U155" i="1"/>
  <c r="U161" i="1"/>
  <c r="U169" i="1"/>
  <c r="U174" i="1"/>
  <c r="U179" i="1"/>
  <c r="U193" i="1"/>
  <c r="U199" i="1"/>
  <c r="U204" i="1"/>
  <c r="U209" i="1"/>
  <c r="U214" i="1"/>
  <c r="U220" i="1"/>
  <c r="U225" i="1"/>
  <c r="U230" i="1"/>
  <c r="U236" i="1"/>
  <c r="U241" i="1"/>
  <c r="U246" i="1"/>
  <c r="U252" i="1"/>
  <c r="U257" i="1"/>
  <c r="U261" i="1"/>
  <c r="U265" i="1"/>
  <c r="U269" i="1"/>
  <c r="U273" i="1"/>
  <c r="U277" i="1"/>
  <c r="U281" i="1"/>
  <c r="U285" i="1"/>
  <c r="U289" i="1"/>
  <c r="U109" i="1"/>
  <c r="U119" i="1"/>
  <c r="U127" i="1"/>
  <c r="U137" i="1"/>
  <c r="U87" i="1"/>
  <c r="U99" i="1"/>
  <c r="U107" i="1"/>
  <c r="U125" i="1"/>
  <c r="U141" i="1"/>
  <c r="U146" i="1"/>
  <c r="U151" i="1"/>
  <c r="U157" i="1"/>
  <c r="U170" i="1"/>
  <c r="U175" i="1"/>
  <c r="U181" i="1"/>
  <c r="U184" i="1"/>
  <c r="U189" i="1"/>
  <c r="U195" i="1"/>
  <c r="U200" i="1"/>
  <c r="U205" i="1"/>
  <c r="U211" i="1"/>
  <c r="U221" i="1"/>
  <c r="U226" i="1"/>
  <c r="U232" i="1"/>
  <c r="U237" i="1"/>
  <c r="U242" i="1"/>
  <c r="U248" i="1"/>
  <c r="U253" i="1"/>
  <c r="U258" i="1"/>
  <c r="U262" i="1"/>
  <c r="U266" i="1"/>
  <c r="U270" i="1"/>
  <c r="U274" i="1"/>
  <c r="U278" i="1"/>
  <c r="U282" i="1"/>
  <c r="U286" i="1"/>
  <c r="U290" i="1"/>
  <c r="U293" i="1"/>
  <c r="U101" i="1"/>
  <c r="U142" i="1"/>
  <c r="U103" i="1"/>
  <c r="U113" i="1"/>
  <c r="U138" i="1"/>
  <c r="U153" i="1"/>
  <c r="U177" i="1"/>
  <c r="U196" i="1"/>
  <c r="U207" i="1"/>
  <c r="U222" i="1"/>
  <c r="U233" i="1"/>
  <c r="U244" i="1"/>
  <c r="U254" i="1"/>
  <c r="U263" i="1"/>
  <c r="U271" i="1"/>
  <c r="U279" i="1"/>
  <c r="U287" i="1"/>
  <c r="U294" i="1"/>
  <c r="U111" i="1"/>
  <c r="U121" i="1"/>
  <c r="U143" i="1"/>
  <c r="U154" i="1"/>
  <c r="U178" i="1"/>
  <c r="U197" i="1"/>
  <c r="U224" i="1"/>
  <c r="U245" i="1"/>
  <c r="U264" i="1"/>
  <c r="U280" i="1"/>
  <c r="U129" i="1"/>
  <c r="U147" i="1"/>
  <c r="U158" i="1"/>
  <c r="U171" i="1"/>
  <c r="U182" i="1"/>
  <c r="U191" i="1"/>
  <c r="U201" i="1"/>
  <c r="U212" i="1"/>
  <c r="U228" i="1"/>
  <c r="U238" i="1"/>
  <c r="U249" i="1"/>
  <c r="U259" i="1"/>
  <c r="U267" i="1"/>
  <c r="U275" i="1"/>
  <c r="U283" i="1"/>
  <c r="U291" i="1"/>
  <c r="U95" i="1"/>
  <c r="U149" i="1"/>
  <c r="U159" i="1"/>
  <c r="U162" i="1"/>
  <c r="U173" i="1"/>
  <c r="U183" i="1"/>
  <c r="U192" i="1"/>
  <c r="U203" i="1"/>
  <c r="U229" i="1"/>
  <c r="U240" i="1"/>
  <c r="U250" i="1"/>
  <c r="U260" i="1"/>
  <c r="U268" i="1"/>
  <c r="U276" i="1"/>
  <c r="U284" i="1"/>
  <c r="U292" i="1"/>
  <c r="U208" i="1"/>
  <c r="U213" i="1"/>
  <c r="U234" i="1"/>
  <c r="U256" i="1"/>
  <c r="U272" i="1"/>
  <c r="U288" i="1"/>
  <c r="R168" i="1"/>
  <c r="R119" i="1"/>
  <c r="R39" i="1"/>
  <c r="S186" i="1"/>
  <c r="R137" i="1"/>
  <c r="R94" i="1"/>
  <c r="R118" i="1"/>
  <c r="S134" i="1"/>
  <c r="S115" i="1"/>
  <c r="S35" i="1"/>
  <c r="R33" i="1"/>
  <c r="T33" i="1"/>
  <c r="R31" i="1"/>
  <c r="T31" i="1"/>
  <c r="R29" i="1"/>
  <c r="T29" i="1"/>
  <c r="R27" i="1"/>
  <c r="T27" i="1"/>
  <c r="R25" i="1"/>
  <c r="T25" i="1"/>
  <c r="R23" i="1"/>
  <c r="T23" i="1"/>
  <c r="R21" i="1"/>
  <c r="T21" i="1"/>
  <c r="R19" i="1"/>
  <c r="T19" i="1"/>
  <c r="R17" i="1"/>
  <c r="T17" i="1"/>
  <c r="R89" i="1"/>
  <c r="T89" i="1"/>
  <c r="R82" i="1"/>
  <c r="T82" i="1"/>
  <c r="R80" i="1"/>
  <c r="T80" i="1"/>
  <c r="R78" i="1"/>
  <c r="T78" i="1"/>
  <c r="R76" i="1"/>
  <c r="T76" i="1"/>
  <c r="R74" i="1"/>
  <c r="T74" i="1"/>
  <c r="R72" i="1"/>
  <c r="T72" i="1"/>
  <c r="R70" i="1"/>
  <c r="T70" i="1"/>
  <c r="R68" i="1"/>
  <c r="T68" i="1"/>
  <c r="R66" i="1"/>
  <c r="T66" i="1"/>
  <c r="R64" i="1"/>
  <c r="T64" i="1"/>
  <c r="R62" i="1"/>
  <c r="T62" i="1"/>
  <c r="R60" i="1"/>
  <c r="T60" i="1"/>
  <c r="R58" i="1"/>
  <c r="T58" i="1"/>
  <c r="R56" i="1"/>
  <c r="T56" i="1"/>
  <c r="R54" i="1"/>
  <c r="T54" i="1"/>
  <c r="R52" i="1"/>
  <c r="T52" i="1"/>
  <c r="R50" i="1"/>
  <c r="T50" i="1"/>
  <c r="R48" i="1"/>
  <c r="T48" i="1"/>
  <c r="R46" i="1"/>
  <c r="T46" i="1"/>
  <c r="R44" i="1"/>
  <c r="T44" i="1"/>
  <c r="R43" i="1"/>
  <c r="T43" i="1"/>
  <c r="R40" i="1"/>
  <c r="T40" i="1"/>
  <c r="R113" i="1"/>
  <c r="R109" i="1"/>
  <c r="T109" i="1"/>
  <c r="R107" i="1"/>
  <c r="T107" i="1"/>
  <c r="R105" i="1"/>
  <c r="T105" i="1"/>
  <c r="R103" i="1"/>
  <c r="T103" i="1"/>
  <c r="R101" i="1"/>
  <c r="T101" i="1"/>
  <c r="R99" i="1"/>
  <c r="T99" i="1"/>
  <c r="R97" i="1"/>
  <c r="T97" i="1"/>
  <c r="R95" i="1"/>
  <c r="T95" i="1"/>
  <c r="R132" i="1"/>
  <c r="R129" i="1"/>
  <c r="T129" i="1"/>
  <c r="R127" i="1"/>
  <c r="T127" i="1"/>
  <c r="R125" i="1"/>
  <c r="T125" i="1"/>
  <c r="R123" i="1"/>
  <c r="T123" i="1"/>
  <c r="R121" i="1"/>
  <c r="T121" i="1"/>
  <c r="R159" i="1"/>
  <c r="T159" i="1"/>
  <c r="R157" i="1"/>
  <c r="T157" i="1"/>
  <c r="R155" i="1"/>
  <c r="T155" i="1"/>
  <c r="R153" i="1"/>
  <c r="T153" i="1"/>
  <c r="R151" i="1"/>
  <c r="T151" i="1"/>
  <c r="R149" i="1"/>
  <c r="T149" i="1"/>
  <c r="R147" i="1"/>
  <c r="T147" i="1"/>
  <c r="R145" i="1"/>
  <c r="T145" i="1"/>
  <c r="R143" i="1"/>
  <c r="T143" i="1"/>
  <c r="R141" i="1"/>
  <c r="T141" i="1"/>
  <c r="R139" i="1"/>
  <c r="T139" i="1"/>
  <c r="R182" i="1"/>
  <c r="T182" i="1"/>
  <c r="R180" i="1"/>
  <c r="T180" i="1"/>
  <c r="R178" i="1"/>
  <c r="T178" i="1"/>
  <c r="R176" i="1"/>
  <c r="T176" i="1"/>
  <c r="R174" i="1"/>
  <c r="T174" i="1"/>
  <c r="R172" i="1"/>
  <c r="T172" i="1"/>
  <c r="R170" i="1"/>
  <c r="T170" i="1"/>
  <c r="R211" i="1"/>
  <c r="T211" i="1"/>
  <c r="R209" i="1"/>
  <c r="T209" i="1"/>
  <c r="R207" i="1"/>
  <c r="T207" i="1"/>
  <c r="R205" i="1"/>
  <c r="T205" i="1"/>
  <c r="R203" i="1"/>
  <c r="T203" i="1"/>
  <c r="R201" i="1"/>
  <c r="T201" i="1"/>
  <c r="R198" i="1"/>
  <c r="T198" i="1"/>
  <c r="R196" i="1"/>
  <c r="T196" i="1"/>
  <c r="R194" i="1"/>
  <c r="T194" i="1"/>
  <c r="R192" i="1"/>
  <c r="T192" i="1"/>
  <c r="R190" i="1"/>
  <c r="T190" i="1"/>
  <c r="R219" i="1"/>
  <c r="T219" i="1"/>
  <c r="R291" i="1"/>
  <c r="T291" i="1"/>
  <c r="R289" i="1"/>
  <c r="T289" i="1"/>
  <c r="R285" i="1"/>
  <c r="T285" i="1"/>
  <c r="R283" i="1"/>
  <c r="T283" i="1"/>
  <c r="R281" i="1"/>
  <c r="T281" i="1"/>
  <c r="R279" i="1"/>
  <c r="T279" i="1"/>
  <c r="R277" i="1"/>
  <c r="T277" i="1"/>
  <c r="R275" i="1"/>
  <c r="T275" i="1"/>
  <c r="R273" i="1"/>
  <c r="T273" i="1"/>
  <c r="R271" i="1"/>
  <c r="T271" i="1"/>
  <c r="R269" i="1"/>
  <c r="T269" i="1"/>
  <c r="R265" i="1"/>
  <c r="T265" i="1"/>
  <c r="R263" i="1"/>
  <c r="T263" i="1"/>
  <c r="R261" i="1"/>
  <c r="T261" i="1"/>
  <c r="R259" i="1"/>
  <c r="T259" i="1"/>
  <c r="R257" i="1"/>
  <c r="T257" i="1"/>
  <c r="R255" i="1"/>
  <c r="T255" i="1"/>
  <c r="R253" i="1"/>
  <c r="T253" i="1"/>
  <c r="R251" i="1"/>
  <c r="T251" i="1"/>
  <c r="R249" i="1"/>
  <c r="T249" i="1"/>
  <c r="R247" i="1"/>
  <c r="T247" i="1"/>
  <c r="R245" i="1"/>
  <c r="T245" i="1"/>
  <c r="R243" i="1"/>
  <c r="T243" i="1"/>
  <c r="R241" i="1"/>
  <c r="T241" i="1"/>
  <c r="R239" i="1"/>
  <c r="T239" i="1"/>
  <c r="R237" i="1"/>
  <c r="T237" i="1"/>
  <c r="R235" i="1"/>
  <c r="T235" i="1"/>
  <c r="R233" i="1"/>
  <c r="T233" i="1"/>
  <c r="R231" i="1"/>
  <c r="T231" i="1"/>
  <c r="R229" i="1"/>
  <c r="T229" i="1"/>
  <c r="R227" i="1"/>
  <c r="T227" i="1"/>
  <c r="R225" i="1"/>
  <c r="T225" i="1"/>
  <c r="R223" i="1"/>
  <c r="T223" i="1"/>
  <c r="R32" i="1"/>
  <c r="T32" i="1"/>
  <c r="R30" i="1"/>
  <c r="T30" i="1"/>
  <c r="R28" i="1"/>
  <c r="T28" i="1"/>
  <c r="R26" i="1"/>
  <c r="T26" i="1"/>
  <c r="R24" i="1"/>
  <c r="T24" i="1"/>
  <c r="R22" i="1"/>
  <c r="T22" i="1"/>
  <c r="R20" i="1"/>
  <c r="T20" i="1"/>
  <c r="R18" i="1"/>
  <c r="T18" i="1"/>
  <c r="R88" i="1"/>
  <c r="T88" i="1"/>
  <c r="R83" i="1"/>
  <c r="T83" i="1"/>
  <c r="R81" i="1"/>
  <c r="T81" i="1"/>
  <c r="R79" i="1"/>
  <c r="T79" i="1"/>
  <c r="R77" i="1"/>
  <c r="T77" i="1"/>
  <c r="R75" i="1"/>
  <c r="T75" i="1"/>
  <c r="R73" i="1"/>
  <c r="T73" i="1"/>
  <c r="R71" i="1"/>
  <c r="T71" i="1"/>
  <c r="R69" i="1"/>
  <c r="T69" i="1"/>
  <c r="R67" i="1"/>
  <c r="T67" i="1"/>
  <c r="R65" i="1"/>
  <c r="T65" i="1"/>
  <c r="R63" i="1"/>
  <c r="T63" i="1"/>
  <c r="R61" i="1"/>
  <c r="T61" i="1"/>
  <c r="R59" i="1"/>
  <c r="T59" i="1"/>
  <c r="R57" i="1"/>
  <c r="T57" i="1"/>
  <c r="R55" i="1"/>
  <c r="T55" i="1"/>
  <c r="R53" i="1"/>
  <c r="T53" i="1"/>
  <c r="R51" i="1"/>
  <c r="T51" i="1"/>
  <c r="R49" i="1"/>
  <c r="T49" i="1"/>
  <c r="R47" i="1"/>
  <c r="T47" i="1"/>
  <c r="R45" i="1"/>
  <c r="T45" i="1"/>
  <c r="R42" i="1"/>
  <c r="T42" i="1"/>
  <c r="R110" i="1"/>
  <c r="T110" i="1"/>
  <c r="R108" i="1"/>
  <c r="T108" i="1"/>
  <c r="R106" i="1"/>
  <c r="T106" i="1"/>
  <c r="R104" i="1"/>
  <c r="T104" i="1"/>
  <c r="R102" i="1"/>
  <c r="T102" i="1"/>
  <c r="R100" i="1"/>
  <c r="T100" i="1"/>
  <c r="R98" i="1"/>
  <c r="T98" i="1"/>
  <c r="R96" i="1"/>
  <c r="T96" i="1"/>
  <c r="R130" i="1"/>
  <c r="T130" i="1"/>
  <c r="R128" i="1"/>
  <c r="T128" i="1"/>
  <c r="R126" i="1"/>
  <c r="T126" i="1"/>
  <c r="R124" i="1"/>
  <c r="T124" i="1"/>
  <c r="R122" i="1"/>
  <c r="T122" i="1"/>
  <c r="R120" i="1"/>
  <c r="T120" i="1"/>
  <c r="R163" i="1"/>
  <c r="R158" i="1"/>
  <c r="T158" i="1"/>
  <c r="R156" i="1"/>
  <c r="T156" i="1"/>
  <c r="R154" i="1"/>
  <c r="T154" i="1"/>
  <c r="R152" i="1"/>
  <c r="T152" i="1"/>
  <c r="R150" i="1"/>
  <c r="T150" i="1"/>
  <c r="R148" i="1"/>
  <c r="T148" i="1"/>
  <c r="R146" i="1"/>
  <c r="T146" i="1"/>
  <c r="R144" i="1"/>
  <c r="T144" i="1"/>
  <c r="R142" i="1"/>
  <c r="T142" i="1"/>
  <c r="R140" i="1"/>
  <c r="T140" i="1"/>
  <c r="R138" i="1"/>
  <c r="T138" i="1"/>
  <c r="R184" i="1"/>
  <c r="R181" i="1"/>
  <c r="T181" i="1"/>
  <c r="R179" i="1"/>
  <c r="T179" i="1"/>
  <c r="R177" i="1"/>
  <c r="T177" i="1"/>
  <c r="R175" i="1"/>
  <c r="T175" i="1"/>
  <c r="R173" i="1"/>
  <c r="T173" i="1"/>
  <c r="R171" i="1"/>
  <c r="T171" i="1"/>
  <c r="R169" i="1"/>
  <c r="T169" i="1"/>
  <c r="R214" i="1"/>
  <c r="R210" i="1"/>
  <c r="T210" i="1"/>
  <c r="R208" i="1"/>
  <c r="T208" i="1"/>
  <c r="R206" i="1"/>
  <c r="T206" i="1"/>
  <c r="R204" i="1"/>
  <c r="T204" i="1"/>
  <c r="R202" i="1"/>
  <c r="T202" i="1"/>
  <c r="R200" i="1"/>
  <c r="T200" i="1"/>
  <c r="R199" i="1"/>
  <c r="T199" i="1"/>
  <c r="R197" i="1"/>
  <c r="T197" i="1"/>
  <c r="R195" i="1"/>
  <c r="T195" i="1"/>
  <c r="R193" i="1"/>
  <c r="T193" i="1"/>
  <c r="R191" i="1"/>
  <c r="T191" i="1"/>
  <c r="R294" i="1"/>
  <c r="R290" i="1"/>
  <c r="T290" i="1"/>
  <c r="R288" i="1"/>
  <c r="T288" i="1"/>
  <c r="R286" i="1"/>
  <c r="T286" i="1"/>
  <c r="R284" i="1"/>
  <c r="T284" i="1"/>
  <c r="R282" i="1"/>
  <c r="T282" i="1"/>
  <c r="R280" i="1"/>
  <c r="T280" i="1"/>
  <c r="R278" i="1"/>
  <c r="T278" i="1"/>
  <c r="R276" i="1"/>
  <c r="T276" i="1"/>
  <c r="R274" i="1"/>
  <c r="T274" i="1"/>
  <c r="R272" i="1"/>
  <c r="T272" i="1"/>
  <c r="R270" i="1"/>
  <c r="T270" i="1"/>
  <c r="R268" i="1"/>
  <c r="T268" i="1"/>
  <c r="R266" i="1"/>
  <c r="T266" i="1"/>
  <c r="R264" i="1"/>
  <c r="T264" i="1"/>
  <c r="R262" i="1"/>
  <c r="T262" i="1"/>
  <c r="R260" i="1"/>
  <c r="T260" i="1"/>
  <c r="R258" i="1"/>
  <c r="T258" i="1"/>
  <c r="R256" i="1"/>
  <c r="T256" i="1"/>
  <c r="R254" i="1"/>
  <c r="T254" i="1"/>
  <c r="R252" i="1"/>
  <c r="T252" i="1"/>
  <c r="R250" i="1"/>
  <c r="T250" i="1"/>
  <c r="R248" i="1"/>
  <c r="T248" i="1"/>
  <c r="R246" i="1"/>
  <c r="T246" i="1"/>
  <c r="R244" i="1"/>
  <c r="T244" i="1"/>
  <c r="R242" i="1"/>
  <c r="T242" i="1"/>
  <c r="R240" i="1"/>
  <c r="T240" i="1"/>
  <c r="R238" i="1"/>
  <c r="T238" i="1"/>
  <c r="R236" i="1"/>
  <c r="T236" i="1"/>
  <c r="R234" i="1"/>
  <c r="T234" i="1"/>
  <c r="R232" i="1"/>
  <c r="T232" i="1"/>
  <c r="R230" i="1"/>
  <c r="T230" i="1"/>
  <c r="R228" i="1"/>
  <c r="T228" i="1"/>
  <c r="R226" i="1"/>
  <c r="T226" i="1"/>
  <c r="R224" i="1"/>
  <c r="T224" i="1"/>
  <c r="R222" i="1"/>
  <c r="T222" i="1"/>
  <c r="R220" i="1"/>
  <c r="T220" i="1"/>
  <c r="R41" i="1"/>
  <c r="T41" i="1"/>
  <c r="R267" i="1"/>
  <c r="T267" i="1"/>
  <c r="R16" i="1"/>
  <c r="R189" i="1"/>
  <c r="S216" i="1"/>
  <c r="R287" i="1"/>
  <c r="S296" i="1"/>
  <c r="S13" i="1"/>
  <c r="S165" i="1"/>
  <c r="V17" i="2"/>
  <c r="L114" i="1"/>
  <c r="V19" i="2" s="1"/>
  <c r="L295" i="1"/>
  <c r="V29" i="2" s="1"/>
  <c r="L297" i="1"/>
  <c r="V38" i="2" s="1"/>
  <c r="L34" i="1"/>
  <c r="V15" i="2" s="1"/>
  <c r="W19" i="2"/>
  <c r="W21" i="2"/>
  <c r="W23" i="2"/>
  <c r="W25" i="2"/>
  <c r="L215" i="1"/>
  <c r="V27" i="2" s="1"/>
  <c r="M34" i="1"/>
  <c r="W15" i="2" s="1"/>
  <c r="W17" i="2"/>
  <c r="L133" i="1"/>
  <c r="V21" i="2" s="1"/>
  <c r="L164" i="1"/>
  <c r="V23" i="2" s="1"/>
  <c r="L185" i="1"/>
  <c r="V25" i="2" s="1"/>
  <c r="W29" i="2"/>
  <c r="W27" i="2"/>
  <c r="S91" i="1"/>
  <c r="U57" i="1"/>
  <c r="U48" i="1"/>
  <c r="U83" i="1"/>
  <c r="U25" i="1"/>
  <c r="U73" i="1"/>
  <c r="U42" i="1"/>
  <c r="U78" i="1"/>
  <c r="U79" i="1"/>
  <c r="U65" i="1"/>
  <c r="U49" i="1"/>
  <c r="U33" i="1"/>
  <c r="U17" i="1"/>
  <c r="U32" i="1"/>
  <c r="U64" i="1"/>
  <c r="U30" i="1"/>
  <c r="U77" i="1"/>
  <c r="U69" i="1"/>
  <c r="U61" i="1"/>
  <c r="U53" i="1"/>
  <c r="U45" i="1"/>
  <c r="U29" i="1"/>
  <c r="U21" i="1"/>
  <c r="U16" i="1"/>
  <c r="U24" i="1"/>
  <c r="U41" i="1"/>
  <c r="U56" i="1"/>
  <c r="U72" i="1"/>
  <c r="U62" i="1"/>
  <c r="U81" i="1"/>
  <c r="U75" i="1"/>
  <c r="U71" i="1"/>
  <c r="U67" i="1"/>
  <c r="U63" i="1"/>
  <c r="U59" i="1"/>
  <c r="U55" i="1"/>
  <c r="U51" i="1"/>
  <c r="U47" i="1"/>
  <c r="U40" i="1"/>
  <c r="U35" i="1"/>
  <c r="U31" i="1"/>
  <c r="U27" i="1"/>
  <c r="U23" i="1"/>
  <c r="U19" i="1"/>
  <c r="U18" i="1"/>
  <c r="U28" i="1"/>
  <c r="U44" i="1"/>
  <c r="U52" i="1"/>
  <c r="U60" i="1"/>
  <c r="U68" i="1"/>
  <c r="U76" i="1"/>
  <c r="U82" i="1"/>
  <c r="U46" i="1"/>
  <c r="U20" i="1"/>
  <c r="W10" i="1"/>
  <c r="W8" i="1"/>
  <c r="W9" i="1"/>
  <c r="U34" i="1"/>
  <c r="U58" i="1"/>
  <c r="U26" i="1"/>
  <c r="W6" i="1"/>
  <c r="W7" i="1"/>
  <c r="W11" i="1"/>
  <c r="U80" i="1"/>
  <c r="U50" i="1"/>
  <c r="U66" i="1"/>
  <c r="U74" i="1"/>
  <c r="U43" i="1"/>
  <c r="U70" i="1"/>
  <c r="U54" i="1"/>
  <c r="U39" i="1"/>
  <c r="U22" i="1"/>
  <c r="R36" i="1" l="1"/>
  <c r="T296" i="1"/>
  <c r="Q30" i="2" s="1"/>
  <c r="R216" i="1"/>
  <c r="R165" i="1"/>
  <c r="R134" i="1"/>
  <c r="R115" i="1"/>
  <c r="T186" i="1"/>
  <c r="Q26" i="2" s="1"/>
  <c r="T165" i="1"/>
  <c r="Q24" i="2" s="1"/>
  <c r="T134" i="1"/>
  <c r="Q22" i="2" s="1"/>
  <c r="R186" i="1"/>
  <c r="R91" i="1"/>
  <c r="R35" i="1"/>
  <c r="T91" i="1"/>
  <c r="Q18" i="2" s="1"/>
  <c r="T115" i="1"/>
  <c r="Q20" i="2" s="1"/>
  <c r="L18" i="2"/>
  <c r="T216" i="1"/>
  <c r="Q28" i="2" s="1"/>
  <c r="R296" i="1"/>
  <c r="R13" i="1"/>
  <c r="T13" i="1"/>
  <c r="T35" i="1"/>
  <c r="Q16" i="2" s="1"/>
  <c r="M29" i="2"/>
  <c r="L29" i="2"/>
  <c r="K29" i="2"/>
  <c r="J29" i="2"/>
  <c r="I29" i="2"/>
  <c r="W38" i="2"/>
  <c r="L24" i="2"/>
  <c r="L20" i="2"/>
  <c r="L15" i="2"/>
  <c r="L31" i="2" s="1"/>
  <c r="N18" i="2"/>
  <c r="J17" i="2"/>
  <c r="I17" i="2"/>
  <c r="M18" i="2"/>
  <c r="N17" i="2"/>
  <c r="K17" i="2"/>
  <c r="L17" i="2"/>
  <c r="M17" i="2"/>
  <c r="J18" i="2"/>
  <c r="K18" i="2"/>
  <c r="I18" i="2"/>
  <c r="N25" i="2"/>
  <c r="L26" i="2"/>
  <c r="M26" i="2"/>
  <c r="J26" i="2"/>
  <c r="J25" i="2"/>
  <c r="I26" i="2"/>
  <c r="N27" i="2"/>
  <c r="K27" i="2"/>
  <c r="J28" i="2"/>
  <c r="N28" i="2"/>
  <c r="M28" i="2"/>
  <c r="J27" i="2"/>
  <c r="N30" i="2"/>
  <c r="N29" i="2"/>
  <c r="K30" i="2"/>
  <c r="I30" i="2"/>
  <c r="J30" i="2"/>
  <c r="L30" i="2"/>
  <c r="M30" i="2"/>
  <c r="K15" i="2"/>
  <c r="K31" i="2" s="1"/>
  <c r="N15" i="2"/>
  <c r="N31" i="2" s="1"/>
  <c r="I15" i="2"/>
  <c r="I16" i="2"/>
  <c r="J15" i="2"/>
  <c r="L16" i="2"/>
  <c r="K16" i="2"/>
  <c r="K20" i="2"/>
  <c r="I20" i="2"/>
  <c r="M19" i="2"/>
  <c r="K19" i="2"/>
  <c r="N20" i="2"/>
  <c r="J19" i="2"/>
  <c r="I28" i="2"/>
  <c r="I27" i="2"/>
  <c r="M25" i="2"/>
  <c r="K26" i="2"/>
  <c r="N26" i="2"/>
  <c r="I24" i="2"/>
  <c r="J24" i="2"/>
  <c r="L19" i="2"/>
  <c r="M20" i="2"/>
  <c r="N19" i="2"/>
  <c r="N16" i="2"/>
  <c r="J16" i="2"/>
  <c r="M15" i="2"/>
  <c r="M31" i="2" s="1"/>
  <c r="N23" i="2"/>
  <c r="L23" i="2"/>
  <c r="M23" i="2"/>
  <c r="M24" i="2"/>
  <c r="N24" i="2"/>
  <c r="J23" i="2"/>
  <c r="N21" i="2"/>
  <c r="M22" i="2"/>
  <c r="L21" i="2"/>
  <c r="K22" i="2"/>
  <c r="N22" i="2"/>
  <c r="J21" i="2"/>
  <c r="K21" i="2"/>
  <c r="M21" i="2"/>
  <c r="I22" i="2"/>
  <c r="I21" i="2"/>
  <c r="L22" i="2"/>
  <c r="J22" i="2"/>
  <c r="K28" i="2"/>
  <c r="L28" i="2"/>
  <c r="M27" i="2"/>
  <c r="I25" i="2"/>
  <c r="K25" i="2"/>
  <c r="K23" i="2"/>
  <c r="K24" i="2"/>
  <c r="I23" i="2"/>
  <c r="I19" i="2"/>
  <c r="J20" i="2"/>
  <c r="M16" i="2"/>
  <c r="L25" i="2"/>
  <c r="L27" i="2"/>
  <c r="T36" i="1" l="1"/>
  <c r="Q33" i="2"/>
  <c r="Q34" i="2" s="1"/>
  <c r="Q38" i="2" s="1"/>
  <c r="O28" i="2"/>
  <c r="O29" i="2"/>
  <c r="O27" i="2"/>
  <c r="O23" i="2"/>
  <c r="O24" i="2"/>
  <c r="O19" i="2"/>
  <c r="O20" i="2"/>
  <c r="O25" i="2"/>
  <c r="O22" i="2"/>
  <c r="O21" i="2"/>
  <c r="O30" i="2"/>
  <c r="O26" i="2"/>
  <c r="O18" i="2"/>
  <c r="O17" i="2"/>
  <c r="P22" i="2"/>
  <c r="P30" i="2"/>
  <c r="P26" i="2"/>
  <c r="P29" i="2"/>
  <c r="P27" i="2"/>
  <c r="P19" i="2"/>
  <c r="P18" i="2"/>
  <c r="P25" i="2"/>
  <c r="P23" i="2"/>
  <c r="P21" i="2"/>
  <c r="P28" i="2"/>
  <c r="P16" i="2"/>
  <c r="P24" i="2"/>
  <c r="P20" i="2"/>
  <c r="P17" i="2"/>
  <c r="P15" i="2"/>
  <c r="P31" i="2" s="1"/>
  <c r="S19" i="2"/>
  <c r="S23" i="2"/>
  <c r="S27" i="2"/>
  <c r="S30" i="2"/>
  <c r="S29" i="2"/>
  <c r="S28" i="2"/>
  <c r="S26" i="2"/>
  <c r="S22" i="2"/>
  <c r="S25" i="2"/>
  <c r="S24" i="2"/>
  <c r="S21" i="2"/>
  <c r="S20" i="2"/>
  <c r="S18" i="2"/>
  <c r="S17" i="2"/>
  <c r="S16" i="2"/>
  <c r="S15" i="2"/>
  <c r="S31" i="2" s="1"/>
  <c r="J31" i="2"/>
  <c r="R27" i="2"/>
  <c r="R23" i="2"/>
  <c r="R19" i="2"/>
  <c r="R30" i="2"/>
  <c r="R29" i="2"/>
  <c r="R28" i="2"/>
  <c r="R26" i="2"/>
  <c r="R25" i="2"/>
  <c r="R24" i="2"/>
  <c r="R22" i="2"/>
  <c r="R21" i="2"/>
  <c r="R15" i="2"/>
  <c r="R16" i="2"/>
  <c r="R20" i="2"/>
  <c r="R18" i="2"/>
  <c r="R17" i="2"/>
  <c r="M33" i="2"/>
  <c r="N33" i="2"/>
  <c r="L33" i="2"/>
  <c r="I33" i="2"/>
  <c r="L32" i="2"/>
  <c r="N32" i="2"/>
  <c r="I32" i="2"/>
  <c r="J33" i="2"/>
  <c r="K33" i="2"/>
  <c r="I31" i="2"/>
  <c r="M32" i="2"/>
  <c r="K32" i="2"/>
  <c r="J32" i="2"/>
  <c r="O33" i="2" l="1"/>
  <c r="O32" i="2"/>
  <c r="P32" i="2"/>
  <c r="P33" i="2"/>
  <c r="S32" i="2"/>
  <c r="S33" i="2"/>
  <c r="R31" i="2"/>
  <c r="R33" i="2"/>
  <c r="R32" i="2"/>
  <c r="I34" i="2"/>
  <c r="I35" i="2" s="1"/>
  <c r="I36" i="2" s="1"/>
  <c r="K34" i="2"/>
  <c r="K35" i="2" s="1"/>
  <c r="M34" i="2"/>
  <c r="M35" i="2" s="1"/>
  <c r="M36" i="2" s="1"/>
  <c r="L34" i="2"/>
  <c r="L35" i="2" s="1"/>
  <c r="J34" i="2"/>
  <c r="N34" i="2"/>
  <c r="O34" i="2" l="1"/>
  <c r="P34" i="2"/>
  <c r="S34" i="2"/>
  <c r="S35" i="2" s="1"/>
  <c r="S36" i="2" s="1"/>
  <c r="R34" i="2"/>
  <c r="L36" i="2"/>
  <c r="K36" i="2"/>
  <c r="M37" i="2"/>
  <c r="M38" i="2" s="1"/>
  <c r="N35" i="2"/>
  <c r="N36" i="2" s="1"/>
  <c r="N37" i="2" s="1"/>
  <c r="N38" i="2" s="1"/>
  <c r="J35" i="2"/>
  <c r="J36" i="2" s="1"/>
  <c r="I37" i="2"/>
  <c r="I38" i="2" s="1"/>
  <c r="L37" i="2" l="1"/>
  <c r="O37" i="2" s="1"/>
  <c r="O36" i="2"/>
  <c r="O35" i="2"/>
  <c r="P35" i="2"/>
  <c r="S37" i="2"/>
  <c r="S38" i="2" s="1"/>
  <c r="R35" i="2"/>
  <c r="K37" i="2"/>
  <c r="K38" i="2" s="1"/>
  <c r="J37" i="2"/>
  <c r="J38" i="2" s="1"/>
  <c r="O38" i="2" l="1"/>
  <c r="L38" i="2"/>
  <c r="P36" i="2"/>
  <c r="P37" i="2" s="1"/>
  <c r="R36" i="2"/>
  <c r="R37" i="2" s="1"/>
  <c r="P38" i="2" l="1"/>
  <c r="R3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Folkestad, Knut</author>
    <author>Knut Folkestad</author>
  </authors>
  <commentList>
    <comment ref="B2" authorId="0" shapeId="0" xr:uid="{00000000-0006-0000-0100-000001000000}">
      <text>
        <r>
          <rPr>
            <b/>
            <sz val="9"/>
            <color indexed="81"/>
            <rFont val="Tahoma"/>
            <family val="2"/>
          </rPr>
          <t>Før inn Eiendommens navn i denne cellen som denne teksten står. Eks. Haukedalen skole</t>
        </r>
        <r>
          <rPr>
            <sz val="9"/>
            <color indexed="81"/>
            <rFont val="Tahoma"/>
            <family val="2"/>
          </rPr>
          <t xml:space="preserve">
</t>
        </r>
      </text>
    </comment>
    <comment ref="D2" authorId="0" shapeId="0" xr:uid="{00000000-0006-0000-0100-000002000000}">
      <text>
        <r>
          <rPr>
            <b/>
            <sz val="9"/>
            <color indexed="81"/>
            <rFont val="Tahoma"/>
            <family val="2"/>
          </rPr>
          <t>Før inn Byggets navn i feltet der dette står. Eksempel: Hovedbygg</t>
        </r>
        <r>
          <rPr>
            <sz val="9"/>
            <color indexed="81"/>
            <rFont val="Tahoma"/>
            <family val="2"/>
          </rPr>
          <t xml:space="preserve">
</t>
        </r>
      </text>
    </comment>
    <comment ref="D3" authorId="0" shapeId="0" xr:uid="{00000000-0006-0000-0100-000003000000}">
      <text>
        <r>
          <rPr>
            <b/>
            <sz val="9"/>
            <color indexed="81"/>
            <rFont val="Tahoma"/>
            <family val="2"/>
          </rPr>
          <t>Før inn objektnummer i dette feltet. (C3). Formatet er eiendomsnr (4-siffer- eks 2113)+byggnr.(2-siffer eks 1 som føres 01. Eksempel: 211301</t>
        </r>
        <r>
          <rPr>
            <sz val="9"/>
            <color indexed="81"/>
            <rFont val="Tahoma"/>
            <family val="2"/>
          </rPr>
          <t xml:space="preserve">
</t>
        </r>
      </text>
    </comment>
    <comment ref="B4" authorId="0" shapeId="0" xr:uid="{00000000-0006-0000-0100-000004000000}">
      <text>
        <r>
          <rPr>
            <b/>
            <sz val="9"/>
            <color indexed="81"/>
            <rFont val="Tahoma"/>
            <family val="2"/>
          </rPr>
          <t>Sett inn antall etasjer på bygget. Er det varierende antall settes det inn maks antallet</t>
        </r>
      </text>
    </comment>
    <comment ref="D4" authorId="1" shapeId="0" xr:uid="{00000000-0006-0000-0100-000005000000}">
      <text>
        <r>
          <rPr>
            <b/>
            <sz val="8"/>
            <color indexed="81"/>
            <rFont val="Tahoma"/>
            <family val="2"/>
          </rPr>
          <t>Før inn BTA i denne celle her uten m2 benevnelse</t>
        </r>
        <r>
          <rPr>
            <sz val="8"/>
            <color indexed="81"/>
            <rFont val="Tahoma"/>
            <family val="2"/>
          </rPr>
          <t xml:space="preserve">
</t>
        </r>
      </text>
    </comment>
    <comment ref="G4" authorId="0" shapeId="0" xr:uid="{00000000-0006-0000-0100-000006000000}">
      <text>
        <r>
          <rPr>
            <sz val="9"/>
            <color indexed="81"/>
            <rFont val="Tahoma"/>
            <family val="2"/>
          </rPr>
          <t xml:space="preserve">Vurder og sett inn kode for lovverk som komme til anvendelse for registrerte avvik. Hjemmel anvendes der tilstand er i strid med lov eller andre krav som er satt. </t>
        </r>
      </text>
    </comment>
    <comment ref="H4" authorId="1" shapeId="0" xr:uid="{00000000-0006-0000-0100-000007000000}">
      <text>
        <r>
          <rPr>
            <b/>
            <sz val="8"/>
            <color indexed="81"/>
            <rFont val="Tahoma"/>
            <family val="2"/>
          </rPr>
          <t>Iht NS3424</t>
        </r>
        <r>
          <rPr>
            <sz val="8"/>
            <color indexed="81"/>
            <rFont val="Tahoma"/>
            <family val="2"/>
          </rPr>
          <t xml:space="preserve">
</t>
        </r>
      </text>
    </comment>
    <comment ref="I4" authorId="0" shapeId="0" xr:uid="{00000000-0006-0000-0100-000008000000}">
      <text>
        <r>
          <rPr>
            <b/>
            <sz val="9"/>
            <color indexed="81"/>
            <rFont val="Tahoma"/>
            <family val="2"/>
          </rPr>
          <t>Angi den mest typiske konsekvenstype. Normalt vil underliggende konsekvenstyper også være konsekvens</t>
        </r>
        <r>
          <rPr>
            <sz val="9"/>
            <color indexed="81"/>
            <rFont val="Tahoma"/>
            <family val="2"/>
          </rPr>
          <t xml:space="preserve">
</t>
        </r>
      </text>
    </comment>
    <comment ref="M4" authorId="0" shapeId="0" xr:uid="{00000000-0006-0000-0100-000009000000}">
      <text>
        <r>
          <rPr>
            <b/>
            <sz val="9"/>
            <color indexed="81"/>
            <rFont val="Tahoma"/>
            <family val="2"/>
          </rPr>
          <t>Før inn revisjonsnr. På de bygningsdeler som er revidert.</t>
        </r>
      </text>
    </comment>
    <comment ref="N4" authorId="0" shapeId="0" xr:uid="{00000000-0006-0000-0100-00000A000000}">
      <text>
        <r>
          <rPr>
            <b/>
            <sz val="9"/>
            <color indexed="81"/>
            <rFont val="Tahoma"/>
            <family val="2"/>
          </rPr>
          <t>Vurderes utfra forventet restlevetid og risiko/ score. Bør samtidig være sammenfallende med andre registreringer for best mulig helhet av tiltak og heller søke færre, men større prosjekt</t>
        </r>
      </text>
    </comment>
    <comment ref="D5" authorId="1" shapeId="0" xr:uid="{00000000-0006-0000-0100-00000B000000}">
      <text>
        <r>
          <rPr>
            <b/>
            <sz val="8"/>
            <color indexed="81"/>
            <rFont val="Tahoma"/>
            <family val="2"/>
          </rPr>
          <t>Før inn antall brukere totalt iht byggets primærformål.                    F. eks skole: Elever+ansatte. Sykehjem: Pasienter+ansatte. Idrettshall: Total kapasitet (Brukere+ansatte+tilskuere) Der det evt er flere bygg knyttet til eiendommen, fordeles totalantallet forholdsmessig (for eksempel utfra areal) mellom aktuelle bygg som er i bruk, alternativt få dette nærmere opplyst fra bruker)</t>
        </r>
        <r>
          <rPr>
            <sz val="8"/>
            <color indexed="81"/>
            <rFont val="Tahoma"/>
            <family val="2"/>
          </rPr>
          <t xml:space="preserve">
</t>
        </r>
      </text>
    </comment>
    <comment ref="D6" authorId="0" shapeId="0" xr:uid="{00000000-0006-0000-0100-00000C000000}">
      <text>
        <r>
          <rPr>
            <b/>
            <sz val="8"/>
            <color indexed="81"/>
            <rFont val="Tahoma"/>
            <family val="2"/>
          </rPr>
          <t>Registreringsformål kan være:
Drift
Vedlikehold
Forskriftsavvik
Forskriftsendring
Forsikring
Leietakers eller utleiers vedlikeholdsplikt
eller kombinasjoner av disse</t>
        </r>
        <r>
          <rPr>
            <sz val="8"/>
            <color indexed="81"/>
            <rFont val="Tahoma"/>
            <family val="2"/>
          </rPr>
          <t xml:space="preserve">
</t>
        </r>
      </text>
    </comment>
    <comment ref="B8" authorId="0" shapeId="0" xr:uid="{00000000-0006-0000-0100-00000D000000}">
      <text>
        <r>
          <rPr>
            <b/>
            <sz val="9"/>
            <color indexed="81"/>
            <rFont val="Tahoma"/>
            <family val="2"/>
          </rPr>
          <t>Ved kartlegging etter NS-EN-16096 før inn OVERORDNET TILTAKSKLASSE. (TK)
Se nærmere forklaring i NS-EN 16096 kap 4.6.2
TK 0 = Ingen tiltak
TK 1 = Vedlikehold/ forebyggende konservering
TK 2 = Moderate repaprasjoner og/ eller ytterligere undersøkelse
TK 3 = Store inngrep basert på diagnose
Det genereres en autotekst i Summeringsfanens felt C40
NB. Ikke fjern ? ved kartlegging etter NS 3424</t>
        </r>
      </text>
    </comment>
    <comment ref="C8" authorId="0" shapeId="0" xr:uid="{00000000-0006-0000-0100-00000E000000}">
      <text>
        <r>
          <rPr>
            <b/>
            <sz val="9"/>
            <color indexed="81"/>
            <rFont val="Tahoma"/>
            <family val="2"/>
          </rPr>
          <t>Revisjonsnummer starter på 0 (første gangs tilstandskartlegging), deretter 1 for 1. gangs revisjon og 2 for 2. gang osv</t>
        </r>
      </text>
    </comment>
    <comment ref="C9" authorId="0" shapeId="0" xr:uid="{00000000-0006-0000-0100-00000F000000}">
      <text>
        <r>
          <rPr>
            <b/>
            <sz val="9"/>
            <color indexed="81"/>
            <rFont val="Tahoma"/>
            <family val="2"/>
          </rPr>
          <t>Før inn om det gjelder hele byggets levetid eller x antall år</t>
        </r>
      </text>
    </comment>
    <comment ref="T11" authorId="0" shapeId="0" xr:uid="{00000000-0006-0000-0100-000010000000}">
      <text>
        <r>
          <rPr>
            <b/>
            <sz val="9"/>
            <color indexed="81"/>
            <rFont val="Tahoma"/>
            <family val="2"/>
          </rPr>
          <t>Beskriv kategori for potensiell offentlig tilskuddsordning:
ENØK
IDRETT</t>
        </r>
        <r>
          <rPr>
            <sz val="9"/>
            <color indexed="81"/>
            <rFont val="Tahoma"/>
            <family val="2"/>
          </rPr>
          <t xml:space="preserve">
</t>
        </r>
      </text>
    </comment>
    <comment ref="A12" authorId="0" shapeId="0" xr:uid="{00000000-0006-0000-0100-000011000000}">
      <text>
        <r>
          <rPr>
            <b/>
            <sz val="9"/>
            <color indexed="81"/>
            <rFont val="Tahoma"/>
            <family val="2"/>
          </rPr>
          <t>NB. Gjelder KUN bygningsdel 2-9 og angår om tiltaksraden skal lastes opp i Bkbygg eller ikke. Utgangspunktet er at alle rader med TG, KT,S,tiltak, Årstall eller Kalkyle lastes opp. Tomme felt blir ikke lastet opp og oppstår når rådgiver har lagt inn nye rader. Husk da å lim inn formel i tomme felt. Autoamtiske variabler kan overstyres med manuelle variabler for korrekt sortering ifm vasking av dat før opplasting i Bkbygg
AUTOMATISKE VARIABLER (0-1-2)
0=Rad lastes IKKE opp i BkBygg. Mangler TG, KT,S, Årstall og Kalkyle. Vil typisk være bygningsdeler som ikke er aktuell eller har relevans. 
1 = Rad lastes opp i Bkbygg og er typisk tiltak som ikke avstedkommer med tiltak, årstall eller kalkyle, men er blitt ført med TG, KT og S. Holdes skjult i normalvisning i BkBygg da denne ikke konkluderer med tiltak.
2= Rad lastes opp i BkBygg og konkluderer med tiltak, årstall og kalkyle. 
Ansvar tillagt EFE
MANUELLE VARIABLER (3-4-5-6)
3= Rad lastes opp i BkBygg og konkluderer med tiltak, årstall og kalkyle.
Ansvar tillagt Bruker
4= Rad lastes opp i BkBygg og konkluderer med tiltak, årstall og kalkyle.
Ansvar tillagt EFU
5= Rad lastes opp i BkBygg og konkluderer med tiltak, årstall og kalkyle.
Ansvar tillagt Byrådsavd EFE
6= Rad lastes opp i BkBygg og konkluderer med tiltak, årstall og kalkyle.
Ansvar tillagt Byrådsavd Bruker
7= Rad lastes opp i BkBygg og konkluderer med tiltak, årstall og kalkyle.
Ansvar tillagt Eksterne/ andre</t>
        </r>
      </text>
    </comment>
    <comment ref="B12" authorId="0" shapeId="0" xr:uid="{00000000-0006-0000-0100-000012000000}">
      <text>
        <r>
          <rPr>
            <b/>
            <sz val="9"/>
            <color indexed="81"/>
            <rFont val="Tahoma"/>
            <family val="2"/>
          </rPr>
          <t>NB. Det er kun oppførte bygningsdelskategorier som skal anvendes</t>
        </r>
      </text>
    </comment>
    <comment ref="C12" authorId="1" shapeId="0" xr:uid="{00000000-0006-0000-0100-000013000000}">
      <text>
        <r>
          <rPr>
            <b/>
            <sz val="8"/>
            <color indexed="81"/>
            <rFont val="Tahoma"/>
            <family val="2"/>
          </rPr>
          <t>Legg inn flere rader ved behov. Husk å kopier inn bygningsdelsnr og standardtekst. 
Ha en luftelinje mellom hver nye bygningsdel på 3-siffernivå. Ingen bygningsdeler skal slettes</t>
        </r>
        <r>
          <rPr>
            <sz val="8"/>
            <color indexed="81"/>
            <rFont val="Tahoma"/>
            <family val="2"/>
          </rPr>
          <t xml:space="preserve">
</t>
        </r>
      </text>
    </comment>
    <comment ref="D12" authorId="1" shapeId="0" xr:uid="{00000000-0006-0000-0100-000014000000}">
      <text>
        <r>
          <rPr>
            <b/>
            <sz val="8"/>
            <color indexed="81"/>
            <rFont val="Tahoma"/>
            <family val="2"/>
          </rPr>
          <t>NB. Maks 256 tegn!
Tilstandsbeskrivelsen skal inneholde en kortfattet konstruksjonsbeskrivelse, kvalitet, generell observasjonsbeskrivelse/ hovedinntrykk og spesielle forhold som peker seg ut, evt. forhold som peker seg særskilt ut. 
NB. Legg inn flere linjer for å skille mellom generell tilstand for  hovedtiltak og spesielle forhold dersom mindre tiltak kreves før hovedtiltaksår.  Vurdere levetidsbetraktning (funksjonell/ teknisk levetid)
Vedlikehold vs moderniseringsbehov. Alle bygningsdeler skal kommenteres iht ovennevnte. 
For bygningsdeler som ikke har relevans skal det stå: 
"Ikke relevant" 
For bygningsdeler som ikke er vurdert skal det stå: 
"Ikke vurdert"</t>
        </r>
      </text>
    </comment>
    <comment ref="E12" authorId="1" shapeId="0" xr:uid="{00000000-0006-0000-0100-000015000000}">
      <text>
        <r>
          <rPr>
            <b/>
            <sz val="8"/>
            <color indexed="81"/>
            <rFont val="Tahoma"/>
            <family val="2"/>
          </rPr>
          <t>NB. Maks 256 tegn!
Anbefalte tiltak beskrives for å tilbakebringe bygningsdelen til opprinnelig tilstandsnivå eller må sees i sammenheng med utvikling/ 
modernisering/ ENØK. Oppgi mengde (m2, stk, m3, RS etc) lagt til grunn for kalkyle
NB. Tiltak må formuleres KORT OG KONSIST. Evt vurderinger og begrunnelser må føres i kolonnen for Tilstandsbeskrivelse pga dette skal behandles i database. (FDV-system)</t>
        </r>
        <r>
          <rPr>
            <sz val="8"/>
            <color indexed="81"/>
            <rFont val="Tahoma"/>
            <family val="2"/>
          </rPr>
          <t xml:space="preserve">
</t>
        </r>
      </text>
    </comment>
    <comment ref="N12" authorId="0" shapeId="0" xr:uid="{00000000-0006-0000-0100-000016000000}">
      <text>
        <r>
          <rPr>
            <b/>
            <sz val="9"/>
            <color indexed="81"/>
            <rFont val="Tahoma"/>
            <family val="2"/>
          </rPr>
          <t xml:space="preserve">Årstall vurderes utfra forventet restlevetid, tilstand, konsekvensgrad og risiko/ score
STRAKSTILTAK= Tiltak som er avgjørende å få iverksatt straks for å kunne opprettholde normaldrift, unngå stenging eller f. eks høy andel av helseplager(&gt;30%) Herunder avbøtende tiltak i påvente av permanente tiltak. Typisk strakstiltak er når kombinasjonen KTer mindre eller lik 6, R er større eller lik 6 og score større eller lik 60.
VIKTIG! For at strakstiltak skal sorteres inn under strakstiltak i summeringsarket er det viktig at inneværende kalenderår brukes. Er man f.eks i desember 2012 må det føres 2012 for strakstiltak. Dersom man f.eks fører 2013 vil dette periodiseres unn under 1-5 år i summeringsarket.
TOMME FELT, altså uten årstall, som har kostnad vil automatisk periodiseres som Strakstiltak. Dette må IKKE skje. Husk derfor å sjekk at alle tiltak med kostnad har en anbefalt tiltaksår. 
SCORE=TG x Vekttall KT x Risiko
</t>
        </r>
      </text>
    </comment>
    <comment ref="O12" authorId="0" shapeId="0" xr:uid="{00000000-0006-0000-0100-000017000000}">
      <text>
        <r>
          <rPr>
            <b/>
            <sz val="9"/>
            <color indexed="81"/>
            <rFont val="Tahoma"/>
            <family val="2"/>
          </rPr>
          <t>Sett inn nåverdi netto TOTALKOSTNAD uavhengig om dette er Vedlikeholdskostnad (V) eller Utviklingskostnad (U) eller en kombinasjon av disse.</t>
        </r>
        <r>
          <rPr>
            <sz val="9"/>
            <color indexed="81"/>
            <rFont val="Tahoma"/>
            <family val="2"/>
          </rPr>
          <t xml:space="preserve">
</t>
        </r>
      </text>
    </comment>
    <comment ref="P12" authorId="0" shapeId="0" xr:uid="{00000000-0006-0000-0100-000018000000}">
      <text>
        <r>
          <rPr>
            <b/>
            <sz val="9"/>
            <color indexed="81"/>
            <rFont val="Tahoma"/>
            <family val="2"/>
          </rPr>
          <t>Sett inn prosentandel Utskifte- og Utviklingskostnad 
Dersom vedlikeholdstiltaket anses være en kombinasjon av Vedlikeholdskostnad (V) og Utskifte- og Utviklingskostnad (U)føres prosentandel av U inn i denne kolonnen.
Dersom tiltaket er 100% Utskifte- og Utviklingskostnad settes 100% inn i kolonnen.
Utskifte- og Utviklingskostnad = Investering=Påkostning som fører bygningsdelen over i en annen stand eller til en høyere stand enn det var tidligere</t>
        </r>
      </text>
    </comment>
    <comment ref="Q12" authorId="0" shapeId="0" xr:uid="{00000000-0006-0000-0100-000019000000}">
      <text>
        <r>
          <rPr>
            <b/>
            <sz val="9"/>
            <color indexed="81"/>
            <rFont val="Tahoma"/>
            <family val="2"/>
          </rPr>
          <t>Dersom tiltaket anses ha potensiale for finansiering eller delfinansiering fra ulike tilskuddsordninger som f.eks ENOVA-midler, idretts-/ spillemilder o.l føres %-andel av dette inn her. 
NB. Kostnaden er hva som forventes kunne være selve tilskuddet.
Prosentandelen regnes utfra Utviklingskostnad.
Denne kolonnen (Q) skjules ved utskrift for optimal skriftsstørrelse (pdf, papir)</t>
        </r>
      </text>
    </comment>
    <comment ref="T12" authorId="0" shapeId="0" xr:uid="{00000000-0006-0000-0100-00001A000000}">
      <text>
        <r>
          <rPr>
            <b/>
            <sz val="9"/>
            <color indexed="81"/>
            <rFont val="Tahoma"/>
            <family val="2"/>
          </rPr>
          <t>I denne kollonnen legges merkostnad for anbefalte lønnsomme enøktiltak inn. Nærmere analyse og enkel lønnsomhetsvurdering av anbefalte tiltak medtas i sluttrapport</t>
        </r>
      </text>
    </comment>
    <comment ref="V12" authorId="0" shapeId="0" xr:uid="{00000000-0006-0000-0100-00001B000000}">
      <text>
        <r>
          <rPr>
            <b/>
            <sz val="9"/>
            <color indexed="81"/>
            <rFont val="Tahoma"/>
            <family val="2"/>
          </rPr>
          <t>Status fra BkBygg:
Åpen
Avsluttet (Årstall)
Oversendt Bruker
Oversendt EFU
Oversendt Byrådsavd</t>
        </r>
        <r>
          <rPr>
            <sz val="9"/>
            <color indexed="81"/>
            <rFont val="Tahoma"/>
            <family val="2"/>
          </rPr>
          <t xml:space="preserve">
</t>
        </r>
      </text>
    </comment>
    <comment ref="U13" authorId="0" shapeId="0" xr:uid="{00000000-0006-0000-0100-00001C000000}">
      <text>
        <r>
          <rPr>
            <b/>
            <sz val="8"/>
            <color indexed="81"/>
            <rFont val="Tahoma"/>
            <family val="2"/>
          </rPr>
          <t>Husk å kopier formel dersom det settes inn flere rader. Denne kolonnen skal ikke komme med på utskrift, men er koblet mot summeringsarket og periodisering. Dette er også malen innstilt på. Tidsklasse=1 er Strakstiltak &lt;1år, 2= 1-5år, 3=6-10år, 4=11-15år, 5=16-20år og 6=21-uendelig år</t>
        </r>
        <r>
          <rPr>
            <sz val="9"/>
            <color indexed="81"/>
            <rFont val="Tahoma"/>
            <family val="2"/>
          </rPr>
          <t xml:space="preserve">
</t>
        </r>
      </text>
    </comment>
    <comment ref="C14" authorId="0" shapeId="0" xr:uid="{00000000-0006-0000-0100-00001D000000}">
      <text>
        <r>
          <rPr>
            <b/>
            <sz val="9"/>
            <color indexed="81"/>
            <rFont val="Tahoma"/>
            <family val="2"/>
          </rPr>
          <t>Her medtas eventuelle anbefalte forbedringer for optimalsert drift. Årskostnader legges inn</t>
        </r>
        <r>
          <rPr>
            <sz val="9"/>
            <color indexed="81"/>
            <rFont val="Tahoma"/>
            <family val="2"/>
          </rPr>
          <t xml:space="preserve">
</t>
        </r>
      </text>
    </comment>
    <comment ref="E14" authorId="0" shapeId="0" xr:uid="{00000000-0006-0000-0100-00001E000000}">
      <text>
        <r>
          <rPr>
            <b/>
            <sz val="9"/>
            <color indexed="81"/>
            <rFont val="Tahoma"/>
            <family val="2"/>
          </rPr>
          <t>OBS. Anbefalte tiltak under kap 1 kostnadsvurderes ikke med mindre ikke dette fremgår som egen merknad nedenfor.</t>
        </r>
        <r>
          <rPr>
            <sz val="9"/>
            <color indexed="81"/>
            <rFont val="Tahoma"/>
            <family val="2"/>
          </rPr>
          <t xml:space="preserve">
</t>
        </r>
      </text>
    </comment>
    <comment ref="E26" authorId="0" shapeId="0" xr:uid="{00000000-0006-0000-0100-00001F000000}">
      <text>
        <r>
          <rPr>
            <b/>
            <sz val="9"/>
            <color indexed="81"/>
            <rFont val="Tahoma"/>
            <family val="2"/>
          </rPr>
          <t>Dersom vannmåler IKKE er installert skal beskrivelse av tiltak og kalkyle føres opp under post 310 Sanitærinstallasjoner og legges inn i kollonnen for  Modernisering</t>
        </r>
        <r>
          <rPr>
            <sz val="9"/>
            <color indexed="81"/>
            <rFont val="Tahoma"/>
            <family val="2"/>
          </rPr>
          <t xml:space="preserve">
</t>
        </r>
      </text>
    </comment>
    <comment ref="U36" authorId="0" shapeId="0" xr:uid="{00000000-0006-0000-0100-000020000000}">
      <text>
        <r>
          <rPr>
            <b/>
            <sz val="8"/>
            <color indexed="81"/>
            <rFont val="Tahoma"/>
            <family val="2"/>
          </rPr>
          <t>Husk å kopier formel dersom det settes inn flere rader. Denne kolonnen skal ikke komme med på utskrift, men er koblet mot summeringsarket og periodisering. Dette er også malen innstilt på. Tidsklasse=1 er Strakstiltak &lt;1år, 2= 1-5år, 3=6-10år, 4=11-15år, 5=16-20år og 6=21-uendelig år</t>
        </r>
        <r>
          <rPr>
            <sz val="9"/>
            <color indexed="81"/>
            <rFont val="Tahoma"/>
            <family val="2"/>
          </rPr>
          <t xml:space="preserve">
</t>
        </r>
      </text>
    </comment>
    <comment ref="C237" authorId="0" shapeId="0" xr:uid="{00000000-0006-0000-0100-000021000000}">
      <text>
        <r>
          <rPr>
            <b/>
            <sz val="9"/>
            <color indexed="81"/>
            <rFont val="Tahoma"/>
            <family val="2"/>
          </rPr>
          <t>http://www.energimerking.no/</t>
        </r>
      </text>
    </comment>
    <comment ref="C239" authorId="0" shapeId="0" xr:uid="{00000000-0006-0000-0100-000022000000}">
      <text>
        <r>
          <rPr>
            <b/>
            <sz val="9"/>
            <color indexed="81"/>
            <rFont val="Tahoma"/>
            <family val="2"/>
          </rPr>
          <t>http://www.energimerking.no/no/Energimerking-Bygg/Energivurdering-av-teknisk-anlegg/</t>
        </r>
        <r>
          <rPr>
            <sz val="9"/>
            <color indexed="81"/>
            <rFont val="Tahoma"/>
            <family val="2"/>
          </rPr>
          <t xml:space="preserve">
</t>
        </r>
      </text>
    </comment>
  </commentList>
</comments>
</file>

<file path=xl/sharedStrings.xml><?xml version="1.0" encoding="utf-8"?>
<sst xmlns="http://schemas.openxmlformats.org/spreadsheetml/2006/main" count="8872" uniqueCount="5971">
  <si>
    <t>Omarbeidelse av excelark:</t>
  </si>
  <si>
    <t>Etat for bygg og eiendom</t>
  </si>
  <si>
    <t>Stiplet område i blått kopieres og limes inn som bilde i wordrapport på anvist sted ved hjelp av utklippsverktøy</t>
  </si>
  <si>
    <t>ARK SUMMERING:</t>
  </si>
  <si>
    <t>Denne siden skrives for øvrig ikke ut sammen med registreringsskjema, men tabellene limes inn i kap. 4 i word rapport</t>
  </si>
  <si>
    <t>Sett inn ny kolonne N til venstre for kolonnen "Totalt" og sett inn summeringsformelene som angitt i den nye kollonnen "11+ år"</t>
  </si>
  <si>
    <t>Tilstandsregistrering summert</t>
  </si>
  <si>
    <t xml:space="preserve">Slå cellene H24:N24 sammen. </t>
  </si>
  <si>
    <t>Skjule rad K, L, M, P og V</t>
  </si>
  <si>
    <t>Juster høyde på rad 24 slik at tekst kommer med</t>
  </si>
  <si>
    <t>Rev. nr.:</t>
  </si>
  <si>
    <t xml:space="preserve">Kartlagt dato: </t>
  </si>
  <si>
    <t>Vurderingsperspektiv:</t>
  </si>
  <si>
    <t>år fram i tid</t>
  </si>
  <si>
    <t xml:space="preserve">Byggeår/ rehabilitert: </t>
  </si>
  <si>
    <r>
      <t>Areal m</t>
    </r>
    <r>
      <rPr>
        <b/>
        <vertAlign val="superscript"/>
        <sz val="16"/>
        <rFont val="Arial"/>
        <family val="2"/>
      </rPr>
      <t>2</t>
    </r>
    <r>
      <rPr>
        <b/>
        <sz val="16"/>
        <rFont val="Arial"/>
        <family val="2"/>
      </rPr>
      <t xml:space="preserve"> BTA:</t>
    </r>
  </si>
  <si>
    <t>Ant. Etasjer:</t>
  </si>
  <si>
    <t>år</t>
  </si>
  <si>
    <t xml:space="preserve">Objektnr: </t>
  </si>
  <si>
    <t>Kostnads-    type</t>
  </si>
  <si>
    <t>KALKYLER - PERIODISERING - NÅVERDI.  Se detaljregistrering om anbefalinger av tiltaksår</t>
  </si>
  <si>
    <r>
      <t>Kr pr m</t>
    </r>
    <r>
      <rPr>
        <b/>
        <vertAlign val="superscript"/>
        <sz val="18"/>
        <rFont val="Arial"/>
        <family val="2"/>
      </rPr>
      <t>2</t>
    </r>
  </si>
  <si>
    <t>Kr pr pe</t>
  </si>
  <si>
    <t>Snittverdi</t>
  </si>
  <si>
    <t>Strakstiltak      &lt; 1 år</t>
  </si>
  <si>
    <t>1 - 5 år</t>
  </si>
  <si>
    <t>6 - 10år</t>
  </si>
  <si>
    <t>11 - 15 år</t>
  </si>
  <si>
    <t>16-20år</t>
  </si>
  <si>
    <t>21+ år</t>
  </si>
  <si>
    <t>11+ år</t>
  </si>
  <si>
    <t>TOTALT</t>
  </si>
  <si>
    <t>Potensiale
off. tilskudd</t>
  </si>
  <si>
    <t>BTA     (0-10år)</t>
  </si>
  <si>
    <t>Brukere (0-10år)</t>
  </si>
  <si>
    <t>TG</t>
  </si>
  <si>
    <t>KT</t>
  </si>
  <si>
    <t>risiko</t>
  </si>
  <si>
    <t>Score</t>
  </si>
  <si>
    <t>Driftsmessige forhold (årskostnad)</t>
  </si>
  <si>
    <t>D</t>
  </si>
  <si>
    <t>(anbefalte forbedringer)</t>
  </si>
  <si>
    <t>U</t>
  </si>
  <si>
    <t>Bygning</t>
  </si>
  <si>
    <t>V</t>
  </si>
  <si>
    <t>VVS</t>
  </si>
  <si>
    <t>Elkraft</t>
  </si>
  <si>
    <t>Tele og automatisering</t>
  </si>
  <si>
    <t>Andre installasjoner</t>
  </si>
  <si>
    <t>Utendørs</t>
  </si>
  <si>
    <t>Dokumentasjon - rapporter - HMS</t>
  </si>
  <si>
    <t>Total driftskostnad årlig eks. mva (1)</t>
  </si>
  <si>
    <t>Total vedlikeholdskostnad eks. mva (2-9)</t>
  </si>
  <si>
    <t>Total utviklingskostnad eks. mva (1-9)</t>
  </si>
  <si>
    <t>Sum eks.mva</t>
  </si>
  <si>
    <t>V+U</t>
  </si>
  <si>
    <t>Marginer og reserver</t>
  </si>
  <si>
    <t>Rigg, drift, adm, prosj, PL,BL</t>
  </si>
  <si>
    <t>MVA</t>
  </si>
  <si>
    <t>TOTALT ESTIMAT AVRUNDET</t>
  </si>
  <si>
    <t xml:space="preserve">Endringer på bygget. </t>
  </si>
  <si>
    <t>Endringer</t>
  </si>
  <si>
    <t>År</t>
  </si>
  <si>
    <t>PERIODISERT KALKYLE INKL MVA
(Nåverdi basert på kartleggingstidspunkt)</t>
  </si>
  <si>
    <r>
      <t>Kr. pr. m</t>
    </r>
    <r>
      <rPr>
        <b/>
        <vertAlign val="superscript"/>
        <sz val="18"/>
        <color theme="0"/>
        <rFont val="Calibri"/>
        <family val="2"/>
        <scheme val="minor"/>
      </rPr>
      <t>2</t>
    </r>
    <r>
      <rPr>
        <b/>
        <sz val="18"/>
        <color theme="0"/>
        <rFont val="Calibri"/>
        <family val="2"/>
        <scheme val="minor"/>
      </rPr>
      <t xml:space="preserve">
BTA
(0-10år)</t>
    </r>
  </si>
  <si>
    <t>Snitt
verdi
TG</t>
  </si>
  <si>
    <t>Snitt
verdi
KT</t>
  </si>
  <si>
    <t>Snitt
verdi
risiko</t>
  </si>
  <si>
    <t>Rev
 år</t>
  </si>
  <si>
    <t>Bygget
Rehab</t>
  </si>
  <si>
    <t>Rest
levetid</t>
  </si>
  <si>
    <t>Areal
BTA</t>
  </si>
  <si>
    <t>Straks
tiltak
&lt; 1 år</t>
  </si>
  <si>
    <t>Ved ny revisjon trykk på:</t>
  </si>
  <si>
    <t>"Sett inn ny rad"</t>
  </si>
  <si>
    <t>Verdier legges inn manuelt</t>
  </si>
  <si>
    <t>RISIKOBASERT TILSTANDSREGISTRERING - ETAT FOR BYGG OG EIENDOM</t>
  </si>
  <si>
    <t xml:space="preserve">HMS-konsekvens = </t>
  </si>
  <si>
    <t>1-5</t>
  </si>
  <si>
    <t>1-2</t>
  </si>
  <si>
    <t>= Liten/ ubetydelig risiko</t>
  </si>
  <si>
    <t>EIENDOMMENS NAVN</t>
  </si>
  <si>
    <t xml:space="preserve">Drift og vedlikeholdskonsekvens = </t>
  </si>
  <si>
    <t>5-7</t>
  </si>
  <si>
    <t>3-4</t>
  </si>
  <si>
    <t>= Middels/ betydelig risiko</t>
  </si>
  <si>
    <t xml:space="preserve"> Objektnr: </t>
  </si>
  <si>
    <t>230202</t>
  </si>
  <si>
    <t xml:space="preserve">Estetikk og funksjonalitetskonsekvens = </t>
  </si>
  <si>
    <t>7-9</t>
  </si>
  <si>
    <t>6-9</t>
  </si>
  <si>
    <t>= Stor/ kritisk risiko</t>
  </si>
  <si>
    <t>?</t>
  </si>
  <si>
    <r>
      <t>Etasjer                          Areal BTA (m</t>
    </r>
    <r>
      <rPr>
        <b/>
        <vertAlign val="superscript"/>
        <sz val="12"/>
        <rFont val="Arial"/>
        <family val="2"/>
      </rPr>
      <t>2</t>
    </r>
    <r>
      <rPr>
        <b/>
        <sz val="12"/>
        <rFont val="Arial"/>
        <family val="2"/>
      </rPr>
      <t>):</t>
    </r>
  </si>
  <si>
    <t xml:space="preserve">Hjemmel:                                                  10. Granneloven
1. Brann- og eksplosjonsvernloven   11. Diskr.- og tilgjengelighetsloven                   
2. Arbeidsmiljøloven                              12. PBL                                                          
3. Eltilsynloven                                        13. Kulturminneloven
4. Energiloven                                          14. Produktkontrolloven
5. Sivilbeskyttelsesloven                      15. Leiekontrakt             
6. Strålevernloven                                  16. Vedtak bystyre/ byråd
7. Lov om folkehelsearbeid                 17. Krav i FDVU-dok             
8. Matloven                                              18. Forsikringskrav                          9. Forurensningsloven                          19. Særlige bruker/ funksjonskrav                    </t>
  </si>
  <si>
    <t>Bildenummer fotoserie</t>
  </si>
  <si>
    <t>Hjemmel/ krav</t>
  </si>
  <si>
    <t>Tilstandsgrad 0-3</t>
  </si>
  <si>
    <t>Konsekvenstype</t>
  </si>
  <si>
    <t>Konsekvensgrad 0-3</t>
  </si>
  <si>
    <t>Sannsynlighet 0-3</t>
  </si>
  <si>
    <t>Risiko=KGXS</t>
  </si>
  <si>
    <t>Revidert</t>
  </si>
  <si>
    <t>Anbefales utført innen</t>
  </si>
  <si>
    <t>Konsekvenstyper:
1=Fare for liv og helse/ Tap av kulturminne(9)
2=Pålegg foreligger(8)
3=Sikkerhet(7)
4=Pålegg påregnelig/ Tap av verneverdi(6)
5=Helse og Miljø/ Mulig tap av opprinnelige materialer(5)
6=Driftsavbrudd/ Reparasjon(4)
7=Vedlikeh./ Forebygg konserv.(3)
8=Funksjonalitet(2)
9=Estetikk(1)</t>
  </si>
  <si>
    <t>Konsekvensgrader:
0= Ingen konsekvenser
1= liten konsekvens (&lt;20%)
2= middels konsekvens(20-50%)
3= store konsekvenser(&gt;50%)</t>
  </si>
  <si>
    <t>dagens dato</t>
  </si>
  <si>
    <t>tidsklasse</t>
  </si>
  <si>
    <t>Antall brukere:</t>
  </si>
  <si>
    <t>dagens år</t>
  </si>
  <si>
    <t>Registreringsformål:</t>
  </si>
  <si>
    <t>Vedlikehold, forskriftsavvik og- endringer</t>
  </si>
  <si>
    <t>straks</t>
  </si>
  <si>
    <t>Byggeår/ rehabilitert år:</t>
  </si>
  <si>
    <t>åååå</t>
  </si>
  <si>
    <t>Sannsynlighetsgrader:
1=liten sannsynlighet (&gt;10.år)
2=middels sannsynlighet (1-10)
3=stor sannsynlighet (&lt; årlig)</t>
  </si>
  <si>
    <t>1-5 år</t>
  </si>
  <si>
    <t>_</t>
  </si>
  <si>
    <t xml:space="preserve">:TK                                   Revisjonsnummer: </t>
  </si>
  <si>
    <t>6-10 år</t>
  </si>
  <si>
    <t>Byggets forventede  levetid</t>
  </si>
  <si>
    <t>11-15 år</t>
  </si>
  <si>
    <t>Registreringsdato:</t>
  </si>
  <si>
    <t>Tilstandsgrader:
0=Ingen avvik
1=Ikke vesentlige avvik
2=Vesentlige avvik
3=Stort eller alvorlig avvik</t>
  </si>
  <si>
    <t>16-20 år</t>
  </si>
  <si>
    <t>Utført av:</t>
  </si>
  <si>
    <t>KALKYLE</t>
  </si>
  <si>
    <t>KOSTNADSFORDELING</t>
  </si>
  <si>
    <t>ENØK</t>
  </si>
  <si>
    <t>21 og seinere</t>
  </si>
  <si>
    <t>Tiltak lastes opp
i BkBygg</t>
  </si>
  <si>
    <t>BYGNINGSDEL</t>
  </si>
  <si>
    <t>Tilstandbeskrivelse</t>
  </si>
  <si>
    <t>Tiltak</t>
  </si>
  <si>
    <t>Bilde nr</t>
  </si>
  <si>
    <t>Hjemmel</t>
  </si>
  <si>
    <t>KG</t>
  </si>
  <si>
    <t>S</t>
  </si>
  <si>
    <t>R</t>
  </si>
  <si>
    <t>Rev.nr</t>
  </si>
  <si>
    <t>Kalkyle netto TOTALT
(V+U)</t>
  </si>
  <si>
    <t>Andel
U</t>
  </si>
  <si>
    <t>Andel    off. tilskudd av U</t>
  </si>
  <si>
    <t>Andel Vedlikeholds-kostnad
(V)</t>
  </si>
  <si>
    <t>Andel Utviklings- kostnad
(U)</t>
  </si>
  <si>
    <t>Andel
off. tilskudd
potensiale
(av U)</t>
  </si>
  <si>
    <t>Sum eks. mva:</t>
  </si>
  <si>
    <t>%</t>
  </si>
  <si>
    <t>Tidsklasse</t>
  </si>
  <si>
    <t>Driftsmessige forhold (D)</t>
  </si>
  <si>
    <t>luftelinje mellom hver bygningsdel på 3-siffernivå</t>
  </si>
  <si>
    <t>Løpende drift</t>
  </si>
  <si>
    <t>Vurdering av om det er rutiner eller tilstrekkelig kapasitet for driftspersonell til å utføre nødvendig ettersyn, utføre mindre reparasjoner/ utbedringer, smøre, justere, reservedelslager (smøremidler, filter, pakninger, skruer etc), verktøy. Rutiner på brann, foreligger det serviceavtaler, er bygget hærverksutsatt?</t>
  </si>
  <si>
    <t>Renhold</t>
  </si>
  <si>
    <t>Skjønnsmessig vurdering av kvalitet på renhold (Innvendig/ utvendig). Må også  vurderes i ht post 922 Renholdsplan/ kvalitetsnorm og tidspunkt for utførelse, overflateres renholdsvennlighet og tilstand/ materialbruk.                                                                                       EKSEMPEL: Renholdet vurderes som generelt bra.</t>
  </si>
  <si>
    <t xml:space="preserve">Hva kan gjøres bedre, annerledes etc?                                                       </t>
  </si>
  <si>
    <t>EKSEMPEL: Inngangspartier og wc er unødig skittent. Matter er utslitt</t>
  </si>
  <si>
    <t>EKSEMPEL: Øke renholdsfrekvens i inngangspartier og toaletter. Differensiere sommer og vinterrenhold. Anskaffe nye matter. Rundsum årskostnad avsettes</t>
  </si>
  <si>
    <t>EKSEMPEL: Renholdet foregår manuelt og kan for store deler av bygget effektiveres ved anskaffelse av mer egnet renholdsutstyr.</t>
  </si>
  <si>
    <t>EKSEMPEL: Det anbefales anskaffet gulvvaskemaskin for mer effektivt renhold</t>
  </si>
  <si>
    <t>Energi</t>
  </si>
  <si>
    <t>Vurder spesifikt energiforbruk mot normtall</t>
  </si>
  <si>
    <t>Energioppfølging</t>
  </si>
  <si>
    <t>Vurder om EOS følges opp ukentlig?</t>
  </si>
  <si>
    <t>Drift av SD-anlegg</t>
  </si>
  <si>
    <t>Rutiner for å tilpasse styring av f.eks varme, ventilasjon og lys til brukernes behov?</t>
  </si>
  <si>
    <t>Vann og avløp, generelt.</t>
  </si>
  <si>
    <t>Vannmåler installert? Leses denne av regelmessig jfr EOS post 132?</t>
  </si>
  <si>
    <t>Avfallshåndtering</t>
  </si>
  <si>
    <t>Oppbevaring av avfall? Kildesortering? Antall fraksjoner?. Skjønnsmessig vurdering av avfallshåndteringen.</t>
  </si>
  <si>
    <t>Vakthold og sikring</t>
  </si>
  <si>
    <t>Vakthold utenom normal åpningstid? Vurdering av skallsikring?  Drift av adgangskontrollanlegg? Antall nivåer? Kortproduksjon? Nøkler? Entydig fortegnelse/ identifisering over personer som har kort/ nøkler? Antall aktive kort/ nøkler utlevert? Evt adg. kontroll vurderes utfra nøkler på avveie og innbrudssrate. Evt kostnader adg. kontrall medtas i 543</t>
  </si>
  <si>
    <t>Tilstandsbeskrivelse: Betjeningsvennlighet, adkomst slukkevann, stoppekraner, spylemuligheter, feie/ måkeapparater, gressklippere etc</t>
  </si>
  <si>
    <t>Herunder tilrettelegging vintervedlikehold mv</t>
  </si>
  <si>
    <t>Snittverdi pr registrering</t>
  </si>
  <si>
    <t>SUM DRIFTSMESSIGE FORHOLD NETTO</t>
  </si>
  <si>
    <t>FDV</t>
  </si>
  <si>
    <t>Luftelinje mellom hver bygningsdel på 3-siffernivå
Kun oppførte bygningsdeler som skal brukes og ikke underkategorier av disse.
Ved ulike tiltak på samme bygningsdel før dette inn på ny rad</t>
  </si>
  <si>
    <t>Legg inn kortfattet konstruksjonsbeskrivelse og ca mengde</t>
  </si>
  <si>
    <t>Beskriv tiltak basert på forventet behov for vedlikehold og utskifte etter forventet levetid.
Periodisk vedlikehold beskrives på én rad og utskifte på neste rad for de bygningsdeler dette er aktuelt</t>
  </si>
  <si>
    <t>Settes til 0</t>
  </si>
  <si>
    <t>Grunn og fundamenter</t>
  </si>
  <si>
    <t>Herunder evt setningsskader</t>
  </si>
  <si>
    <t>Bæresystemer</t>
  </si>
  <si>
    <t>Brannbeskyttelse bærende konstruksjon</t>
  </si>
  <si>
    <t>Yttervegger</t>
  </si>
  <si>
    <t>Herunder brannnsmitte</t>
  </si>
  <si>
    <t>Utv. vinduer, dører, porter</t>
  </si>
  <si>
    <t>Solavskjerming</t>
  </si>
  <si>
    <t>Innervegger</t>
  </si>
  <si>
    <t>Innv vinduer, dører, foldevegger</t>
  </si>
  <si>
    <t>Branncellebegrensende konstruksjoner/ branntetting</t>
  </si>
  <si>
    <t>Dekker</t>
  </si>
  <si>
    <t>Gulvoverflater</t>
  </si>
  <si>
    <t>Herunder planhet, svanker og bulinger.</t>
  </si>
  <si>
    <t>Himlinger</t>
  </si>
  <si>
    <t>Yttertak</t>
  </si>
  <si>
    <t>Herunder snefangere.</t>
  </si>
  <si>
    <t>Gesimser, takrenner og nedløp</t>
  </si>
  <si>
    <t>Fast inventar</t>
  </si>
  <si>
    <t>Murte piper og ildsteder</t>
  </si>
  <si>
    <t>Kjøkkeninnredning</t>
  </si>
  <si>
    <t>Skap og reoler</t>
  </si>
  <si>
    <t>Sittebenker, stolrader, bord</t>
  </si>
  <si>
    <t>Skilt og tavler</t>
  </si>
  <si>
    <t>Herunder merking og etterlysende ledesystem</t>
  </si>
  <si>
    <t>Trapper, balkonger mm</t>
  </si>
  <si>
    <t>Herunder innv trapper, utvendige trapper, ramper, verandaer, rekkverk, håndlister knyttet til bygget</t>
  </si>
  <si>
    <t>Tribuner og amfier</t>
  </si>
  <si>
    <t>Baldakiner og skjermtak</t>
  </si>
  <si>
    <t>Andre bygningsdeler</t>
  </si>
  <si>
    <t>SUM BYGNINGSMESSIG NETTO</t>
  </si>
  <si>
    <t>VVS-installasjoner</t>
  </si>
  <si>
    <t>Sanitærinstallasjoner</t>
  </si>
  <si>
    <t>Herunder bunnledninger, ledningsnett, armaturer, utstyr, isolasjon mv. Toalettkapasitet utfra normer?</t>
  </si>
  <si>
    <t>Varmeinstallasjoner</t>
  </si>
  <si>
    <t>Herunder fyrrom, bunnledninger, ledningsnett, armaturer, utstyr, isolajson mv</t>
  </si>
  <si>
    <t>Brannslokking</t>
  </si>
  <si>
    <t>Herundr manuell brannslokking med vann, sprinkler, vanntåke, håndslokkere mv</t>
  </si>
  <si>
    <t>Gass og trykkluft</t>
  </si>
  <si>
    <t>Herunder gass for bygningsdrift, medisinske gasser, trykkluft, vakumsystemer mv</t>
  </si>
  <si>
    <t>Prosesskjøling</t>
  </si>
  <si>
    <t>Herunder kjøleromsystemer, fryseromsystemer, kjølesystemer for virksomhet og produksjon, kuldesystemer for innendørs idrettbaner mv</t>
  </si>
  <si>
    <t>Luftbehandling</t>
  </si>
  <si>
    <t>Herunder balansert, avtrekks-, naturlig- oppdrifts-, røyk- og brann- og krigsventilasjon inkl utstyr og kanalnett samt bygningsmessig og elektro/ aut ifm ventilasjon. Vurdering av kapasitet vs areal og persontall.</t>
  </si>
  <si>
    <t>Komfortkjøling</t>
  </si>
  <si>
    <t>Vannbehandling</t>
  </si>
  <si>
    <t>Systemer for rensing av vann til svømmebasseng</t>
  </si>
  <si>
    <t>SUM VVS NETTO</t>
  </si>
  <si>
    <t>Elkraftinstallasjoner</t>
  </si>
  <si>
    <t>Basisinstallasjoner for elkraft</t>
  </si>
  <si>
    <t>Herunder systemer for kableføring, jording, lynvern, elektraftuttak mv</t>
  </si>
  <si>
    <t>Høyspent forsyning</t>
  </si>
  <si>
    <t>Herunder fordelingssystemer, nettstasjoner mv</t>
  </si>
  <si>
    <t>Lavspent forsyning</t>
  </si>
  <si>
    <t>Herunder systemer for elkraftuttak, hovedfordeling/ stigeledninger, kursopplegg, driftstekniske installasjoner</t>
  </si>
  <si>
    <t>Lys</t>
  </si>
  <si>
    <t>Nødlysutstyr</t>
  </si>
  <si>
    <t>Elvarme</t>
  </si>
  <si>
    <t>Reserve- og nødkraft</t>
  </si>
  <si>
    <t>SUM ELEKTRO NETTO</t>
  </si>
  <si>
    <t>Basisinstallasjoner for tele- og automatisering</t>
  </si>
  <si>
    <t>Integrert  kommunikasjon</t>
  </si>
  <si>
    <t>Telefoni og personsøking</t>
  </si>
  <si>
    <t>Alarm- og signalsystemer</t>
  </si>
  <si>
    <t>Brannalarm</t>
  </si>
  <si>
    <t xml:space="preserve">Herunder type anlegg, alder, alarmkategori/ dekningsgrad mv. </t>
  </si>
  <si>
    <t>Adgangskontroll, innbrudds- og overfallsalarm</t>
  </si>
  <si>
    <t>Pasientsignal</t>
  </si>
  <si>
    <t>Uranlegg og tidsregistrering</t>
  </si>
  <si>
    <t>Herunder skoleur mv.</t>
  </si>
  <si>
    <t>Andre deler for alarm og signal</t>
  </si>
  <si>
    <t>Lyd- og bildesystemer</t>
  </si>
  <si>
    <t>Herunder fellesantenner, internfjernsyn, lyddistribusjonsanlegg, lydanlegg, bilde- og AV-systemer mv</t>
  </si>
  <si>
    <t>Automatisering</t>
  </si>
  <si>
    <t>Herunder SD-anlegg, lokal automatisering, buss-systemer mv</t>
  </si>
  <si>
    <t>Instrumentering</t>
  </si>
  <si>
    <t>SUM TELE OG AUTOMTISERING NETTO</t>
  </si>
  <si>
    <t>Prefabrikkerte rom (kjølerom, fryserom, baderom etc)</t>
  </si>
  <si>
    <t>Person og varetransport</t>
  </si>
  <si>
    <t>Herunder heis, rullebånd, løftebord, trappeheiser, kraner, fasade- og takvask mv</t>
  </si>
  <si>
    <t>Transportanlegg for småvarer</t>
  </si>
  <si>
    <t>Sceneteknisk utstyr</t>
  </si>
  <si>
    <t>Avfall og støvsuging</t>
  </si>
  <si>
    <t>Herunder utstyr for oppsamling/ behandling av avfall, sentrastøvsuger, pneumatisk søppeltransport mv</t>
  </si>
  <si>
    <t>Fastmontert spesialutrustning for virksomhet(storkjøkken)</t>
  </si>
  <si>
    <t>Løs spesialutrustning for virksomhet</t>
  </si>
  <si>
    <t>Andre tekniske installasjoner</t>
  </si>
  <si>
    <t>SUM ANDRE INSTALLASJONER NETTO</t>
  </si>
  <si>
    <t>Utendørs generelt</t>
  </si>
  <si>
    <t>Bearbeidet terreng</t>
  </si>
  <si>
    <t>Utendørs konstruksjoner</t>
  </si>
  <si>
    <t>Støttemurer og andre murer</t>
  </si>
  <si>
    <t>Trapper og ramper i terreng</t>
  </si>
  <si>
    <t>Frittstående skjermtak, leskur mv</t>
  </si>
  <si>
    <t>Gjerder, porter og bommer</t>
  </si>
  <si>
    <t>Kanaler og kulverter for tekniske installasjoner</t>
  </si>
  <si>
    <t>Kummer og tanker for tekniske installasjoner</t>
  </si>
  <si>
    <t>Herunder nedgravde oljetanker</t>
  </si>
  <si>
    <t>Utendørs røranlegg</t>
  </si>
  <si>
    <t>Herunder VA, varme, brannslokking, gassanlegg, kjøling til idrettsbaner, luftsbehandlingsanlegg, forsyningsanlegg for termisk energi, fontener og springvann mv</t>
  </si>
  <si>
    <t>Utendørs elkraft</t>
  </si>
  <si>
    <r>
      <t xml:space="preserve">Herunder høyspent og lavspent forsyning, lys, elvarme, reservekraft og </t>
    </r>
    <r>
      <rPr>
        <sz val="9"/>
        <color rgb="FFFF0000"/>
        <rFont val="Arial"/>
        <family val="2"/>
      </rPr>
      <t>el.ladepunkter</t>
    </r>
    <r>
      <rPr>
        <sz val="9"/>
        <color indexed="8"/>
        <rFont val="Arial"/>
        <family val="2"/>
      </rPr>
      <t xml:space="preserve"> mv</t>
    </r>
  </si>
  <si>
    <t>Utendørs tele og automatisering (min 1m fra veggliv)</t>
  </si>
  <si>
    <t>Herunder integrert kommunikasjon, telefoni/ personsøking, alarm og signal, lyd og bilde, automatisering mv</t>
  </si>
  <si>
    <t>Veier og plasser</t>
  </si>
  <si>
    <t>Herunder parkering, lekeplass, ballbinge, skilter, sikkerhetsrekkverk, avvisere mv</t>
  </si>
  <si>
    <t>Parker og hager</t>
  </si>
  <si>
    <t>Herunder gressarealer, beplantning, benker, lekeapparater, flaggstenger, utsmykning, plantekassser mv</t>
  </si>
  <si>
    <t>Utendørs infrastuktur</t>
  </si>
  <si>
    <t>Tilknytning eksternt nett for VA, fjernvarme, elkraftnett, telenett mv</t>
  </si>
  <si>
    <t>SUM UTENDØRS NETTO</t>
  </si>
  <si>
    <t>Her gis en oppsummert beskrivelse av foreliggende dokumentasjon og/ eller beskriv tilstand/ registeringer og anbefalinger utfra befaring/ intervju. Skjønnsmessig fagvurdering med mindre ikke annet er nevnt under. Aktuelle rapporter skal vedlegges sluttrapport.</t>
  </si>
  <si>
    <t>Dokumentasjon-rapporter-HMS generelt</t>
  </si>
  <si>
    <t>FDV-dokumentasjon</t>
  </si>
  <si>
    <t>Vurdering av godheten i foreliggende FDV-dokumentasjon</t>
  </si>
  <si>
    <t>Fagrapport bygningsvern kulturminne</t>
  </si>
  <si>
    <t>Kort fra kulturhistorisk rapport fra byantikvar dersom foreligger. Evt vernestatus</t>
  </si>
  <si>
    <t>Universell utforming. Funksjonalitet, planløsninger og utforming</t>
  </si>
  <si>
    <t xml:space="preserve">Er bygget fysisk tilpasset brukeres funksjonsevne? Tilgjengelighet for brukere med nedsatt funksjonsevne? </t>
  </si>
  <si>
    <t>Tilpasningsdyktighet</t>
  </si>
  <si>
    <t>Hvordan vurderes Fleksibilitet, Generalitet og Elasisitet på et overordnet nivå? (Da særlig Fleksibilitet og Elastisitet)</t>
  </si>
  <si>
    <t>Funksjonalitet</t>
  </si>
  <si>
    <t xml:space="preserve">Hvordan vurderes arealbruk og arealeffektivitet? Nyttes arealer iht tiltenkt formål? Kan arealbruk være i strid med forskrifter? F.eks bruk av tilfluktsrom, fremleie ifm overnatting, loppemarked etc. Foreligger skriftlige rutiner eller planer? Vurderes ifm avklaring med brukere. </t>
  </si>
  <si>
    <t>Sertifiseringer</t>
  </si>
  <si>
    <t>Foreligger det noen former for sertifiseringer av bygget eller av den daglige drift? F. eks Helseverngodkjenning (dato), byggsertifisering, økoprofil, green building, miljøfyrtårn etc.</t>
  </si>
  <si>
    <t>ENØK generelt</t>
  </si>
  <si>
    <t>Enøkrapport</t>
  </si>
  <si>
    <t xml:space="preserve">Hovedmomenter fra enkel enøkrapport </t>
  </si>
  <si>
    <t>Energiattest/ Energimerking</t>
  </si>
  <si>
    <t>Det er krav om at alle næringsbygg over 1000m2 skal ha gyldig energiattest. Foreligger det energiattest på bygget?</t>
  </si>
  <si>
    <t>Vurdering/ anbefaling om energiklasse kan heves med hovedelementer av nødvendige tiltak som må til. Kalkyle til gjennomføring av energimerking legges inn under modernisering</t>
  </si>
  <si>
    <t>Energivurdering av tekniske anlegg</t>
  </si>
  <si>
    <t>Det er krav til regelmessig energivurdering av tekniske anlegg utføres iht  NVE sine krav og skjema. . Overordnet vurdering av behov for energivurdering skrives inn her.</t>
  </si>
  <si>
    <t>Kalkyle til gjennomføring av energivurdering legges inn under modernisering</t>
  </si>
  <si>
    <t>Helsemessige forhold-generelt</t>
  </si>
  <si>
    <t>Arbeidsmiljø</t>
  </si>
  <si>
    <t xml:space="preserve">Foreligger rapporter fra f.eks vernerunde, HMS-tiltaksplan, bedriftshelsetjeneste, Etat for helsetjenester, Arbeidstilsyn e.l.? F.eks hvor i bygg oppleves spesielt helseplager? Stoffkartotek? Hovedmomenter/ utdrag og overordnet vurdering  medtas her. Herunder om kartlegging av toalettkapasitet, dusj og arbeidsplasser er iht norm. Behov? Bruk flere linjer for å skille de ulike rapportene. </t>
  </si>
  <si>
    <t>Kalkyle for å tilfredsstille toalett- og dusjkapasitet, samt tilrettelegging av behov for nye arbeidsplasser legges inn under modernisering. Nødvendige tiltak relatert til vernerunder, bedriftshelsetjeneste legges inn under den repsektive bygningsdel med ref til rapport. Bruk flere linjer for å skille de ulike tiltakene.</t>
  </si>
  <si>
    <t>Renholdsplan/ kvalitetsnorm</t>
  </si>
  <si>
    <t>Foreligger og benyttes planer for daglig og temporært renhold  iht.  kvalitetsmål for BK? Benyttes beskrevne metoder, med egnet renholdsutstyr? Er periodisk renhold gjennomført og dokumentert? Utfordringer ifm renhold? F.eks overflaters renholdsvennlighet, kapasitet etc. Visuell vurdering av renhold generelt. Hva kan gjøre bedre, annerledes etc?. (F.eks bedre utstyr, frekvenser, matter?)</t>
  </si>
  <si>
    <t>Inneklimaplan</t>
  </si>
  <si>
    <t>Foreligger inneklimaplan? Foreligger det rutiner for riktig bruk av bygget? Herunder f. eks lufterutiner, rydderutiner generelt, rydderutiner av egen arbeidsplass, samhandling med drifts- og renholdspersonell ? Overordnet vurdering av denne vs observarsjoner/ samtaler med brukere/ renholdspersonell</t>
  </si>
  <si>
    <t>Driftsplan</t>
  </si>
  <si>
    <t>Foreligger driftsplan? Overordnet vurdering av denne vs observarsjoner/ samtaler driftspersonell. Hvilke rutiner er etablert i den daglige drift? Hvilke synes å mangle?</t>
  </si>
  <si>
    <t xml:space="preserve">Bade- og svømmeanlegg </t>
  </si>
  <si>
    <t>Foreligger det fagrapport vedr. tilstand bade- og svømmeanlegg. Hovedmomenter i rapport medtas her, alternativt egen overordnet fagvurdering av tilstand med anbefalinger om tiltak for å tilfredsstille forskriftskrav.</t>
  </si>
  <si>
    <t>Separat vannforsyning</t>
  </si>
  <si>
    <t>Foreligger rapport fra prøvetaking av drikkevann? Avvik fra drikkevannsforskrift? - Korrigerende tiltak?</t>
  </si>
  <si>
    <t>Atmosfærisk miljø</t>
  </si>
  <si>
    <t>Generell vurdering av gasser/ damper, lukter og partikler som kan innåndes.</t>
  </si>
  <si>
    <t>CO2, CO</t>
  </si>
  <si>
    <t>Generell overordnet beskrivelse av tilstand for 3 representative rom som har gjennomført ukeslogg (CO2, temp, rf) etter BK mal. Stikkprøvekontroll/ spotmåling tas ved behov.</t>
  </si>
  <si>
    <t>Mugg/sopp/råte/ fukt</t>
  </si>
  <si>
    <t>Foreligger det fagrapporter? Hovedmomenter og om tiltak er utført/ avvik lukket? Egne observarsjoner og stikkontroller/ fuktmålinger foretas og årsaksammenhenger vurderes.</t>
  </si>
  <si>
    <t>Skadedyr</t>
  </si>
  <si>
    <t>Skadedyrsproblemer? Foreligger det rapporter? Utbedringstiltak? (som åtekasser, bygningsmessige tiltak, hygienemessige tiltak)</t>
  </si>
  <si>
    <t>Legionella</t>
  </si>
  <si>
    <t>Foreligger rapporter fra vannanalyse? Kontrollrutiner? Avvik og korrigerende tiltak?</t>
  </si>
  <si>
    <t>Asbest</t>
  </si>
  <si>
    <t>Ny asbestkartlegging av kommunale bygg oppført før 1985 er iverksatt i 2016. Kartleggingen antas være ferdig innen utgangen av 2019. Vurdering av asbest inngår derfor ikke ifm denne tilstandskartlegging, men rapport følger vedlagt dersom denne foreligger.</t>
  </si>
  <si>
    <t>Se egen asbestrapport dersom den er vedlagt</t>
  </si>
  <si>
    <t>Termisk miljø</t>
  </si>
  <si>
    <t>Generell vurdering av romluftstemperatur, omgivende flaters temperatur, luftfuktighet, lufthastighet, trekk hvor bl.a temp og RF baseres på ukeslogg av 3 representative rom, jfr post 9271. Vurdering av påkledning/ aktivitetsnivå. Behov for solavskjerming? Foreligger rapporter på termografering av klimaskjerm eller el.tavler? (Behov vs kost/ nytte?)</t>
  </si>
  <si>
    <t>Temp, RF</t>
  </si>
  <si>
    <t>Foreligger det loggmålinger av temp og RF? Stikkprøvekontroll/ spotmåling tas ved behov.</t>
  </si>
  <si>
    <t>Aktinisk mijø</t>
  </si>
  <si>
    <t>Foreligger det luxmålinger? Vurdering av naturlig belysning/ el.belysning. Herunder lysstyrke, blending, reflekser. Er det tilfredsstillende belysning spesielt på arbeidsplasser</t>
  </si>
  <si>
    <t>Belysning</t>
  </si>
  <si>
    <t>Generell vurdering av belysning (lux). Suppleres med øyeblikksmåling ved behov</t>
  </si>
  <si>
    <t>Radon</t>
  </si>
  <si>
    <t>Radonrapport og vurdering av disse inkl .anbefaling.</t>
  </si>
  <si>
    <t>Elektriske og magnetiske felt</t>
  </si>
  <si>
    <t>Generell vurdering om det kan være elektriske og magnetiske felt som gir stråling utover forskriftskrav</t>
  </si>
  <si>
    <t>Akustisk miljø</t>
  </si>
  <si>
    <t>Generell vurdering av lyd- og lydoppfattelse herunder støy og vibrasjoner, lydoverføring og etterklangstid.</t>
  </si>
  <si>
    <t>Mekanisk miljø</t>
  </si>
  <si>
    <t>Generell vurdering av innredning, møblering, teknisk utstyr. Spesialrom og funksjonalitet. Skadeforebygging</t>
  </si>
  <si>
    <t>Støvdeponi</t>
  </si>
  <si>
    <t>Vurdering av støvflater vs renholdsvennlighet og evt behov for tiltak som reduserer støvdeponi, f. eks høyereliggende støvflater/ tilkomst</t>
  </si>
  <si>
    <t>Inngangsparti.</t>
  </si>
  <si>
    <t>Vurdering av utforming/ tilrettelegging  av inngangspartier med tanke på reduksjon av inntransportering av skit og støv. Utstyr som avskrapningsrister, absorberende matter, renholdssoner. Personbelastning, rennholdsvennlighet.</t>
  </si>
  <si>
    <t>Innesko og garderobeløsninger</t>
  </si>
  <si>
    <t>Vurdering av tilrettelegging av garderobeforhold og inneskoløsning. Herunder renholdsvennlighet og tilkomst.</t>
  </si>
  <si>
    <t>Fallsikring</t>
  </si>
  <si>
    <t>F.eks barnesikring av vinduer? Rekkverk. innv/ utv? Merking?</t>
  </si>
  <si>
    <t>Skoldefare</t>
  </si>
  <si>
    <t>Varmekilders overflatetemperatur? Varmtvann?</t>
  </si>
  <si>
    <t>Miljømessige forhold-generelt</t>
  </si>
  <si>
    <t>Tilrettelagt for kildesortering? Antall fraksjoner og hvilke?
Oljetank? Nedgravd?
Miljøgifter som f.eks PCB, Bly, kadmium, kvikksølv, olje, isocyanater, arsen mv? 
Foreligger rapport, alternativ generell fagvurdering med anbefalinger om tiltak ved mistanke om at noen av disse miljøgiftene kan forefinnes i bygningskropp eller grunn?</t>
  </si>
  <si>
    <t>Behov for prøvetaking/ analyse? Kalkyle</t>
  </si>
  <si>
    <t>Sikkerhetsmessige forhold-generelt</t>
  </si>
  <si>
    <t>Branntekniske forhold</t>
  </si>
  <si>
    <t>Foreligger det fagrapport vedr brannteknsike forhold/ tilstand? Hovedmomenter i rapport medtas her, alternativt egen generell fagvurdering av tilstand med anbefalinger om tiltak basert på stikkontroller for å tilfredsstille forskriftskrav</t>
  </si>
  <si>
    <t>Elektrotekniske forhold</t>
  </si>
  <si>
    <t>Foreligger det fagrapport/ eltilsynsrapport vedr. elektrotekniske forhold/ tilstand? Hovedmomenter i rapport medtas her, alternativt egen fagvrudering av tilstand med anbefalinger om tiltak for å tilfredsstille forskriftskrav. Evt tiltak henvises til kap4 evt. 5, 6 eller 7</t>
  </si>
  <si>
    <t>Tilfluktsrom</t>
  </si>
  <si>
    <t>Foreligger det fagrapport vedr tilstand tilfluktsrom?  Hovedmomenter i rapport medtas her, alternativt egen fagvurdering av tilstand med anbefalinger om tiltak for å tilfredsstille forskriftskrav. Det skal også medtas hva tilfluktsrommet daglig nyttes som, herunder vurdering om bruksformålet er egnet. Beskriv utstyr som er installert</t>
  </si>
  <si>
    <t>Løfteutstyr og løfteinnretninger</t>
  </si>
  <si>
    <t>Foreligger det fagrapport vedr tilstand på fastmontert løfteutstyr og løfteinnretninger? Herunder pasientløfteutstyr, badeheis, senkbare bommer, innfesting klatretau, heve- og senkescener o.l. Behov?</t>
  </si>
  <si>
    <t>Trafikksikringsplan</t>
  </si>
  <si>
    <t>Foreligger det trafikksikringsplan? Hovedmomenter medtas, herunder gjennomførte tiltak vs behov for ytterligere tiltak?</t>
  </si>
  <si>
    <t>Ras- og flomsikring</t>
  </si>
  <si>
    <t>Foreligger det rapport vedr vurdering av risiko for ras og flom? Tiltak gjennomført? Alternativ egen skjønnsmessig vurdering.</t>
  </si>
  <si>
    <t>SUM RAPPORTER-DOKUMENTASJON-HMS netto</t>
  </si>
  <si>
    <t>SNITTVERDI TOTALT</t>
  </si>
  <si>
    <t>INNGÅR IKKE I TILSTANDSRAPPORT!</t>
  </si>
  <si>
    <t>Utarbeidet av Undervisningsbygg Oslo KF</t>
  </si>
  <si>
    <r>
      <t xml:space="preserve">Matrisen er </t>
    </r>
    <r>
      <rPr>
        <b/>
        <i/>
        <u/>
        <sz val="14"/>
        <color theme="1"/>
        <rFont val="Calibri"/>
        <family val="2"/>
        <scheme val="minor"/>
      </rPr>
      <t>kun</t>
    </r>
    <r>
      <rPr>
        <b/>
        <sz val="14"/>
        <color theme="1"/>
        <rFont val="Calibri"/>
        <family val="2"/>
        <scheme val="minor"/>
      </rPr>
      <t xml:space="preserve"> veilledende og kompletterende for skjønnsfastsettelse av TG for bygningsdeler som inngår i Bergen kommune sitt registreringsark. </t>
    </r>
  </si>
  <si>
    <t>Løpenummer VK-1xx- og VK 8xx vurderes iforhold til relevans for hva som inngår i bygningsdel 9</t>
  </si>
  <si>
    <t>Navn/Funksjon</t>
  </si>
  <si>
    <t>Løpenummer</t>
  </si>
  <si>
    <t>Vurderingskriterium</t>
  </si>
  <si>
    <t>Tilstandsgrad 0</t>
  </si>
  <si>
    <t>Tilstandsgrad 1</t>
  </si>
  <si>
    <t>Tilstandsgrad 2</t>
  </si>
  <si>
    <t>Tilstandsgrad 3</t>
  </si>
  <si>
    <t xml:space="preserve">Risikoklasser og brannklasser </t>
  </si>
  <si>
    <t>VK-101-RBR-01</t>
  </si>
  <si>
    <t xml:space="preserve">Risikoklasse 3 (personsikkerhet), BKL avhengig av etasjeantall, normalt BKL 1 og 2 for skoler (verdisikring). </t>
  </si>
  <si>
    <t>Dokumentert angivelse av RKL og BKL</t>
  </si>
  <si>
    <t>Ingen dokumentasjon. Ukompliserte forhold og antatt RKL og BKL kan fastslås.</t>
  </si>
  <si>
    <t>Ingen dokumentasjon. Noen kompliserende forhold som gjør fastsettelsen av antatt RKL og BKL vanskeligere.</t>
  </si>
  <si>
    <t>Ingen dokumentasjon. Svært kompliserte forhold som gjør at RKL og BKL er uavklart.</t>
  </si>
  <si>
    <t>VK-101-RBR-02</t>
  </si>
  <si>
    <t>Brannfarlige aktiviteter (yrkesfag med sveising, skjæring, bruk av åpen ild etc). Risiko for påsatt brann, i følge informasjon fra skolen.</t>
  </si>
  <si>
    <t>Ingen brannfarlige aktiviteter. Svært liten sannsynlighet for påsatt brann.</t>
  </si>
  <si>
    <t>Liten sannsynlighet for påsatt brann.</t>
  </si>
  <si>
    <t>Stor sannsynlighet for påsatt brann.</t>
  </si>
  <si>
    <t xml:space="preserve">Meget stor sannsynlighet for påsatt brann. </t>
  </si>
  <si>
    <t xml:space="preserve">Dokumentasjon av sikkerhet og brannvern-organisasjon. </t>
  </si>
  <si>
    <t>VK-101-RBR-03</t>
  </si>
  <si>
    <t>Organisatoriske forhold (Brannvernleder, vaktmester, driftsingeniør) Beskrivelse av ansvar og oppgavefordeling. Info-skriv, instrukser, øvelser, opplæring. Skoler med &gt; 20 elever er særskilt brannobjekt.</t>
  </si>
  <si>
    <t>Brannvernleder og vaktmester har deltatt på "brannvernleder-kurs", kjenner sitt ansvar og har god kjennskap til regelverk og brannforholdene. To brannøvelser i året, øvelsesrapporter foreligger. Brannverndokumentasjon er komplett. Brannopplæring av alle lærere, elever og fast ansatte kan dokumenteres.</t>
  </si>
  <si>
    <t>Brannvernleder og vaktmester har deltatt på "brannvernleder-kurs,"  kjenner sitt ansvar og har god kjennskap til regelverk og brannforholdene. To brannøvelser i året, dokumentasjon noe dårlig. Alle lærere, elever og fast ansatte har fått opplæring i brannvern, men dokumentasjon er noe dårlig.</t>
  </si>
  <si>
    <t>Brannvernleder og vaktmester er "utpekt," men er usikker på hvilket ansvar og plikter dette innebærer. Har noe kjennskap til regelverk og kjenner litt til brannforholdene. Brannøvelser er gjennomført, men er dårlig dokumentert. Opplæring og informasjon til elever, lærere og andre ansatte er ikke systematisk og ikke dokumentert.</t>
  </si>
  <si>
    <t>Brannvernleder og vaktmester er "utpekt," men kjenner ikke til hvilket ansvar og plikter dette innebærer. Har liten eller ingen kjennskap til regelverk og brannforholdene. Planlagt brannøvelse er ikke gjennomført i løpet av siste 12 måneder. Opplæring og informasjon til elever, lærere og andre ansatte er ikke systematisk og ikke dokumentert.</t>
  </si>
  <si>
    <t>Utleie og eksterne brukere</t>
  </si>
  <si>
    <t>VK-101-RBR-04</t>
  </si>
  <si>
    <t>Leietakeroversikt, avtaler, rutiner og instrukser for ulike arrangementer utenom skoletid. Bruk av tilsynsvakt og skriftlige rutiner som er utarbeidet for tilsynsvakten.</t>
  </si>
  <si>
    <t>Skolen har samlet oversikt over alle eksterne leietakere og brukere, og det er inngått avtale med den enkelte mht hvilke arealer og områder som inngår, hvilken virksomhet og aktivitet, hvem er ansvarlig kontaktperson etc. Dokumentasjonen er lett tilgjengelig, ryddig og oversiktlig. Leietaker- og brukeroversikt i Brannboka. Har rutiner og instrukser som sikrer at brannsikkerheten er ivaretatt på samme nivå som ved normal skolegang. Dokumentert at det føres jevnlig kontroll med den enkelte leietaker og bruker for å sikre at sikkerheten er ivaretatt ifm personutskifting etc. Tilsynsvakt med klart definert ansvar og det foregår ingen aktivitet uten at denne er til stede.</t>
  </si>
  <si>
    <t>Skolen har samlet oversikt over alle eksterne leietakere og brukere. Det er inngått en generell skriftlig avtale med alle aktører med kontaktperson, navn på forening/lag og hvilke aktiviteter som inngår og hvor på skolen. Dokumentasjon er tilgjengelig, men er litt rotete og uoversiktlig. Leietaker-/brukeroversikt i Brannboka. Har rutiner og instrukser som sikrer at brannsikkerheten er ivaretatt på samme nivå som ved normal skolegang. Det føres kontroll med den enkelte leietaker/bruker for å sikre at sikkerheten er ivaretatt ifm personutskifting etc, men er ikke dokumentert. Tilsynsvakt med klart definert ansvar, men det kan foregå noe aktivitet uten at denne er til stede.</t>
  </si>
  <si>
    <t xml:space="preserve">Skolen har oversikt over alle eksterne leietakere og brukere og hvilke aktiviteter som bedrives, men mangler dokumentasjon med avtale om forutsetninger, ansvar etc. dårlige rutiner og instrukser og trolig er ikke brannsikkerheten ivaretatt på samme nivå som ved normal skolegang. Tilsynsvakt uten klart definert ansvar og det foregår noe aktivitet uten at denne er til stede. </t>
  </si>
  <si>
    <t>Skolen har dårlig oversikt over hvilke eksterne leietakere og brukere som benytter skolens arealer etter skoletid og bare muntlig avtale. Skolens branndokumentasjon sier lite eller ingenting om aktiviteter utenom skoletid. Eksterne leietakere/brukere har nøkkel til skolen og får stort sett ”gjøre som de vil.” Skolen mener at den enkelte leietaker/bruker selv er ansvarlig for å ivareta brannsikkerheten og legger seg ikke opp i hvordan dette fungerer i praksis. Tilsynsvaktordningen fungerer dårlig.</t>
  </si>
  <si>
    <t>Rømning</t>
  </si>
  <si>
    <t>VK-101-RBR-05</t>
  </si>
  <si>
    <t>Beskrivelse av rømningsprinsipper, geometri med antall og plassering av rømningsveier, innvendige og utvendige trapper og vinduer. Avstand i fluktvei og rømningsvei. Behov for assistert rømning og eventuelle andre spesielle forhold.</t>
  </si>
  <si>
    <t>Klare og gode rømnings-prinsipper. Alle dører slår ut i rømningsretningen. Utgang fra undervisningsrom og lærerrom har lysåpning minst 90 cm, rømnings-korridorer og trapperom med dører og utganger er minst 120 cm. Fluktvei &lt;30 m, blindkorridor &lt;15 m og maks avstand i rømningsvei &lt;30 m. Gode skriftlige rutiner som beskriver assistert rømning.</t>
  </si>
  <si>
    <t>Klare og gode rømningsprinsipper. Enkelte dører fra rom for inntil 20 personer slår mot rømningsretningen. Utgang fra undervisningsrom og lærerrom har lysåpning minst 90 cm. Rømningsveiene er generelt minst 120 cm, men enkelte dører har lysåpning 90-120 cm (gjelder ikke forsamlingslokale). Tofløyet dør har panikkbeslag der hvor aktivt felt er &lt;120 cm. Fluktvei &lt;30 m, blindkorridor &lt;20 m og maks avstand i rømningsvei &lt;35 m. Gode skriftlige rutiner som beskriver assistert rømning.</t>
  </si>
  <si>
    <t>Uoversiktelige og vanskelig tilgjengelig rømningsveier for mindre deler av bygget. Enkelte dører fra rom for inntil 40 personer slår mot rømningsretningen. Utgang fra undervisningsrom og lærerrom har lysåpning 80-90 cm. Rømningsveiene er generelt minst 120 cm, men enkelte dører har lysåpning 90-120 cm (gjelder ikke forsamlingslokale). Tofløyet dør har ikke panikkbeslag der hvor aktivt felt er &lt;120 cm. Fluktvei &lt;35 m, blindkorridor &lt;25 m og maks avstand i rømningsvei &lt;40 m. Rutiner for å ivareta behov for assistert rømning virker å fungere, men er ikke dokumentert.</t>
  </si>
  <si>
    <t>Uklare rømningsprinsipper, rømningsveiene er lange og uoversiktelige. Rømningsdører er låst og kan kun åpnes med nøkkel til vaktmester/ansatte. Rømningsveier er midlertidig blokkert pga ombygging etc uten at alternativ utgang er etablert. Dører fra undervisningsrom, lærerrom og i rømningsveien slår mot rømningsretningen. Utgang fra undervisningsrom og lærerrom har lysåpning &lt; 80 cm. Rømningsveiene er &lt;120 cm, og dører har lysåpning 80-120 cm. Tofløyet dør har ikke panikkbeslag der hvor aktivt felt er &lt;120 cm. Fluktvei &gt;35 m, blindkorridor &gt;25 m og maks avstand i rømningsvei &gt;40 m. Manglende rutiner for å ivareta behov for assistert rømning.</t>
  </si>
  <si>
    <t>Rømning forsamlings-lokale dvs &gt; 150 personer</t>
  </si>
  <si>
    <t>VK-101-RBR-06</t>
  </si>
  <si>
    <t>Beskrivelse av rømningsforholdende, utganger til det fri/rømningsvei, panikkbeslag, slagretning dører, dør-/rømningsbredder.</t>
  </si>
  <si>
    <t>Klare og gode rømningsprinsipper. Minst to utganger plassert i hver ende av rommet. Alle dører slår ut i rømningsretningen. Dør til rømningsvei og/eller til det fri har lysåpning minst 120 cm. Total fri bredde tilsvarer 1cm/person iht tillatt maksimalt persontall i lokalet. Alle rømningsdører har panikkbeslag. Dører som ikke er i daglig bruk har låsesystem som frigjøres ved brann.</t>
  </si>
  <si>
    <t>Klare og gode rømningsprinsipper. Minst to utganger plassert i hver ende av rommet. Alle dører slår ut i rømningsretningen. Minst en dør til rømningsvei og/eller til det fri har lysåpning minst 120 cm. Øvrige dører har lysåpning 100-120 cm. Total fri bredde tilsvarer 1cm/person iht tillatt maksimalt persontall i lokalet. Enfløyet rømningsdør har dørvrider og ikke panikkbeslag, tofløyet dør har panikkbeslag. Dører som ikke er i daglig bruk har låsesystem som frigjøres ved brann, eller godt ivaretatt og dokumentert organisatorisk tiltak.</t>
  </si>
  <si>
    <t>To utganger, men plasseringen er uhensiktsmessig i lokalet. Utganger er delvis skjult bak gardiner/div innredning. Minst en dør slår ut i rømningsretningen. Ingen dører har lysåpning &gt; 120 cm, og en eller flere kan ha lysåpning &lt;90 cm. Total fri bredde tilsvarer 1cm/person iht tillatt maksimalt persontall i lokalet. Ingen dører har panikkbeslag. Sidefelt/passivt felt har fast skåte. Dører som ikke er i daglig bruk har nattlås som låses opp manuelt hver morgen. Rutine virker å fungere godt, men er ikke dokumentert.</t>
  </si>
  <si>
    <t>Kun én utgang, eller utgang nummer to går via naborom etc. Dører slår mot rømningsretningen Dører med lysåpning &lt;90 cm. Total fri bredde er mindre enn 1cm/person iht tillatt maksimalt persontall i lokalet. Ingen dører har panikkbeslag, og dører er låst og kan kun åpnes med nøkkel til vaktmester/ansatte.</t>
  </si>
  <si>
    <t>VK-101-RBR-07</t>
  </si>
  <si>
    <t>VK-101-RBR-08</t>
  </si>
  <si>
    <t>Beskrivelse av antall rømningsdører til det fri som ikke er i daglig bruk, og rene rømningstrapper som ikke er i daglig bruk. Dører mellom rømningskorridor og trapperom Tr2 må tilfredsstille for alle brannklasser klasse E 30-CS [F30S] (personsikkerhet). Brannkrav på dører fra klasserom, forsamling, kontorer mm til rømningskorridor er EI 30-S [B30].</t>
  </si>
  <si>
    <t xml:space="preserve">Rømningsdører som ikke er i daglig bruk har låsesystem som frigjøres automatisk ved brann og har nødåpner. Komplett dokumentasjon framlagt for utførelse i samsvar med aktuelle bestemmelser Rømningstrapper som ikke er i daglig bruk er tilgjengelig og holdes fri for lagring etc. </t>
  </si>
  <si>
    <t>Rømningsdører som ikke er i daglig bruk har låsesystem som frigjøres automatisk ved brann, eller godt ivaretatt og dokumentert organisatorisk tiltak. Delvis/ingen dokumentasjon. Feil/mangler ikke registrert og lite sannsynlig. Rømningstrapper som ikke er i daglig bruk er tilgjengelig og holdes fri for lagring etc.</t>
  </si>
  <si>
    <t>Rømningsdører som ikke er i daglig bruk har nattlås som låses opp manuelt hver morgen. Rutine virker å fungere godt, men er ikke dokumentert. Delvis/ingen dokumentasjon. Feil/mangler registrert eller sannsynlig.</t>
  </si>
  <si>
    <t>Rømningsdører som ikke er i daglig bruk har nattlås som låses opp manuelt hver morgen. Rutiner virker sårbare, ikke dokumentert, og eksempler på svikt er avdekket ved befaring. Delvis eller ingen dokumentasjon. Store feil og mangler registrert eller sannsynlig. Rømningstrapper som ikke er i daglig bruk er ikke tilgjengelig. Rømningstrapper som ikke er i daglig bruk er tilgjengelig, men inneholder lagring etc. som kan være til hinder for rømning.</t>
  </si>
  <si>
    <t>Tekniske installasjoner</t>
  </si>
  <si>
    <t>VK-101-RBR-09</t>
  </si>
  <si>
    <t>Trykksetting av trapperom Ledesystem/nødbelysning Talevarsling Brannalarm Røykventilering av glassgård Låsesystem</t>
  </si>
  <si>
    <t>Komplett dokumentasjon framlagt for utførelse i samsvar med aktuelle bestemmelser</t>
  </si>
  <si>
    <t>Delvis eller ingen dokumentasjon. Feil og mangler ikke registrert og lite sannsynlig.</t>
  </si>
  <si>
    <t>Delvis eller ingen dokumentasjon. Feil og mangler registrert eller sannsynlig.</t>
  </si>
  <si>
    <t>Delvis eller ingen dokumentasjon. Store feil og mangler registrert eller sannsynlig.</t>
  </si>
  <si>
    <t>Branncelle-begrensende konstruksjoner</t>
  </si>
  <si>
    <t>VK-101-RBR-10</t>
  </si>
  <si>
    <t xml:space="preserve">Kledning og overflater vegger og tak i trapperom og rømningskorridor. Brannkrav BKL 3 og BKL 2: In-1 og K1A og BKL 1: In-1 og K1 </t>
  </si>
  <si>
    <t>Malt eller ubehandlet mur, betong, gipsplate</t>
  </si>
  <si>
    <t>Malt eller ubehandlet mur, betong, gipsplate. Brannimpregnert treverk i begrenset omfang i brannklasse 2 og 3. Vanlig trepanel i begrenset omfang i brannklasse 1.</t>
  </si>
  <si>
    <t>Malt eller ubehandlet mur, betong, gipsplate. Trepanelbrystning i korridorer og mindre partier trepanelhimling i brannklasse 2 og 3. Omfattende trepanel på vegger i brannklasse 1.</t>
  </si>
  <si>
    <t>Brannklasse 2 og 3: Trepanel i himling og/eller på vegger, stort omfang Papirtapet Brannklasse 1: Alle overflater av treverk/tresponplater uten brannklasse</t>
  </si>
  <si>
    <t>VK-101-RBR-11</t>
  </si>
  <si>
    <t xml:space="preserve">Brannskiller mellom rømningsvei og trapperom og tilliggende arealer, beskyttelse mot varmestråling ved utgang til det fri og kledning/overflate i rømningsvei. Brannmotstand til dører/vinduer i skillende konstruksjoner. </t>
  </si>
  <si>
    <t>Brannskiller og beskyttelse ved utgang til det fri er iht forutsetninger, tegninger eller preakseptert løsning. Kledning/overflate er iht forutsetninger/preakseptert.</t>
  </si>
  <si>
    <t>Brannskiller har enkelte glassfelt med klasse EI30/A30, hvor preakseptert er EI60/A60. Enkelte dører er uklassifiserte, men er massive og tetter godt. Beskyttelse ved utgang til det fri er iht forutsetninger, tegninger eller preakseptert løsning. Enkelte mindre partier med kledning/overflate som ikke oppfyller preaksepterte krav.</t>
  </si>
  <si>
    <t>Brannskiller har glassfelt med klasse E30/F30 og innslag av uklassifisert glass, hvor preakseptert er EI60/A60. Skillene har generelt en del utettheter, sprekker etc. Enkelte dører er skadet/uklassifisert, og oppfyller ikke brannfunksjon. Utgang til det fri er ikke beskyttet. Større partier med kledning/overflate som ikke oppfyller preaksepterte krav.</t>
  </si>
  <si>
    <t>Brannskiller mangler fullstendig, eller har store mangler i forhold til  preaksepterte krav. Stort omfang av skadde/uklassifiserte dører som ikke oppfyller sin brannfunksjon. Utgang til det fri er ikke beskyttet. Større partier med kledning/overflate som ikke oppfyller preaksepterte krav.</t>
  </si>
  <si>
    <t>VK-101-RBR-12</t>
  </si>
  <si>
    <t>Beskrivelse av byggets forsamlingslokale(r) med areal, persontall, faste stoler/løse stoler, stollager, scene, bruk.</t>
  </si>
  <si>
    <t>Kun beskrivende, ikke tilstandsvurdering.</t>
  </si>
  <si>
    <t>VK-101-RBR-13</t>
  </si>
  <si>
    <t>Dører mellom rømningskorridor og trapperom Tr2 må tilfredsstille for alle brannklasser klasse E 30-CS [F30S] (personsikkerhet). Brannkrav på dører fra klasserom, forsamling, kontorer mm til rømningskorridor er EI 30-S [B30].</t>
  </si>
  <si>
    <t>Delvis/ingen dokumentasjon. Feil/mangler ikke registrert og lite sannsynlig.</t>
  </si>
  <si>
    <t>Delvis/ingen dokumentasjon. Feil/mangler registrert eller sannsynlig.</t>
  </si>
  <si>
    <t>Delvis/ingen dokumentasjon. Store feil/mangler registrert eller sannsynlig.</t>
  </si>
  <si>
    <t>VK-101-RBR-14</t>
  </si>
  <si>
    <t>Rømningstrapp og -korridor må være utført som egne brannceller. Branncellebegrensende konstruksjoner skal tilfredsstille klasse BKL 3: EI 60 A2-s1,d0 [A60], BKL 2: EI 60 [B 60], BKL 1: EI 30 [B 30] Kledning og overflater vegger og tak i trapperom og rømningskorridor. Brannkrav BKL 3 og BKL 2: In-1 og K1A og BKL 1: In-1 og K1rensende konstruksjoner skal tilfredsstille klasse BKL 3: EI 60 A2-s1,d0 [A60], BKL 2: EI 60 [B 60], BKL 1: EI 30 [B 30]</t>
  </si>
  <si>
    <t>Mur og betongvegger. Isolerte stendervegger med ubrennbar kledning. Kanal, rør og elektroføringer er branntettet Komplett dokumentasjon framlagt for utførelse i samsvar med aktuelle bestemmelser Malt/ubehandlet mur, betong, gipsplate</t>
  </si>
  <si>
    <t>Delvis/ingen dokumentasjon. Feil/mangler ikke registrert og lite sannsynlig. Malt/ubehandlet mur, betong, gipsplate. Brannimpregnert treverk i begrenset omfang i brannklasse 2 og 3. Vanlig trepanel i begrenset omfang i brannklasse 1.</t>
  </si>
  <si>
    <t>Delvis/ingen dokumentasjon. Feil/mangler registrert eller sannsynlig. Malt/ubehandlet mur, betong, gipsplate. Trepanelbrystning i korridorer og mindre partier trepanelhimling i brannklasse 2 og 3. Omfattende trepanel på vegger i brannklasse 1.</t>
  </si>
  <si>
    <t>Delvis/ingen dokumentasjon. Store feil/mangler registrert eller sannsynlig. Brannklasse 2 og 3: Trepanel i himling og/eller på vegger, stort omfang Papirtapet Brannklasse 1: Alle overflater av treverk/tresponplater uten brannklasse</t>
  </si>
  <si>
    <t>VK-101-RBR-15</t>
  </si>
  <si>
    <t>Møblering, oppbevaring og lagring i rømningsvei.</t>
  </si>
  <si>
    <t>Fri gangbredde &gt; 1,2 m Korridorer og trapperom er umøblerte. Ingen kopimaskiner, melkeskap, drikkeautomater, glemmekasser, lagring i trapperom, klesknagger, garderobeskap, bokskap eller bokhyller. Premieskap og vanskelig antennelig utsmykning er ok. Møblering er kun ifm betjent resepsjon/vaktrom i vestibyle/korridor/trapperom</t>
  </si>
  <si>
    <t>Fri gangbredde &gt; 1,2 m Korridorer og trapperom er generelt umøblert. Ingen kopimaskiner, melkeskap, drikkeautomater, glemmekasser eller lagring i trapperom. Garderobebåser/knaggrekker på begge sider av korridor, Skriftlig rutine på at elevene tar med seg sko, klær, sekker og bøker etter skoletid. Begrenset møblering i vestibyle som ikke hindrer rømning</t>
  </si>
  <si>
    <t>Fri gangbredde &lt; 1,2 m Korridorer og trapperom har noe møblering, rømning er ikke forhindret Garderobebåser/knaggrekker på begge sider av korridor Ikke rutiner på at elevene tar med seg sko, klær, sekker og bøker etter skoletid. Begrenset møblering i vestibyle og "utposinger" i korridor som ikke hindrer rømning</t>
  </si>
  <si>
    <t>Rømningsbredden er &lt; 1,2 m pga klær, garderobeskap, møbler og lignende Trapperom og korridorer er møblert med stoler og bord. Trapperom fungerer som lager. Melkeskap, drikkeautomater, kopimaskin, glemmekasse er plassert i rømningsvei</t>
  </si>
  <si>
    <t>Skadehistorikk. Vindlaster</t>
  </si>
  <si>
    <t>VK-102-RBY-01</t>
  </si>
  <si>
    <t>Skader pga. vind</t>
  </si>
  <si>
    <t>Ingen kjente skader i byggets levetid.</t>
  </si>
  <si>
    <t>Mer enn 10 år siden siste skade.</t>
  </si>
  <si>
    <t>Én skade siste 10 år.</t>
  </si>
  <si>
    <t>Mer enn én skade siste 10 år.</t>
  </si>
  <si>
    <t>Skadehistorikk. Ras</t>
  </si>
  <si>
    <t>VK-102-RBY-02</t>
  </si>
  <si>
    <t>Skader pga. skred/ras</t>
  </si>
  <si>
    <t>Naturlaster. Ras</t>
  </si>
  <si>
    <t>VK-102-RBY-03</t>
  </si>
  <si>
    <t>Sikker plassering mot skred/ras Ev. bekreftelse fra kommunen.</t>
  </si>
  <si>
    <t>Bygget ligger ikke i skred- eller rasfarlig område</t>
  </si>
  <si>
    <t>Bygget ligger i skred- eller rasfarlig område, men sikring er foretatt</t>
  </si>
  <si>
    <t>Bygget ligger i skred- eller rasfarlig område, ingen sikring foretatt</t>
  </si>
  <si>
    <t>Bygning plassert i skred- eller rasfarlig område i henhold til . ekspertvurdering/Statens kartverk/NGI. Tidligere bygninger på tomta tatt av ras</t>
  </si>
  <si>
    <t>Skadehistorikk. Atmosfærisk inneklima</t>
  </si>
  <si>
    <t>VK-102-RBY-04</t>
  </si>
  <si>
    <t>Soppsporer mv. pga. fuktskader som lekkasjer, kondensskader etc. Konferer. teknisk tilstand.</t>
  </si>
  <si>
    <t>Dokumentert i orden</t>
  </si>
  <si>
    <t>Sannsynligvis i orden, men ingen dokumentasjon</t>
  </si>
  <si>
    <t>Sannsynligvis soppsporer mv. i inneluften</t>
  </si>
  <si>
    <t>Påvist, eller stor sannsynlighet for, soppsporer mv. i inneluften</t>
  </si>
  <si>
    <t>Skadehistorikk. Atmosfærisk inneklima, avgasser</t>
  </si>
  <si>
    <t>VK-102-RBY-05</t>
  </si>
  <si>
    <t>Avgasser/partikler fra materialer. Hovedsakelig lavemitterende materialer som tegl, lettklinker, gipsplater, keramiske fliser, betong, sponplater, trefiberplater, laminater, linoleum, mineralull og cellulosefiber.</t>
  </si>
  <si>
    <t>I orden og dokumentasjon er lagt fram</t>
  </si>
  <si>
    <t>Sannsynligvis avgasser og/eller partikler mv. i inneluften</t>
  </si>
  <si>
    <t>Påvist, eller stor sannsynlighet for avgasser eller partikler mv. i inneluften</t>
  </si>
  <si>
    <t>Skadehistorikk. Atmosfærisk inneklima, asbest</t>
  </si>
  <si>
    <t>VK-102-RBY-06</t>
  </si>
  <si>
    <t>Forseglet asbest. Asbest primært benyttet i perioden 1950-80. Ventilasjonskanaler, varmevekslere, rørisolasjon, vegg- eller himlingsplater, isolasjon ved ovner/peiser, akustikkplater, brannisolasjon.</t>
  </si>
  <si>
    <t>Sannsynligvis uforseglet asbest</t>
  </si>
  <si>
    <t>Påvist, eller stor sannsynlighet for, asbest i inneluft</t>
  </si>
  <si>
    <t>Skadehistorikk. Atmosfærisk inneklima, mineralullisolasjon</t>
  </si>
  <si>
    <t>VK-102-RBY-07</t>
  </si>
  <si>
    <t>Forseglet mineralullisolasjon. Ventilasjonskanaler og himlinger</t>
  </si>
  <si>
    <t>Sannsynligvis uforseglet mineralull</t>
  </si>
  <si>
    <t>Påvist, eller stor sannsynlighet for, mineralullfibre i inneluft</t>
  </si>
  <si>
    <t>Skadehistorikk. Atmosfærisk inneklima, radon</t>
  </si>
  <si>
    <t>VK-102-RBY-08</t>
  </si>
  <si>
    <t>Radoninntrenging fra grunnen. Årsgjennomsnitt av radonkonsentrasjon i rom</t>
  </si>
  <si>
    <t>I orden og dokumentasjon er lagt fram.  Innhold under 100 bq/m³ luft</t>
  </si>
  <si>
    <t>Sannsynligvis ikke radonutsatt område. Målinger ikke foretatt.</t>
  </si>
  <si>
    <t>Sannsynligvis radonutsatt område. Målinger ikke foretatt. Usikker konstruktiv beskyttelse.</t>
  </si>
  <si>
    <t>Radonutsatt område. Ikke målinger, eller målinger som viser konsentrasjoner over 200 bq/m³ luft.</t>
  </si>
  <si>
    <t>Administrativ sikring</t>
  </si>
  <si>
    <t>VK-112-UUB-01</t>
  </si>
  <si>
    <t>Sikkerhetsansvarlig person Det skal sjekkes at det er tilgjengelig personell som kan kontaktes ved problemer.</t>
  </si>
  <si>
    <t>Ikke alltid tilgjengelig</t>
  </si>
  <si>
    <t>Ikke OK</t>
  </si>
  <si>
    <t>x</t>
  </si>
  <si>
    <t>Atkomst fra vei</t>
  </si>
  <si>
    <t>VK-112-UUB-02</t>
  </si>
  <si>
    <t>Atkomstvei til hovedinngang. Stigning. Uten trinn, høyde på kanter ved fortau. Hvilerepos. Bredde. Sklisikker, fast og jevn overflate.</t>
  </si>
  <si>
    <t xml:space="preserve">Stigning over 1:20. Bredde er minst 1,8 m. I tillegg holdes hele veibredden fri for is og snø (varmekabler), kvister og blad. Uten trinn, kanter ved fortau som skal benyttes av bevegelseshemmede, ikke er høyere enn 2,0 cm. Hvilerepos på150x 150cm for hver 60cm høydeforskjell. </t>
  </si>
  <si>
    <t xml:space="preserve">Stigning 1:12-1:20. Bredde minst 140cm men 180cm v/lang atkomst. Hvilerepos på150x 150cm for hver 60cm høydeforskjell. </t>
  </si>
  <si>
    <t xml:space="preserve">Stigning 1:12-1:20. Bredde minst 140cm men 180cm v/lang atkomst. Ikke hvilerepos på150x 150cm for hver 60cm høydeforskjell. </t>
  </si>
  <si>
    <t>Stigning er brattere enn 1:12</t>
  </si>
  <si>
    <t>Funksjonell planløsning</t>
  </si>
  <si>
    <t>VK-112-UUB-03</t>
  </si>
  <si>
    <t>God framkommelighet og oversiktlige kommunikasjonslinjer. Planløsning som gir god framkommelighet mellom rom og funksjoner. Det skal være klare og oversiktlige kommunikasjonslinjer som gir lett orientering</t>
  </si>
  <si>
    <t>Effektiv planløsning, korte avstander, god bruk av farger, kontraster og skilting</t>
  </si>
  <si>
    <t>God planløsning, korte avstander, noe mangler på buk av farger, kontraster og skilting</t>
  </si>
  <si>
    <t>Akseptabel planløsning, korte avstander, større mangler på bruk/ikke bruk av farger, kontraster og skilting.</t>
  </si>
  <si>
    <t xml:space="preserve">Planløsning og avstander ikke tilpasset, ikke bruk av farger, kontraster og skilting. </t>
  </si>
  <si>
    <t>Inngangsparti og kommunikasjonsveier</t>
  </si>
  <si>
    <t>VK-112-UUB-04</t>
  </si>
  <si>
    <t xml:space="preserve">Bredde i inngangsparti og kommunikasjonsveier. Korte og enkle trafikklinjer som ikke krysser hverandre. Rullestolbruker må kunne svinge ved retningsforandringer og kunne snu. </t>
  </si>
  <si>
    <t>Minst 160 cm fri bredde. Fri gulvplass minst 150x150cm. Ingen hindringer og eventuelle søyler har kontrastfarge.</t>
  </si>
  <si>
    <t>Fri bredde 150 cm eller mer. Fri gulvplass minst 150x150cm. Ingen hindringer og eventuelle søyler har kontrastfarge.</t>
  </si>
  <si>
    <t>Fri bredde mindre enn 150 cm. Fri gulvplass minst 150 x 150cm. Få hindringer og eventuelle søyler har kontrastfarge.</t>
  </si>
  <si>
    <t>Fri bredde mindre enn 150 cm. Fri gulvplass mindre enn 150 x 150cm. Hindringer og eventuelle søyler har ikke kontrastfarge.</t>
  </si>
  <si>
    <t>Utformet i forhold til bruk</t>
  </si>
  <si>
    <t>VK-112-UUB-05</t>
  </si>
  <si>
    <t>Tilstrekkelig areal for funksjonelle rom. Gode plassforhold for alle, grunnlag for individuelle tilpasninger</t>
  </si>
  <si>
    <t>Fri gulvplass med Ø minst 1,6 m. Snuplass Ø minst D=71,5 m v/dør, åpningsvindu og viktige innredninger. Minst 0,9 m fri passasje. Korte avstander</t>
  </si>
  <si>
    <t>OK. Hensynet til funksjonshemmede har avgjørende betydning for utformingen</t>
  </si>
  <si>
    <t>Passasjer mindre enn 0,8 m, lar seg ikke tilpasse. Ikke snuplass</t>
  </si>
  <si>
    <t>VK-112-UUB-06</t>
  </si>
  <si>
    <t>Passasjer forbinder dør, vindu, snuplasser og innredning. Minst 1,0 m fri passasje. Korte avstander.</t>
  </si>
  <si>
    <t xml:space="preserve"> </t>
  </si>
  <si>
    <t>VK-112-UUB-07</t>
  </si>
  <si>
    <t>Uventede trinn og/eller nivåforskjeller på gulv og underlag. Kriteriet gjelder også terskler ved dører.</t>
  </si>
  <si>
    <t>0 - 10 mm i vertikal differanse over horisontal lengde opp til 100 mm</t>
  </si>
  <si>
    <t>10 - 20 mm i vertikal differanse over horisontal lengde opp til 100 mm</t>
  </si>
  <si>
    <t>20 - 30 mm i vertikal differanse over horisontal lengde opp til 100 mm</t>
  </si>
  <si>
    <t>Over 30 mm i vertikal differanse over horisontal lengde opp til 100 mm</t>
  </si>
  <si>
    <t>VK-112-UUB-08</t>
  </si>
  <si>
    <t>Refleks og blending på overflater, ledelinjer, markeringer og kontraster. Merking, skilt og tavler. God merking er spesielt viktig for synshemmede, blinde og mennesker med forståelsesproblemer og/eller nedsatt hørsel</t>
  </si>
  <si>
    <t>Materialer som ikke gir reflekser. Ledelinjer for blinde og svaksynte. Markering av glassfelt, kontraster mellom gulv og vegg.  Skilt med blindeskrift under vanlig skilt og ca.120cm over golv. Piktogram i UK 140cm over golv. Skilt på låssiden av dørblad. Bokstavhøyde 25mm, god kontrast. Punktbelysning på skilt uten blending og reflekser.</t>
  </si>
  <si>
    <t>Markering av materialer som kan være vanskelig å se og kan forveksles med dør Skilt 140-160 cm over golv v/over 200 cm leseavstand. Fri passasje 210cm under nedhengte skilt. God belysning uten blending.</t>
  </si>
  <si>
    <t>Ikke blindeskrift eller opphøyde tall og/eller bokstaver. Dårlig kontrast mellom skiltet og omgivelsene.</t>
  </si>
  <si>
    <t>Skilt mangler eller har store mangler.</t>
  </si>
  <si>
    <t>Inventar og utstyr</t>
  </si>
  <si>
    <t>VK-112-UUB-10</t>
  </si>
  <si>
    <t>Fast innredning. Skranker, disker og lignende skal nås og brukes av alle, både stående og sittende. Maks h = 150cm for flater som skal nåes, helst h = 130cm for praktisk bruk; for arbeid h =75-90cm</t>
  </si>
  <si>
    <t xml:space="preserve">Oppholdsrom har snuplass for rullestol (Ø minst 1,5 m). Maks høyde på områder (hyller o.l) som kan nås fra rullestol er 1,3m. Høyder på arbeidsflater mellom 0,75 og 0,9m. </t>
  </si>
  <si>
    <t xml:space="preserve">Oppholdsrom har snuplass for rullestol (Ø minst 1,5 m). Noen områder (hyller o.l) kan ikke nås fra rullestol, over 1,3m. Høyder på deler av arbeidsflatene er ikke mellom 0,75 og 0,9m. </t>
  </si>
  <si>
    <t xml:space="preserve">Oppholdsrom tilfredsstiller ingen krav til vertikale og/eller horisontale mål for rullestol, men kan fortsatt brukes med noen enkle tilpasninger. </t>
  </si>
  <si>
    <t>Oppholdsrom har ikke snuplass for rullestol (Ø minst 1,5 m) og/eller tilgjengelig arbeidsplasser og hyller.</t>
  </si>
  <si>
    <t>Toalett</t>
  </si>
  <si>
    <t>VK-112-UUB-11</t>
  </si>
  <si>
    <t>Ulik farge på golv og vegger, innredning og håndtak i kontrastfarge. Ingen blending og/eller refleks.</t>
  </si>
  <si>
    <t>Kontrastfarge på gulv, vegger og innredninger og utstyr slik at toalettet er enkelt å bruke for synshemmede.</t>
  </si>
  <si>
    <t>Kontrastfarge er delvis brukt på gulv, vegger og innredninger og utstyr, Toalettet er fortsatt enkelt å bruke for synshemmede.</t>
  </si>
  <si>
    <t>Kontrastfarge er delvis brukt på gulv, vegger og innredninger og utstyr. Toalettet er kan være noe vanskelig å bruke for synshemmede.</t>
  </si>
  <si>
    <t>Kontrastfarge er ikke brukt på gulv, vegger og innredninger og utstyr.</t>
  </si>
  <si>
    <t>VK-112-UUB-13</t>
  </si>
  <si>
    <t>Skilting. Handikaptoalett skal være tydelig merket med symbol.</t>
  </si>
  <si>
    <t xml:space="preserve">Toalettene er lette å finne, og tydelig merket med symbol. </t>
  </si>
  <si>
    <t>Toalett er vanskelig å finne, men er godt skiltet.</t>
  </si>
  <si>
    <t>Toalett er vanskelig å finne, og er dårlig skiltet.</t>
  </si>
  <si>
    <t>Toalett er vanskelig å finne, og er ikke skiltet</t>
  </si>
  <si>
    <t>Akustisk inneklima</t>
  </si>
  <si>
    <t>VK-112-UUB-15</t>
  </si>
  <si>
    <t>Akustisk miljø. Tilfredsstillende lydtekniske egenskaper, tale oppfattes lett.</t>
  </si>
  <si>
    <t>Tette himlinger med akustisk demping. Bakvegg i rom med tilhørerplasser har lydabsorbenter. Tale oppfattes enkelt.</t>
  </si>
  <si>
    <t>Noe tette himlinger med akustisk demping. Tale kan være vanskelig å oppfatte i begrensede det meste av bygget.</t>
  </si>
  <si>
    <t>Noe tette himlinger med akustisk demping. Tale kan være vanskelig å oppfatte i større deler av bygget.</t>
  </si>
  <si>
    <t>Tale vanskelig å oppfatte, bakgrunnsstøy i det meste av bygget.</t>
  </si>
  <si>
    <t>VK-112-UUB-16</t>
  </si>
  <si>
    <t xml:space="preserve">Skolen bør ikke ligge i nærheten av forurensende industri og/eller trafikkerte veier. </t>
  </si>
  <si>
    <t>OK</t>
  </si>
  <si>
    <t>VK-112-UUB-17</t>
  </si>
  <si>
    <t xml:space="preserve">Etterklangstiden i større formidlingsrom for syn- og hørselshemmede. </t>
  </si>
  <si>
    <t xml:space="preserve">Etterklangstiden er dokumentert ved målinger under 0,6 sekunder. </t>
  </si>
  <si>
    <t>Det er ikke foretatt målinger, men ingen klager fra brukere. Rommene har sannsynligvis tilstrekkelig lydabsorbenter.</t>
  </si>
  <si>
    <t>Noe klager fra enkelte brukere og rommene har sannsynligvis for lite lysabsorbenter.</t>
  </si>
  <si>
    <t>Det foreligger målinger som dokumenterer vesentlig lengre etterklangstid enn 0,6 sekunder.</t>
  </si>
  <si>
    <t>VK-112-UUB-18</t>
  </si>
  <si>
    <t>Støynivået fra tekniske installasjoner i rom med syns- og hørselshemmede.</t>
  </si>
  <si>
    <t>Støynivået fra ytre og indre støykilder er dokumentert ved målinger under 30 dBA.</t>
  </si>
  <si>
    <t>Det er ikke foretatt målinger, men ingen klager fra brukere. Rommene er sannsynligvis tilstrekkelig skjermet.</t>
  </si>
  <si>
    <t>Noe klager fra enkelte brukere og rommene er sannsynligvis ikke tilstrekkelig skjermet.</t>
  </si>
  <si>
    <t>Det foreligger målinger som dokumenterer vesentlig høyere støynivå fra tekniske installasjoner og fra ytre støykilder høgere enn 30 dBA.</t>
  </si>
  <si>
    <t>VK-112-UUB-19</t>
  </si>
  <si>
    <t>Støy fra mobile kilder som vei, bane, fly m.m.</t>
  </si>
  <si>
    <t>Støynivået fra ytre, mobile kilder ved maks belastning er dokumentert ved målinger under 50 – 55 dBA.</t>
  </si>
  <si>
    <t>Det foreligger målinger som dokumenterer vesentlig høyere støynivå fra mobile kilder enn 55 dBA.</t>
  </si>
  <si>
    <t>VK-112-UUB-20</t>
  </si>
  <si>
    <t>Bygge- og anleggsstøy</t>
  </si>
  <si>
    <t>Støynivået fra bygg- og anleggsvirksomhet er dokumentert ved målinger gjennomsnittlig under 60 dBA.</t>
  </si>
  <si>
    <t>Det er ikke foretatt målinger, men ingen klager fra brukere. Arbeidene er tilpasset skolens drift.</t>
  </si>
  <si>
    <t>Noe klager fra enkelte brukere og byggeplassen overholder sannsynligvis ikke de retningslinjer som er gitt av kommunen/Bydelsoverlegen.</t>
  </si>
  <si>
    <t>Det foreligger målinger som dokumenterer vesentlig høyere gjennomsnittlig støynivå fra bygge- og anleggstøy enn 60 dBA. Det er ikke påklaget til Bydelsoverlegen.</t>
  </si>
  <si>
    <t>Inneklima</t>
  </si>
  <si>
    <t>VK-112-UUB-21</t>
  </si>
  <si>
    <t>Overflate - gulv Rengjøringsvennlighet og rengjøring. Må tåle slitasje som kan forventes ut i fra aktivitet i rommet. Gulvbelegg bør gå litt opp på veggen. Teppegulv frarådes.</t>
  </si>
  <si>
    <t>Delvis OK</t>
  </si>
  <si>
    <t>VK-112-UUB-22</t>
  </si>
  <si>
    <t xml:space="preserve">Overflate - himling Nedforede himlinger må utføres så tette at støv ikke kan trenge inn. Alternativt må himlingene være slik utført at de lett kan tas ned for tilfredsstillende rengjøring av overflater i hulrommet. Himlingsplater bør være vaskbare og støvavvisende. Mineralull skal forsegles. </t>
  </si>
  <si>
    <t>VK-112-UUB-23</t>
  </si>
  <si>
    <t>Overflate - vegger Man bør i størst mulig grad benytte materialoverflater som er rengjøringsvennlige. Det bidrar til enklere og bedre rengjøring og mindre støvdannelse. Panel bør være stående.</t>
  </si>
  <si>
    <t>Dagslys i oppholdsrom</t>
  </si>
  <si>
    <t>VK-112-UUB-24</t>
  </si>
  <si>
    <t xml:space="preserve">Dagslys i rom for varig opphold. Dagslysflaten er det samlede, uskjermede glassareal som formidler dagslys til rommet. </t>
  </si>
  <si>
    <t>Dagslysflate over 15 % eller mer. Gjennomsnitts dagslysfaktor 4,0 eller mer.</t>
  </si>
  <si>
    <t>Dagslysflate mellom 10 og 15 %. Gjennomsnitts dagslysfaktor mellom 2,8 og 4,0.</t>
  </si>
  <si>
    <t>Dagslysflate mellom 5 og 10 %. Gjennomsnitts dagslysfaktor mellom 1,6 og 2,8.</t>
  </si>
  <si>
    <t>Dagslysflate under 5 %. Gjennomsnitts dagslysfaktor under 1,6.</t>
  </si>
  <si>
    <t>VK-112-UUB-25</t>
  </si>
  <si>
    <t>Utsyn. Godt utsyn for sittende og stående, mulig å se hva som skjer utenfor. Brystningshøyde på vinduer maks 80cm.</t>
  </si>
  <si>
    <t>VK-112-UUB-26</t>
  </si>
  <si>
    <t>Solavskjerming bør være på plass for å hindre sjenerende solinnstråling.</t>
  </si>
  <si>
    <t>Komplett solskjerming på syd- og østvendte fasader som fungerer.</t>
  </si>
  <si>
    <t>Syd- og østvendte fasader har delvis solskjerming i oppholdsrom og/eller solskjerming fungerer ikke i deler av oppholdsarealene.</t>
  </si>
  <si>
    <t>Ikke fungerende solskjerming på syd- og østvendte fasader.</t>
  </si>
  <si>
    <t>VK-112-UUB-27</t>
  </si>
  <si>
    <t xml:space="preserve">Dagslyset bør så vidt mulig falle inn fra venstre side. </t>
  </si>
  <si>
    <t>Innredning har riktig plassering i alle undervisningsrom</t>
  </si>
  <si>
    <t>Innredninger er feilplassert i enkelte undervisningsrom og det er enkelt å foreta ominnredning.</t>
  </si>
  <si>
    <t>Innredninger feilplassert i mange rom og kan ikke uten videre ominnredes.</t>
  </si>
  <si>
    <t>Toaletter</t>
  </si>
  <si>
    <t>VK-113-UUV-01</t>
  </si>
  <si>
    <t>Bruk av kontrastfarge på utstyr som tappearmatur, klosettsete, håndkleholder. Blending og/eller refleks.</t>
  </si>
  <si>
    <t>Kontrastfarger er brukt, ingen blending eller refleks.</t>
  </si>
  <si>
    <t>Kontrastfarger er brukt, men noe blending og/eller refleks.</t>
  </si>
  <si>
    <t>Ikke benyttet kontrastfarger. Blending og/eller refleks.</t>
  </si>
  <si>
    <t>VK-113-UUV-02</t>
  </si>
  <si>
    <t>Plass til ledsager på toalett, tilgjengelig HC - toalett.</t>
  </si>
  <si>
    <t>Armlener på toalett eller fastmontert på vegg Plass til ledsager på begge sider av toalettet (0,9 m eller 1,1 m fra senter av toalett) Forkant WC min. 0,85 m fra bakvegg Avstand mellom klosett og servant minst 0,9 m. Håndvask med plate.</t>
  </si>
  <si>
    <t>Det er liten plass til ledsager. Forkant WC min 0,85 m fra bakvegg. Avstand mellom klossett og servant minst 0,9 m. Håndvask med plate.</t>
  </si>
  <si>
    <t>Det er ikke plass til ledsager</t>
  </si>
  <si>
    <t>Bygget har ikke toaletter tilpasset universell utforming.</t>
  </si>
  <si>
    <t>Dusjplassen</t>
  </si>
  <si>
    <t>VK-113-UUV-03</t>
  </si>
  <si>
    <t xml:space="preserve">Støttehåndtak i dusj. I dusj bør håndtaket monteres 0,9 – 0,95 m over gulv. </t>
  </si>
  <si>
    <t>Støttehåndtak montert 0,9-0,95 meter over gulv</t>
  </si>
  <si>
    <t>Støttehåndtak montert, dog i ikke 0,9-0,95 meter over gulv</t>
  </si>
  <si>
    <t>Støttehåndtak ikke montert</t>
  </si>
  <si>
    <t>VK-113-UUV-04</t>
  </si>
  <si>
    <t xml:space="preserve">Til vannuttak for personlig hygiene skal varmtvannstemperaturen begrenses. </t>
  </si>
  <si>
    <t>Begrenset varmtvannstemperatur.</t>
  </si>
  <si>
    <t>Ikke begrenset varmtvannstemperatur.</t>
  </si>
  <si>
    <t>VK-113-UUV-05</t>
  </si>
  <si>
    <t>Tilgjengelige toaletter for bevegelses- og orienteringshemmede.</t>
  </si>
  <si>
    <t>Ett toalett ved hver gruppe av toaletter er tilgjengelige for bevegelses- og orienteringshemmede.</t>
  </si>
  <si>
    <t>Ett toalett er tilgjengelige for bevegelses- og orienteringshemmede i hver etasje.</t>
  </si>
  <si>
    <t>Ikke toalett tilgjengelige for bevegelses- og orienteringshemmede i hver etasje eller de er vanskelig tilgjengelig.</t>
  </si>
  <si>
    <t>HC toalett er ikke tilgjengelig.</t>
  </si>
  <si>
    <t>VK-113-UUV-06</t>
  </si>
  <si>
    <t>Toalett dimensjoneres slik at rullestolsbrukere lett kan nå alt utstyr i rommet, og med standard minstemål på 2,20 x 2,25 m hvis det er ett toalett. Minstemålet er 1,80 x 2,25 dersom det er to i nærheten av hverandre.</t>
  </si>
  <si>
    <t>Toalett dimensjoneres slik at rullestolsbrukere lett kan nå alt utstyr i rommet, men rommet er mindre enn 2,20 x 2,25 m men større enn 1,80 x 2,25 men det er ikke to toalett i nærheten av hverandre.</t>
  </si>
  <si>
    <t>Toalettet er for lite, men er mulig å bruke på grunn av god planløsning.</t>
  </si>
  <si>
    <t>Toalettet er for lite og vanskelig å bruke.</t>
  </si>
  <si>
    <t>Elektriske brytere og kontakter</t>
  </si>
  <si>
    <t>VK-114-UUE-01</t>
  </si>
  <si>
    <t xml:space="preserve">For at manøverknapper og liknende utstyr skal kunne brukes av publikum, må de plasseres mellom 80 og 110 cm over gulv. </t>
  </si>
  <si>
    <t>Stikkontakter og lysbrytere 80-110 cm over golv. Annet utstyr er tilgjengelig sittende og stående.</t>
  </si>
  <si>
    <t>Minst en kontakt per rom er montert 80-110 cm over golv.   Lysbryter er plasser 80-110 cm over golv.</t>
  </si>
  <si>
    <t xml:space="preserve">Ingen kontakter eller lysbrytere per rom er montert 80-110 cm over golv. </t>
  </si>
  <si>
    <t>VK-114-UUE-02</t>
  </si>
  <si>
    <t>Porttelefoner, magnetkortlesere, ringeknapper, IT-utstyr, hendler og kraner skal være lett å se og enkelt å betjene for alle.</t>
  </si>
  <si>
    <t>Plassering 80-110 cm over golv og uten kollisjonsfare med dørblad for rullestolbruker. Utstyret må ha kontrastfarge og være uten nevneverdig reflekser og blending.</t>
  </si>
  <si>
    <t>Plassering 80-110 cm over golv og uten kollisjonsfare med dørblad for rullestolbruker. Utstyret må ha kontrastfarge men har noe reflekser og blending.</t>
  </si>
  <si>
    <t>Ikke plassert 80-110 cm over golv eller med kollisjonsfare med dørblad for rullestolbruker. Utstyret har ikke kontrastfarge.</t>
  </si>
  <si>
    <t>Arkiv</t>
  </si>
  <si>
    <t>VK-120-ARK-01</t>
  </si>
  <si>
    <t xml:space="preserve">Tilfluktsrom skal ikke brukes som arkivlokale (§4-3) </t>
  </si>
  <si>
    <t>Arkivlokalet er ikke tilfluktsrom</t>
  </si>
  <si>
    <t>Tilfluktsrom er tatt i bruk som arkivlokale, men bare for arkivmateriale som er vedtatt kassert etter en tid.</t>
  </si>
  <si>
    <t>Tilfluktsrom er tatt i bruk som arkivlokale, men flytting er planlagt innen tre år.</t>
  </si>
  <si>
    <t>Tilfluktsrom er tatt i bruk som arkivlokale og det er ikke planer om flytting.</t>
  </si>
  <si>
    <t>VK-120-ARK-02</t>
  </si>
  <si>
    <t>Klima i arkivlokale.</t>
  </si>
  <si>
    <t>Arkivlokalet kan varmes opp til vanlig romtemperatur hele året (§4-8) og relativ fuktighet i lufta holdes under anbefalte nivå. Papir bør ha en temperatur mellom 18-22 °C og en RF på 45-55 %. Fotografisk materiale bør ha en temperatur på 5-8 °C og en RF på &lt; 30 % ). Klimaet dokumenteres med måling og logging.</t>
  </si>
  <si>
    <t>Det er stabilt klima i arkivlokalet, og det kan oppvarmes til vanlig romtemperatur hele året. Klimaet måles og logges ikke.</t>
  </si>
  <si>
    <t>Det er ikke stabilt klima i arkivlokalet, og det er ikke tilstrekkelig varmekilder der slik at det ikke kan oppvarmes til vanlig romtemperatur hele året.</t>
  </si>
  <si>
    <t>Kombinasjon av høg relativ fuktighet i lufta og høg og temperaturen fører til risiko for organisk nedbryting av materialet som er arkivert.</t>
  </si>
  <si>
    <t>VK-120-ARK-03</t>
  </si>
  <si>
    <t>Arkivlokalet skal være separat enhet eller branncelle (§4-7.2)</t>
  </si>
  <si>
    <t>Arkivlokalet er separat enhet eller egen branncelle, komplett dokumentasjon framlagt for utførelse i samsvar med aktuelle bestemmelser</t>
  </si>
  <si>
    <t>Arkivlokalet er separat enhet eller egen branncelle men mangler dokumentasjon. Feil/mangler er ikke registrert og lite sannsynlig.</t>
  </si>
  <si>
    <t>Arkivlokalet er separat enhet eller egen branncelle, men har påviste feil og mangler.</t>
  </si>
  <si>
    <t>Arkivlokalet er separat enhet eller er ikke egen branncelle.</t>
  </si>
  <si>
    <t>VK-120-ARK-04</t>
  </si>
  <si>
    <t>I arkivlokalet skal det ikke være vannrør (§4-6)</t>
  </si>
  <si>
    <t>Lokalet har ikke vannrør</t>
  </si>
  <si>
    <t>Lokalet har vannrør, men det er for eksempel montert fuktfølere på gulvet, tilkoplet stengeventil og/eller alarm som hindrer at arkivmaterialet blir skadd av vann fra rørene - og det er dokumentert at løsningene virker.</t>
  </si>
  <si>
    <t>Lokalet har vannrør, men det er for eksempel tilkoplet stengeventil og/eller alarm som hindrer at arkivmaterialet blir skadd av vann fra rørene - men det er ikke dokumentert at løsningene virker. Lokalet kan ha tilsyn oftere enn en gang hver uke.</t>
  </si>
  <si>
    <t>Lokalet har vannrør uten overvåkningsutstyr. Beliggenheten er slik at lekkasjer vil få store konsekvenser for arkivmaterialet.</t>
  </si>
  <si>
    <t>Risiko for flom eller oversvømmelse i arkiv</t>
  </si>
  <si>
    <t>VK-120-ARK-05</t>
  </si>
  <si>
    <t xml:space="preserve">Arkivlokalet skal ikke være truet av flom eller oversvømmelse (§4-6) </t>
  </si>
  <si>
    <t>Arkivlokalet ligger for eksempel i høy første etasje eller høyere. Det er ingen risiko for flom, oversvømmelse eller kloakkinnslag.</t>
  </si>
  <si>
    <t xml:space="preserve">Arkivlokalet ligger for eksempel i lav første etasje eller kjeller. Flom eller oversvømmelse er lite sannsynlig. Det er ingen bekk, elv, vann eller svømmehall i lokalets nærhet. Det er ikke muligheter for kloakkinnslag i lokalene. </t>
  </si>
  <si>
    <t xml:space="preserve">Arkivlokalet ligger for eksempel i lav første etasje eller kjeller. Det er risiko for flom eller oversvømmelse. Det er bekk, elv, vann eller svømmehall i lokalets nærhet, men det har ikke vært oversvømmelse tidligere. Det er ikke muligheter for kloakkinnslag i lokalene. </t>
  </si>
  <si>
    <t>Arkivlokalet ligger for eksempel i lav første etasje eller kjeller. Det er stor risiko for flom fra bekk, elv, vann eller svømmehall i lokalets nærhet som har medført oversvømmelse tidligere, og/eller det har tidligere vært oversvømmelse grunnet stor nedbørsmengde, og/eller det har tidligere vært registrert problemer med kloakkinnslag i lokalene.</t>
  </si>
  <si>
    <t>Tomteforhold</t>
  </si>
  <si>
    <t>VK-132-TDB-01</t>
  </si>
  <si>
    <t>Det skal redegjøres for utvidelses- og seksjoneringsmuligheter, ut fra vurdering av fremtidig kapasitetsbehov, sambruksmuligheter og alternativ bruk, samt reguleringsbestemmelser.</t>
  </si>
  <si>
    <t>Kun beskrivende.</t>
  </si>
  <si>
    <t>Hovedinngang</t>
  </si>
  <si>
    <t>VK-132-TDB-02</t>
  </si>
  <si>
    <t>Tilrettelagt hovedinngang Hovedinngang med resepsjon og mulighet for etablering av adgangskontroll</t>
  </si>
  <si>
    <t>OK, ev. ikke tilrettelagt for bygninger der hovedinngang ikke er hensiktsmessig (mindre/eldre bygninger) eller bruk ikke tilsier det</t>
  </si>
  <si>
    <t>Ikke OK for bygninger der hovedinngang er hensiktsmessig</t>
  </si>
  <si>
    <t>VK-132-TDB-03</t>
  </si>
  <si>
    <t>Byggets plassering på tomten, tomtens størrelse, bygningens utendørsanlegg og teknisk infrastruktur skal vurderes om det er til hinder for fremtidig utvidelse.</t>
  </si>
  <si>
    <t>Byggets plassering på tomten, tomtens størrelse, bygningens utendørsanlegg og teknisk infrastruktur tilsier gode muligheter for horisontal utvidelse. Utnyttelsesgrad under 30%.</t>
  </si>
  <si>
    <t>Byggets plassering på tomten, tomtens størrelse, bygningens utendørsanlegg og teknisk infrastruktur tilsier noen muligheter for horisontal utvidelse. Utnyttelsesgrad mellom 30% og 70%.</t>
  </si>
  <si>
    <t>Byggets plassering på tomten, tomtens størrelse, bygningens utendørsanlegg og teknisk infrastruktur tilsier få muligheter for horisontal utvidelse. Utnyttelsesgrad over 70%.</t>
  </si>
  <si>
    <t>Byggets plassering på tomten, tomtens størrelse, bygningens utendørsanlegg og teknisk infrastruktur tilsier ingen muligheter for horisontal utvidelse.</t>
  </si>
  <si>
    <t>Kommunikasjonsveier</t>
  </si>
  <si>
    <t>VK-132-TDB-04</t>
  </si>
  <si>
    <t xml:space="preserve">Lett tilgjengelige og tilstrekkelige vertikale kommunikasjoner (trapper, heiser). </t>
  </si>
  <si>
    <t xml:space="preserve">Minst 2 trappeløp til alle etasjer i hver ende av bygget, eller 3 trappeløp med hovedtrappeløp i midten. Minst ett av disse skal være rettløpstrapp med etasjerepos, skal ha bredde mer enn 150 cm, tilknyttet hovedinngang eller inngang som kan tilrettelegges som hovedinngang og heis med heisstol større enn 110 x 140 cm, heisdør bredere enn 80cm (heis gjelder kun for bygninger med 2 etasjer eller mer). </t>
  </si>
  <si>
    <t xml:space="preserve">Minst 2 trappeløp til alle etasjer i hver ende av bygget, eller 3 trappeløp med hovedtrappeløp i midten. Minst ett av disse skal ha bredde 100 - 150 cm, tilknyttet inngang som kan tilrettelegges som hovedinngang. Heis med heisstol større enn 110 x 140 cm, heisdør bredere enn 80 cm (for bygninger med 2 etasjer eller mer). </t>
  </si>
  <si>
    <t xml:space="preserve">Minst 2 trappeløp til alle etasjer, unntatt kjeller og loft som kun har adgang til ett trapperom. Trappeløp kan være oppdelt, dvs. ikke gjennomgående i alle etasjer. Bredde på begge trappeløp mer enn 100 cm. Bygg over 2 etasjer har ikke heis eller heis med heisstol mindre enn 110 x 140 cm. </t>
  </si>
  <si>
    <t xml:space="preserve">Hele eller deler av bygningen har kun tilgang til ett trappeløp, supplert med utvendig rømningstrapp eller annen likeverdig rømningsvei. Bygg over 2 etasjer og har ikke heis. </t>
  </si>
  <si>
    <t>VK-132-TDB-05</t>
  </si>
  <si>
    <t>Oversiktlig korridorsystem med direkte atkomst til trappeløp og toaletter. Bredde korridorer der det er bæring i korridorvegg.</t>
  </si>
  <si>
    <t>Atkomst til trappeløp og toaletter i hver etasje fra sentralt plassert korridor med bredde mer enn 300 cm (dersom bæring i korridorvegg).</t>
  </si>
  <si>
    <t>Atkomst til trappeløp i alle etasjer og til toaletter minst annenhver etasje fra sentralt plassert korridor med bredde 240 - 290 cm (dersom bæring i korridorvegg).</t>
  </si>
  <si>
    <t>Det er kun toaletter i enkelte etasjer, og bygningen har ikke gjennomgående sentralt plassert korridor i etasjene Bredde korridorer 180 - 230 cm (dersom bæring i korridorvegg).</t>
  </si>
  <si>
    <t>Bredde korridorer mindre enn 180 cm (dersom bæring i korridorvegg).</t>
  </si>
  <si>
    <t>Arealdisponering og tilgjengelighet</t>
  </si>
  <si>
    <t>VK-132-TDB-06</t>
  </si>
  <si>
    <t>Den interne plasseringen av delfunksjoner vurderes i forhold til utvidelse, seksjonering (horisontalt og/eller vertikalt) og soneinndeling. Herunder også antall og utforming av inngangspartier, kommunikasjonsveier, rømningsveier, brannseksjonering, tekniske installasjoner og øvrig bygningsmessig infrastruktur.</t>
  </si>
  <si>
    <t>VK-132-TDB-07</t>
  </si>
  <si>
    <t>Mulighet for fri flate (ikke kommunikasjonsveier). NB! Kan ha lettvegger p.t. Det skal tilstrebes sammenhengende arealmengder pr. plan som gir god drift (enkelte funksjoner krever et minsteareal for å fungere hensiktsmessig).</t>
  </si>
  <si>
    <t>50 m2 fri flate eller mer, minste akseavstand større enn 6 meter</t>
  </si>
  <si>
    <t>40-49 m2 fri flate, minste akseavstand større enn 5,5 meter</t>
  </si>
  <si>
    <t xml:space="preserve"> 30-39 m2 fri flate, minste akseavstand større enn 4,5 meter</t>
  </si>
  <si>
    <t>Mindre enn 30 m2 fri flate, minste akseavstand mindre enn 4,5 meter</t>
  </si>
  <si>
    <t>VK-132-TDB-08</t>
  </si>
  <si>
    <t>Det skal tilrettelegges og planlegges for fleksibel bruk, og sambruk/flerbruk. Herunder garderobeløsninger, utstyrsrom og låsbare skap for ulike brukergrupper etc</t>
  </si>
  <si>
    <t>Tilgjengelighet for 4 eller flere leieforhold</t>
  </si>
  <si>
    <t>Tilgjengelighet for 3 leieforhold</t>
  </si>
  <si>
    <t>Tilgjengelighet for 2 leieforhold</t>
  </si>
  <si>
    <t>Tilgjengelighet for bare ett leieforhold</t>
  </si>
  <si>
    <t>VK-132-TDB-09</t>
  </si>
  <si>
    <t>Planløsning for flere leieforhold. Skallsikring, rømningsveier og toaletter</t>
  </si>
  <si>
    <t>&gt;= 4 leieforhold</t>
  </si>
  <si>
    <t>3 leieforhold</t>
  </si>
  <si>
    <t xml:space="preserve">2 leieforhold   </t>
  </si>
  <si>
    <t>Uegnet for oppdeling</t>
  </si>
  <si>
    <t>Vertikale sjakter</t>
  </si>
  <si>
    <t>VK-132-TDB-10</t>
  </si>
  <si>
    <t>Restkapasitet i vertikale sjakter,  installasjonsplass for utvidelse av tekniske anlegg</t>
  </si>
  <si>
    <t xml:space="preserve">Store sjakter og/eller antall sjakter som gir svært god plass for utvidelse og/eller nye vertikale føringer (eventuell tekniske tårn). </t>
  </si>
  <si>
    <t>Sjaktstørrelse og/eller antall sjakter gir en viss mulighet for utvidelse og/eller nye vertikale føringer.</t>
  </si>
  <si>
    <t>Sjaktstørrelse og/eller antall sjakter gir begrenset/liten mulighet for utvidelse og/eller nye vertikale føringer.</t>
  </si>
  <si>
    <t xml:space="preserve">Små sjakter og/eller antall sjakter som gir svært dårlig plass for utvidelser og/eller nye vertikale føringer. Ingen restkapasitet. </t>
  </si>
  <si>
    <t>Bygning, generelt</t>
  </si>
  <si>
    <t>VK-132-TDB-11</t>
  </si>
  <si>
    <t>Bygningsdybde skal vurderes i forhold til ulike planløsninger, og slik at gode dagslysforhold og kommunikasjonsveier kan opprettholdes/etableres ved endring av planløsning.</t>
  </si>
  <si>
    <t>Kùn beskrivende.</t>
  </si>
  <si>
    <t>VK-132-TDB-12</t>
  </si>
  <si>
    <t>Bygningsbredde (dybde)</t>
  </si>
  <si>
    <t>18 meter eller mer</t>
  </si>
  <si>
    <t>16 - 17 meter</t>
  </si>
  <si>
    <t>14 - 15 meter</t>
  </si>
  <si>
    <t>Mindre enn 14 meter</t>
  </si>
  <si>
    <t>Tilpasningsmuligheter</t>
  </si>
  <si>
    <t>VK-132-TDB-13</t>
  </si>
  <si>
    <t>Tilstrekkelig blokkbredde</t>
  </si>
  <si>
    <t>B &gt;20 m</t>
  </si>
  <si>
    <t>B = 16 - 20 m</t>
  </si>
  <si>
    <t>B = 12 - 16 m</t>
  </si>
  <si>
    <t>B &lt; 12 m</t>
  </si>
  <si>
    <t>Installasjonsplass og utstyr</t>
  </si>
  <si>
    <t>VK-132-TDB-14</t>
  </si>
  <si>
    <t>Etasjehøyde (overkant gulv til underkant dekke). Etasjehøyde skal tilrettelegges og planlegges for fremtidig behovsøkning i horisontale føringsveier.</t>
  </si>
  <si>
    <t>400 cm eller mer</t>
  </si>
  <si>
    <t>320 - 390  cm</t>
  </si>
  <si>
    <t>270 - 320 cm</t>
  </si>
  <si>
    <t>Under 270 cm</t>
  </si>
  <si>
    <t>Installering av utstyr</t>
  </si>
  <si>
    <t>VK-133-MHV-01</t>
  </si>
  <si>
    <t>Installasjon av dempende underlag for teknisk utstyr</t>
  </si>
  <si>
    <t>Dokumentert OK</t>
  </si>
  <si>
    <t>Sannsynligvis OK, men ingen dokumentasjon</t>
  </si>
  <si>
    <t xml:space="preserve">Sannsynligvis ikke OK og ingen dokumentasjon. </t>
  </si>
  <si>
    <t xml:space="preserve">Ingen dempende underlag for tekn. utstyr. </t>
  </si>
  <si>
    <t>VK-133-TDV-01</t>
  </si>
  <si>
    <t>Tekniske installasjoner skal tilrettelegges og planlegges for utvidelse, inspeksjon og utskiftning, blant annet gjennom å unngå bindinger med andre bygningsdeler. Alle tekniske installasjoner skal vurderes mhp. behov for initiell restkapasitet</t>
  </si>
  <si>
    <t>Kun beskrivende</t>
  </si>
  <si>
    <t>Teknisk rom</t>
  </si>
  <si>
    <t>VK-133-TDV-02</t>
  </si>
  <si>
    <t>Reserveplass i teknisk rom, VVS</t>
  </si>
  <si>
    <t>Generelt svært god reserveplass, 100 % eller mer</t>
  </si>
  <si>
    <t>Generelt middels god reserveplass, mellom 50 og 100 %</t>
  </si>
  <si>
    <t>Generelt dårlig reserveplass, mellom 25 og 50 %</t>
  </si>
  <si>
    <t>Generelt ingen reserveplass</t>
  </si>
  <si>
    <t>VK-133-TDV-03</t>
  </si>
  <si>
    <t>Vertikale sjakter/installasjonsplass. Sjakter og andre vertikale føringsveier, kan tilrettelegges og planlegges for fremtidig behovsøkning.</t>
  </si>
  <si>
    <t>VK-133-TDV-04</t>
  </si>
  <si>
    <t>Reserveplass i horisontale føringsveier, VVS</t>
  </si>
  <si>
    <t>Generelt svært god reserveplass</t>
  </si>
  <si>
    <t>Generelt middels god reserveplass</t>
  </si>
  <si>
    <t>Generelt dårlig reserveplass</t>
  </si>
  <si>
    <t>VK-133-TDV-05</t>
  </si>
  <si>
    <t>Fleksibel bruk, og sambruk/flerbruk vurderes. Herunder soneinndeling og behovsstyring av tekniske installasjoner.</t>
  </si>
  <si>
    <t>SD-anlegg med soneinndeling og behovstyring</t>
  </si>
  <si>
    <t>SD-anlegg med individuell styring i oppholdsrom</t>
  </si>
  <si>
    <t>Ikke SD-anlegg, men eldre sentralstyringssystem</t>
  </si>
  <si>
    <t>Kun manuell styring i hvert enkelt rom.</t>
  </si>
  <si>
    <t>VK-134-TDE-01</t>
  </si>
  <si>
    <t>Elkraft - Generelle anlegg, om det er etablert føringsveier horisontalt og vertikalt, kapasitet/ utvidelseses- muligheter. Sjakter og andre vertikale føringsveier, skal tilrettelegges og planlegges for fremtidig behovsøkning.</t>
  </si>
  <si>
    <t xml:space="preserve">Bæresystemer, jording etc i meget god stand. Inntaks- og stigeledninger, hoved- og underfordelinger i meget god stand. Tilnærmet nytt anlegg. Reservekapasitet over 50%. Dimensjonert i forhold til dagens behov, og anlegget er godt dokumentert.. </t>
  </si>
  <si>
    <t xml:space="preserve">Nyere anlegg. Nødvendig dokumentasjon forefinnes. Jording er OK. Reservekapasitet er tilstrekkelig dimensjonert i forhold til dagens behov </t>
  </si>
  <si>
    <t>Eldre anlegg uten dokumentasjon, jording dårlig. Enkelte bæresystemer i dårlig stand og lite reservekapasitet. Kortslutningsnivåer og stigeledninger bør dokumenteres. Enkelte stigekabler og brytere virker underdimensjonert i forhold til dagens behov</t>
  </si>
  <si>
    <t xml:space="preserve">Gammelt anlegg. Stort behov for utskifting/oppgradering. Nødvendige målinger bør utføres. Tegn til underkapasitet. </t>
  </si>
  <si>
    <t>Kapasitet for ulik bruk</t>
  </si>
  <si>
    <t>VK-134-TDE-02</t>
  </si>
  <si>
    <t>Tele og automatisering - Generelle anlegg og svakstrømsanlegg (data, telefon, alarm og signal, lyd og bilde) Det skal tilrettelegges og planlegges for fleksibel bruk, og sambruk/flerbruk. Herunder låse- og alarmsystemer.</t>
  </si>
  <si>
    <t>Bæresystemer og fordelinger i meget god stand og god reservekapasitet. Tilnærmet nytt anlegg. Kursopplegg og utstyr er i meget god stand og tilnærmet nytt.</t>
  </si>
  <si>
    <t>Moderne anlegg. Tilstrekkelig reservekapasitet og tilfredsstillende driftssikkerhet og tilfredsstiller funksjonskrav. Nødvendig dokumentasjon forefinnes.</t>
  </si>
  <si>
    <t>Eldre anlegg med lite reservekapasitet og umoderne teknologi og behov for oppgradering av enkelte anleggstyper</t>
  </si>
  <si>
    <t>Gammelt anlegg. For liten kapasitet, utidsmessige og behov for oppgradering eller utskiftning</t>
  </si>
  <si>
    <t>VK-142-MHV-01</t>
  </si>
  <si>
    <t>Tilstedeværelse av bøttekott og dennes tilstand.</t>
  </si>
  <si>
    <t>Det er bøttekott på hver etasje og modul, disse er ventilert og har utslagsvask.</t>
  </si>
  <si>
    <t>Det er bøttekott på hver etasje og modul og disse har utslagsvask.</t>
  </si>
  <si>
    <t>Det er er ikke bøttekott på hver etasje og modul og/eller disse er ikke ventilert/mangler utslagsvask.</t>
  </si>
  <si>
    <t>Det er er ikke eget bøttekott i bygningen.</t>
  </si>
  <si>
    <t>Bygg utvendig</t>
  </si>
  <si>
    <t>VK-151-ASB-01</t>
  </si>
  <si>
    <t>Asbest er benyttet i materialer og konstruksjoner utvendig i perioden ca 1930 - 1980.</t>
  </si>
  <si>
    <t xml:space="preserve">Materialet inneholder ikke asbest eller er produsert etter 1980. </t>
  </si>
  <si>
    <t>Asbestholdig materiale produsert før 1980. Materialet er uten skader, og det er ingen fare for spredning av asbestfibre.</t>
  </si>
  <si>
    <t xml:space="preserve">Asbestholdig materiale produsert før 1980. Materialet er noe skadet eventuelt i en form som kan medføre fare for spredning av asbestfibre. </t>
  </si>
  <si>
    <t xml:space="preserve">Asbestholdig materiale produsert før 1980. Materialet har tydelige mekaniske brudd i overflater, og det er stor fare for spredning av asbestfibre. </t>
  </si>
  <si>
    <t>Bygg innvendig</t>
  </si>
  <si>
    <t>VK-152-ASB-01</t>
  </si>
  <si>
    <t>Asbest er benyttet i en rekke forskjelling plater og bygningskonstruksjoner i perioden ca 1930-1980.</t>
  </si>
  <si>
    <t>Asbestholdig materiale produsert før 1980. Materialet har tydelige mekaniske brudd i overflater, og det er stor fare for spredning av asbestfibre. Dette gjelder også for inngrep i konstruksjoner.</t>
  </si>
  <si>
    <t>Tekniske anlegg</t>
  </si>
  <si>
    <t>VK-153-ASB-01</t>
  </si>
  <si>
    <t>Asbest er benyttet som brannbeskytelse og isolasjon i perioden ca. 1930 - 1980.</t>
  </si>
  <si>
    <t>Slokking</t>
  </si>
  <si>
    <t>VK-161-VBR-01</t>
  </si>
  <si>
    <t>Tilgjengelig nøkkel til bygningen. Gjelder hvis bygningen har direkte alarm til brannvesenet. Nøkkelskap ved hovedinngang.</t>
  </si>
  <si>
    <t>Nøkkelskap er lett tilgjengelig ved hovedinngang.</t>
  </si>
  <si>
    <t>Det finnes nøkkelskap utenfor bygningen, men det er ikke lett tilgjengelig.</t>
  </si>
  <si>
    <t>Det finnes nøkkelskap utenfor bygningen, men det er skadet og nøkkel er ikke tilgjengelig.</t>
  </si>
  <si>
    <t>Det er ikke tilgjengelig nøkkelskap utenfor bygningen.</t>
  </si>
  <si>
    <t>Påsatt brann</t>
  </si>
  <si>
    <t>VK-161-VBR-02</t>
  </si>
  <si>
    <t xml:space="preserve">Sannsynlighet for påsatt brann. Sannsynligheten for påsatt brann øker dersom bygningen står tom og er dårlig sikret. Avstenging av bygg som er i bruk. Sikring av avfallsbøtter med m.m. papir på toaletter, generell tilgang til brennbare materialer og utstyr. Plassering av containere inntil eller nær fasade, andre brennbare ting som kan være lagret inntil eller nær bygninger. </t>
  </si>
  <si>
    <t>Svært liten sannsynlighet for påsatt brann.</t>
  </si>
  <si>
    <t>Generelt om skolen Dokumenter</t>
  </si>
  <si>
    <t>VK-161-VBR-03</t>
  </si>
  <si>
    <t>Type skole, spesialelever, antall elever og voksne, utleie/annen bruk og forsamlingslokale. Antall bygninger, etasjer, arealer, byggeår, større ombygninger, konstruksjons-/ventilasjons- og oppvarmings-prinsipper, geografisk plassering og kjørbar adkomst.</t>
  </si>
  <si>
    <t>VK-161-VBR-04</t>
  </si>
  <si>
    <t>VK-161-VBR-05</t>
  </si>
  <si>
    <t>Useksjonert, usprinklet areal. Stort useksjonert arealer uten sprinkling kan gi stor skade ved brann. Vurderes sammen med type/mengde brannenergi.</t>
  </si>
  <si>
    <t>VK-161-VBR-06</t>
  </si>
  <si>
    <t>Ingen dokumentasjon. Ukompliserte forhold og antatt RKL/BKL kan fastslås.</t>
  </si>
  <si>
    <t>Ingen dokumentasjon. Noen kompliserende forhold som gjør fastsettelsen av antatt RKL/BKL vanskeligere.</t>
  </si>
  <si>
    <t>Ingen dokumentasjon. Svært kompliserte forhold som gjør at RKL/BKL er uavklart.</t>
  </si>
  <si>
    <t xml:space="preserve">Dokumentasjon av sikkerhet og brannvern-organisasjon </t>
  </si>
  <si>
    <t>VK-161-VBR-07</t>
  </si>
  <si>
    <t>Brannverndokumentasjon (Branntegninger, Brannbok, IK-perm og HMS-rutiner) - teknisk og organisatorisk. Brannvernorganisasjon, informasjon, kontroll- og vedlikeholdsrutiner mv. Dokumentasjon tilpasset objektets størrelse og kompleksitet. Spesielle krav for særskilte brannobjekter. Alle skoler  er i praksis særskilt brannobjekt.</t>
  </si>
  <si>
    <t>Brannbok er komplett, ryddig og oversiktlig med ajourført innhold. Branntegninger (plan, snitt og situasjon) foreligger og er oppdaterte. IK-perm, flik 8 er fylt ut og avviksrapportering kan dokumenteres. HMS-rutiner for skolevirksomheten og utleie er utarbeidet og dokumentert.</t>
  </si>
  <si>
    <t>Brannbok er komplett, men ikke ajourført siste 12 måneder. Branntegninger (plan, snitt og situasjon) foreligger, men er ikke oppdaterte. IK-perm, flik 8 er fylt ut og avviksrapportering kan dokumenteres. HMS-rutiner for skolevirksomheten og utleie er utarbeidet, men dokumentasjonen er ikke ajourført siste 12 måneder.</t>
  </si>
  <si>
    <t>Brannboka inneholder det meste, men er litt rotete og inneholder en del unødvendige papirer, ikke oppdatert siste to år. Branntegninger finnes, men er noe dårlige og ikke revidert siste to år. IK-perm, flik 8 er fylt ut, men avviksrapportering er ikke dokumentert. HMS-rutiner er basert på generelle dokumenter, ikke utarbeidet spesielt for aktuell skole.</t>
  </si>
  <si>
    <t>Brannbok er svært dårlig, ikke oppdatert siste to år. Branntegninger er ikke oppdatert og er dårlige mht brannskiller og rømningsforhold. Utfylling av IK-perm flik 8 er dårlig og system for avviksrapportering fungerer ikke. Det foreligger ingen skriftelige HMS-rutiner.</t>
  </si>
  <si>
    <t>Brannspredning eksternt</t>
  </si>
  <si>
    <t>VK-161-VBR-08</t>
  </si>
  <si>
    <t>Brannskille mot nabobygning. Avstand minst 8 m eller brannmotstand. Preaksepterte løsninger eller analyse</t>
  </si>
  <si>
    <t>Ingen eller dårlig dokumentasjon. Feil eller mangler er ikke registrert og er lite sannsynlig.</t>
  </si>
  <si>
    <t>Ingen dokumentasjon. Feil eller mangler er registrert eller er sannsynlig.</t>
  </si>
  <si>
    <t>Ingen dokumentasjon. Store feil eller mangler er registrert eller er sannsynlig.</t>
  </si>
  <si>
    <t>Arbeidsmiljø for de ansatte Svømmehaller</t>
  </si>
  <si>
    <t>VK-170-VSH-01</t>
  </si>
  <si>
    <t>Håndtering av klor og andre kjemikalier for vannbehandling. Verneutstyr og avgrensninger av kjemikalierom.</t>
  </si>
  <si>
    <t>Verneutstyr i orden. Avgrenset kjemikalierom med nødvendig verneutstyr.</t>
  </si>
  <si>
    <t xml:space="preserve">Verneutstyr og avgrensninger av kjemikalierom mangler. Uforsvarlig arbeidsmiljømessig. </t>
  </si>
  <si>
    <t>Universell utforming Svømmehaller</t>
  </si>
  <si>
    <t>VK-170-VSH-02</t>
  </si>
  <si>
    <t>Utstyr i dusjrom</t>
  </si>
  <si>
    <t xml:space="preserve">Det er klappsete og bøylehåndtak i dusjrom. </t>
  </si>
  <si>
    <t xml:space="preserve">Det er klappsete, men ikke bøylehåndtak i dusjrom. </t>
  </si>
  <si>
    <t xml:space="preserve">Det er bøylehåndtak, men ikke klappsete i dusjrom. </t>
  </si>
  <si>
    <t xml:space="preserve">Det hverken klappsete eller bøylehåndtak i dusjrom. </t>
  </si>
  <si>
    <t>Sikkerhet mot drukning Svømmehaller</t>
  </si>
  <si>
    <t>VK-170-VSH-03</t>
  </si>
  <si>
    <t xml:space="preserve">Kontinuerlig overvåkning når bassenget er i bruk. Bestemmelser er gitt i forskrift for badeanlegg, etc. av 13.06.1996. </t>
  </si>
  <si>
    <t>Det er dokumentert at det er kontinuerlig overvåkning når bassenget er i bruk og man har rutiner som ivaretar dette.</t>
  </si>
  <si>
    <t>Det er kontinuerlig overvåkning når bassenget er i bruk, men dette er ikke dokumentert. Man har rutiner som ivaretar dette.</t>
  </si>
  <si>
    <t>Overvåkning når bassenget er i bruk er tilfeldig og det er ikke rutiner som ivaretar slik overvåkning.</t>
  </si>
  <si>
    <t>Det er ikke kontinuerlig overvåkning når bassenget er i bruk og det er ikke rutiner som sikrer dette.</t>
  </si>
  <si>
    <t>Teknisk drift Svømmehaller</t>
  </si>
  <si>
    <t>VK-170-VSH-04</t>
  </si>
  <si>
    <t>Driftsansvarlig for å sikre forsvarlig drift av svømmeanlegget.</t>
  </si>
  <si>
    <t>Det kan dokumenteres at det fins en driftsansvarlig og at denne har den nødvendige kompetansen.</t>
  </si>
  <si>
    <t>Det fins en driftsansvarlig. Nødvendig kompetanse kan ikke dokumenteres, men anses som tilstrekkelig.</t>
  </si>
  <si>
    <t>Det fins en driftsansvarlig, men med dårlig kompetanse.</t>
  </si>
  <si>
    <t xml:space="preserve">Anlegget har ikke en driftsansvarlig. </t>
  </si>
  <si>
    <t>Miljørettet helsevern Svømmehaller</t>
  </si>
  <si>
    <t>VK-170-VSH-05</t>
  </si>
  <si>
    <t>Bruk og personlig hygiene. Rutiner og instrukser. Oppslag</t>
  </si>
  <si>
    <t>Dusj- og garderobefasilitetene er godt utstyrt og tilstrekkelige til at en skoleklasse kan dusje før man går i bassenget (12-14 dusjer for hvert kjønn). Det er oppslag med påbud om dette. Det kan dokumenteres at rutiner og instrukser for dette finnes og følges.</t>
  </si>
  <si>
    <t>Dusj- og garderobefasilitetene er tilstrekkelige til at en skoleklasse kan dusje før man går i bassenget (12-14 dusjer for hvert kjønn). Det er oppslag med påbud om dette. Rutiner og instrukser for dette finnes, men det kan ikke dokumenteres at de følges.</t>
  </si>
  <si>
    <t>Dusj- og garderobefasilitetene er dårlig utstyrt og er ikke tilstrekkelige til at en skoleklasse kan dusje i løpet av rimelig tid før man går i bassenget (mindre enn 10 dusjer for hvert kjønn). Det er oppslag med påbud om dette. Rutiner og instrukser for dette finnes ikke.</t>
  </si>
  <si>
    <t>Dusj- og garderobefasilitetene er svært dårlige og ikke tilstrekkelige til at en skoleklasse kan dusje før man går i bassenget (mindre enn 10 dusjer for hvert kjønn). Det er ikke oppslag med påbud om dette. Det fins ikke rutiner og instrukser om dette.</t>
  </si>
  <si>
    <t xml:space="preserve">Idrettens krav Svømmehaller </t>
  </si>
  <si>
    <t>VK-170-VSH-06</t>
  </si>
  <si>
    <t xml:space="preserve">Konkurranse eller trening for konkurranse i hallen. Spesielle regler for bassengets størrelse, oppmerking, utstyr og belysning. </t>
  </si>
  <si>
    <t>Tilfredsstiller krav til konkurransebasseng; Størrelse 25 x 12,5 m, minimum dybde 1,0 vendesiden og anbefalte dybde 1,6 m på startsiden Har startpall og vendebrett</t>
  </si>
  <si>
    <t>Tilfredsstiller krav til treningsbasseng; Størrelse 25 m x 8,5 m standard. Størrelse 12,5 x 8,5 m opplæringsbasseng minimum dybde 1,0 vendesiden og anbefalte dybde 1,6 m på startsiden Kan monteres startpall og vendebrett.</t>
  </si>
  <si>
    <t>Smalere enn 8,5 m eller grunnere enn 1,6 m på startsiden. Kan ikke monteres startpall/vendebrett.</t>
  </si>
  <si>
    <t>Lengde er kortere enn 25 m/12,5 m eller tilfredsstiller ikke andre krav i for TG 2.</t>
  </si>
  <si>
    <t>Brannsikkerhet Svømmehaller</t>
  </si>
  <si>
    <t>VK-170-VSH-07</t>
  </si>
  <si>
    <t>Svømmehall defineres som forsamlingslokale og klassifiseres i RKL 5</t>
  </si>
  <si>
    <t>Akustikk Svømmehaller</t>
  </si>
  <si>
    <t>VK-170-VSH-08</t>
  </si>
  <si>
    <t>Frekvensuavhengig etterklangstid skal ikke overstige: Svømmehall 2 sekunder Opplærings- eller terapibasseng 1,5 sekunder</t>
  </si>
  <si>
    <t>I orden og dokumentert ved måling. Tilfredsstillende støynivå og etterklangstid.</t>
  </si>
  <si>
    <t>Ingen spesielle forhold registrert, men ingen dokumentasjon. Moderat støynivå og etterklangstid.</t>
  </si>
  <si>
    <t>Dårlig akustisk demping. Sjenerende støynivå og etterklangstid registrert/rapportert.</t>
  </si>
  <si>
    <t>Meget dårlig akustisk demping. Svært høyt støynivå og etterklangstid registrert/rapportert.</t>
  </si>
  <si>
    <t>VK-170-VSH-09</t>
  </si>
  <si>
    <t>Tilgang til basseng</t>
  </si>
  <si>
    <t>Det er en elektrisk/hydraulisk heisrampe og/eller fast rampe ved bassenget og den fungerer.</t>
  </si>
  <si>
    <t>Det er en mobil heis ved bassenget og den fungerer. Plassen tillater ikke elektrisk/hydraulisk heisrampe eller fast rampe ved bassenget.</t>
  </si>
  <si>
    <t>Det er en mobil heis ved bassenget, men den fungerer ikke tilfredsstillende. Plassen tillater elektrisk/hydraulisk heisrampe eller fast rampe ved bassenget.</t>
  </si>
  <si>
    <t>Det fins ikke heis eller rampe ved bassenget.</t>
  </si>
  <si>
    <t>VK-170-VSH-10</t>
  </si>
  <si>
    <t xml:space="preserve">Regulerbart armatur for varmt og kaldt i dusjrom. </t>
  </si>
  <si>
    <t xml:space="preserve">Det er regulerbart armatur for varmt og kaldt i dusjrom. </t>
  </si>
  <si>
    <t xml:space="preserve">Det er ikke regulerbart armatur for varmt og kaldt i dusjrom. </t>
  </si>
  <si>
    <t>Persontall Svømmehaller</t>
  </si>
  <si>
    <t>VK-170-VSH-11</t>
  </si>
  <si>
    <t xml:space="preserve">Skolebehovet er ca 15 pers for 12,5m basseng og 2x15 pers i 25m basseng. Det beregnes ca 1 m2 per samtidig besøkende pluss plass til garderobeskap. </t>
  </si>
  <si>
    <t>Tilstrekkelig plass i basseng og garderober</t>
  </si>
  <si>
    <t>Tilstrekkelig plass i basseng, for lite plass i garderober</t>
  </si>
  <si>
    <t>For lite plass i basseng. Tilstrekklig plass i garderober</t>
  </si>
  <si>
    <t>Ikke tilstrekkelig plass i hverken basseng eller garderober.</t>
  </si>
  <si>
    <t>Brannmotstand Bærende konstruksjoner</t>
  </si>
  <si>
    <t>VK-200-ARK-01</t>
  </si>
  <si>
    <t>Krav til brannmotstandsevne REI 30 og materialer med begrenset brennbarhet (§4-7.2)</t>
  </si>
  <si>
    <t>Konstruksjon er utført med brannmotstand, komplett dokumentasjon framlagt for utførelse i samsvar med aktuelle bestemmelser</t>
  </si>
  <si>
    <t>Konstruksjon er utført med brannmotstand, men mangler dokumentasjon. Feil/mangler ikke registrert og lite sannsynlig.</t>
  </si>
  <si>
    <t>Konstruksjonen er utført med brannmotstand, men har feil og mangler.</t>
  </si>
  <si>
    <t>Konstruksjonen er ikke utført iht krav til brannmotstand.</t>
  </si>
  <si>
    <t>VK-200-ARK-02</t>
  </si>
  <si>
    <t>Krav til brannmotstandsevne REI 60 og materialer med begrenset brennbarhet (§4-7.2)</t>
  </si>
  <si>
    <t>VK-200-ARK-03</t>
  </si>
  <si>
    <t>Krav til brannmotstandsevne REI 120 og materialer som ikke er brennbare (§4-7.2)</t>
  </si>
  <si>
    <t>VK-200-MHV-01</t>
  </si>
  <si>
    <t>Fukt fra bruk og bygning</t>
  </si>
  <si>
    <t>Det er ingen tegn på fukt i bygningen.</t>
  </si>
  <si>
    <t>Det er tegn på noe fukt i bygningen. Avgrenset til noen rom uten langvarig opphold for mennesker</t>
  </si>
  <si>
    <t xml:space="preserve">Det er lukt fra sopp eller råte i rom der mennesker oppholder seg. </t>
  </si>
  <si>
    <t>Det er kraftig lukt fra mikrobiologisk aktivitet i store deler av bygningen.</t>
  </si>
  <si>
    <t>VK-200-MHV-02</t>
  </si>
  <si>
    <t>Gasser fra bygning eller byggegrunn</t>
  </si>
  <si>
    <t>Ingen gasser fra bygningsmaterialer eller byggegrunn</t>
  </si>
  <si>
    <t>Sannsynligvis ingen gasser fra bygningsmaterialer eller byggegrunn.</t>
  </si>
  <si>
    <t>Det er sannsynlig at det er gasser fra bygningsmaterialer eller byggegrunn</t>
  </si>
  <si>
    <t xml:space="preserve">Det er dokumentert ved måling at det er gasser som kan være helseskadelige fra bygningsmaterialer eller byggegrunn. </t>
  </si>
  <si>
    <t>VK-200-TDB-01</t>
  </si>
  <si>
    <t>Bæresystem skal vurderes i forhold til økte vertikale laster, dvs. ivareta mulighet for påbygg (normalt 2 etasjer).</t>
  </si>
  <si>
    <t>Ledig lastkapasitet. Sannsynlig at det er mulig å bygge på to etasjer eller mer.</t>
  </si>
  <si>
    <t>Noe ledig lastkapasitet.  Sannsynlig at det er mulig å bygge på en etasje.</t>
  </si>
  <si>
    <t>Vanskelig å vurdere ledig lastkapasitet, men mest sannsynlig små muligheter for økt belastning.</t>
  </si>
  <si>
    <t>Ingen ledig lastkapasitet. Umulig med økt påføring av laster i forbindelse med påbygg.</t>
  </si>
  <si>
    <t>Oppdeling og brannmotstand</t>
  </si>
  <si>
    <t>VK-200-VBR-01</t>
  </si>
  <si>
    <t>Brannskillende konstruksjoner. Oppdeling i henhold til arealgrenser, eventuelt større arealer og kompenserende tiltak. Brannmotstand til bærende og skillende konstruksjoner, inkludert dører/vinduer. Vertikale/horisontale sjakter og føringsveier. Loft/takkonstruksjon og innvendige hjørner.</t>
  </si>
  <si>
    <t>Delvis/ingen dokumentasjon. Feil/mangler er ikke registrert og er lite sannsynlig.</t>
  </si>
  <si>
    <t>Delvis/ingen dokumentasjon. Feil/mangler er registrert eller er sannsynlig.</t>
  </si>
  <si>
    <t>Delvis/ingen dokumentasjon. Store feil/mangler er registrert eller er sannsynlig.</t>
  </si>
  <si>
    <t>Materialer og overflater</t>
  </si>
  <si>
    <t>VK-200-VBR-02</t>
  </si>
  <si>
    <t xml:space="preserve">Akseptable materialer og overflater. Materialer og overflater som ikke har dårligere enn normal avgivelse av varme og røyk (In 1 eller In2). I rømningsveier In1. </t>
  </si>
  <si>
    <t>Bassengtrau og renner. Svømmehaller</t>
  </si>
  <si>
    <t>VK-200-VSH-01</t>
  </si>
  <si>
    <t xml:space="preserve">Vanntett betong. Plasstøpte konstruksjoner. </t>
  </si>
  <si>
    <t>Ingen synlige skader. Ingen lekkasjer. Tett og hel betong. Tilstanden er dokumentert ved uttak av prøver.</t>
  </si>
  <si>
    <t>Mindre områder med porøs og utett betong. Mindre lekkasjer ved steinreir, støpeskjøter, sprekker pga. dårlig støpearbeid. noen synlige riss. Lekkasjer ved gjennomføringer og utsparinger i basseng (rør, vinduer, lys).</t>
  </si>
  <si>
    <t xml:space="preserve">Større områder med porøs og utett betong. Lekkasjer og avskallinger ved steinreir, støpeskjøter, sprekker pga. dårlig støpearbeid, ved gjennomføringer og utsparinger i basseng (rør, vinduer, lys). Andre skader som vannskjolder, misfarging, utslag og avleiringer. Noe synlig armeringskorrosjon. </t>
  </si>
  <si>
    <t>Omfattende synlige skader og lekkasjer. Omfattende armeringskorrosjon.</t>
  </si>
  <si>
    <t>VK-200-VSH-02</t>
  </si>
  <si>
    <t>Kobling mellom basseng og tilstøtende dekker</t>
  </si>
  <si>
    <t>Bassenget har ”deck-level” løsning eller en likeverdig løsning og er helt fristilt fra tilstøtende dekker rundt med bevegelsesfuger (mellom renne rundt basseng og gulv rundt). Det finnes dokumentasjon på løsningene.</t>
  </si>
  <si>
    <t>Bassenget har sannsynligvis ”deck-level” løsning eller en likeverdig løsning og er sannsynligvis helt fristilt fra tilstøtende dekker rundt med bevegelsesfuger (mellom renne rundt basseng og gulv rundt). Det finnes ikke dokumentasjon på løsningene.</t>
  </si>
  <si>
    <t>Bassenget er delvis skilt fra tilstøtende dekker med bevegelsesfuger (mellom deler av renne rundt basseng og gulv rundt).</t>
  </si>
  <si>
    <t>Bassenget er ikke skilt fra tilstøtende dekker med bevegelsesfuger (mellom renne rundt basseng og gulv rundt).</t>
  </si>
  <si>
    <t>Inspeksjonstilgang. Svømmehaller</t>
  </si>
  <si>
    <t>VK-200-VSH-03</t>
  </si>
  <si>
    <t>Inspeksjonstilgang på siden og under bassengtrau</t>
  </si>
  <si>
    <t>Enkel tilgang for manuell inspeksjon</t>
  </si>
  <si>
    <t>Vanskelig tilgang for manuell inspeksjon</t>
  </si>
  <si>
    <t>Tilgang for inspeksjon med fjernstyrt kamera</t>
  </si>
  <si>
    <t>Ingen mulighet for inspeksjon</t>
  </si>
  <si>
    <t>VK-210-MHV-01</t>
  </si>
  <si>
    <t>Omfang av grunnforurensning i området</t>
  </si>
  <si>
    <t>Sannsynligvis ikke i orden, men ingen dokumentasjon</t>
  </si>
  <si>
    <t>Sannsynligvis ikke i orden. Ingen dokumentasjon</t>
  </si>
  <si>
    <t>VK-210-MHV-02</t>
  </si>
  <si>
    <t>Radoninntrenging. Årsgjennomsnitt av radonkonsentrasjon i rom under 200 Bq/m3 inneluft.</t>
  </si>
  <si>
    <t>Ingen inntrenging av radon. Dokumentert ved måling og/eller ligger i område uten radon.</t>
  </si>
  <si>
    <t>Mest sannsynlig område uten radon.  Målinger ikke foretatt.</t>
  </si>
  <si>
    <t>Sannsynlig  radon i område. Målinger er ikke utført. Usikker konstruktiv beskyttelse.</t>
  </si>
  <si>
    <t>Område med radon. Målinger er ikke utført, eller målinger som viser for høye konsentrasjoner.</t>
  </si>
  <si>
    <t>VK-210-RBY-01</t>
  </si>
  <si>
    <t>Sprekker, riss og deformasjoner i fundamenter.</t>
  </si>
  <si>
    <t>Ingen synlige riss eller deformasjoner i fundamenter.</t>
  </si>
  <si>
    <t>Svake synlige riss, med bredde under  2,0 mm. Små deformasjoner i fundamenter.</t>
  </si>
  <si>
    <t>Middels kraftige synlige riss med bredde mellom 2,0 og 5,0 mm med moderat utbredelse. Deformasjoner i fundamenter</t>
  </si>
  <si>
    <t>Synlige riss med bredder over 5,0 mm. Store deformasjoner i fundamenter.</t>
  </si>
  <si>
    <t>Grunnens bæreevne, tilstand på fundament</t>
  </si>
  <si>
    <t>VK-210-TDB-01</t>
  </si>
  <si>
    <t>Grunnforhold, fundamenteringstype. Tegn til eller risiko for setninger. Tegn til nedbryting eller svekkelse av bæresystem som følge av alder, økte påkjenninger el. Nedbøying etc.</t>
  </si>
  <si>
    <t>Sikre grunnforhold, fundamentert på/til fjell (peler) eller fast lagrede løsmasser. Ingen tegn til eller risiko for setninger. Ingen tegn til nedbryting eller svekkelse av bæresystem som følge av alder, økte påkjenninger el. Ingen nedbøying etc.</t>
  </si>
  <si>
    <t>Sikre grunnforhold, fundamenter på såle eller punktfundament. Små tegn til setninger/riss men stabilt.</t>
  </si>
  <si>
    <t>Fundamentert på såle eller punktfundament, noe tegn til økende setninger. Tegn til svekkelser i form av avskallinger, sprekker etc.</t>
  </si>
  <si>
    <t>Ustabile grunnforhold, tegn til setninger eller høy risiko for setninger. Tydelige tegn til nedbryting eller svekkelse av bæresystem som følge av alder, økte påkjenninger el. Tegn på underdimensjonering, synlig nedbøying, armeringskorrosjon etc.</t>
  </si>
  <si>
    <t>VK-210-TDB-02</t>
  </si>
  <si>
    <t>Fundamenter skal vurderes i forhold til økte vertikale laster for å ivareta mulighet for påbygg (normalt 2 etasjer).</t>
  </si>
  <si>
    <t>Støttekonstruksjoner</t>
  </si>
  <si>
    <t>VK-214-RBY-01</t>
  </si>
  <si>
    <t>Setninger eller forskyvninger</t>
  </si>
  <si>
    <t>Ingen setninger eller forskyvinger</t>
  </si>
  <si>
    <t>Små setninger eller forskyvninger. Ingen konsekvenser eller risiko.</t>
  </si>
  <si>
    <t>Setninger eller forskyvninger.  Små konsekvenser eller liten risiko.</t>
  </si>
  <si>
    <t>Setninger eller forskyvninger. Vesentlige konsekvenser eller risiko.</t>
  </si>
  <si>
    <t>VK-214-VBU-01</t>
  </si>
  <si>
    <t>Skader i materialene</t>
  </si>
  <si>
    <t>Ingen skader i materialene.</t>
  </si>
  <si>
    <t>Små skader i materialene,  skadene har ingen betydning.</t>
  </si>
  <si>
    <t>Skader i materialene,  redusert styrke mot horisontale og vertikale krefter.</t>
  </si>
  <si>
    <t>Store skader i materialene,  vesentlig redusert styrke mot horisontale og vertikale krefter.</t>
  </si>
  <si>
    <t>Pelefundamentering</t>
  </si>
  <si>
    <t>VK-215-RBY-01</t>
  </si>
  <si>
    <t>VK-215-VBU-01</t>
  </si>
  <si>
    <t>Direkte fundamentering</t>
  </si>
  <si>
    <t>VK-216-RBY-01</t>
  </si>
  <si>
    <t>Risiko for sideveis utglidning</t>
  </si>
  <si>
    <t>Ingen risiko for sideveis utglidning.  Avstiving er prosjektert,  dokumentasjon er lagt fram.</t>
  </si>
  <si>
    <t>Liten risiko for utglidning.  Avstiving ser ut til å være i orden,  ut fra en visuell undersøkelse.</t>
  </si>
  <si>
    <t>Risiko for utglidning.   Avstiving er ikke tilgjengelig for inspeksjon eller er tvilsom,  ut fra en visuell undersøkelse.</t>
  </si>
  <si>
    <t xml:space="preserve">Stor risiko for utglidning.  </t>
  </si>
  <si>
    <t>VK-216-VBU-01</t>
  </si>
  <si>
    <t>Små skader i materialene,  men skadene fører ikke til dårlig stabilitet</t>
  </si>
  <si>
    <t>Skader i materielene,  eller konstruksjonen er ikke tilgjengelig for inspeksjon.   Risiko for dårlig stabilitet i konstruksjonen.</t>
  </si>
  <si>
    <t>Skader i materialene.   Stor risiko for dårlig stabilitet i konstruksjonen.</t>
  </si>
  <si>
    <t>Drenssystem</t>
  </si>
  <si>
    <t>VK-217-VBU-01</t>
  </si>
  <si>
    <t xml:space="preserve">Fuktskader eller fuktsymptomer på vegger eller gulv under terreng. Vanninntrengning med påfølgende sopp eller råte.                  </t>
  </si>
  <si>
    <t xml:space="preserve">Komplett drenssystem med grunnmursplate, drenerende masser, rør og kummer. Ingen fuktsymptomer på bygningsdeler over eller under terreng.        </t>
  </si>
  <si>
    <t>Svake fuktsymptomer på utvendig side av grunnmur, mindre fargenyanser. Ingen symptomer på forhøyet fuktinnhold på innvendig side av grunnmur eller innvendige bygningsdeler under terreng.</t>
  </si>
  <si>
    <t>Middels kraftige fuktsymptomer, misfarging, saltutfellinger og løs puss på utvendig side av grunnmur. Svake fuktsymptomer på innvendig side av grunnmur eller innvendige bygningsdeler under terreng. Mistanke om soppdannelse eller råte innvendig.</t>
  </si>
  <si>
    <t>Kraftige fuktsymptomer på utvendig side og middels kraftige eller kraftige symptomer på innvendig side av grunnmur eller innvendige bygningsdeler under terreng. Synlig soppdannelse eller råte innvendig.</t>
  </si>
  <si>
    <t>Utstyr og komplettering</t>
  </si>
  <si>
    <t>VK-218-RBY-01</t>
  </si>
  <si>
    <t>Synlige skader</t>
  </si>
  <si>
    <t>Ingen synlige skader</t>
  </si>
  <si>
    <t>Svake synlige skader som riss, avskalling, redusert tverrsnitt, dårlig innfesting m.m.</t>
  </si>
  <si>
    <t xml:space="preserve">Middels kraftige synlige skader som avskalling, knusninger, redusert tverrsnitt, dårlig innfesting m.m. Lokale skader med påvist korrosjon i materialer. </t>
  </si>
  <si>
    <t xml:space="preserve">Kraftige synlige skader i som avskalling, knusninger, redusert tverrsnitt, dårlig innfesting m.m.. Stort omfang av korrosjon i materialer. </t>
  </si>
  <si>
    <t>Utstyr og komplettering, innvendig</t>
  </si>
  <si>
    <t>VK-218-VBI-01</t>
  </si>
  <si>
    <t>Riss, sprekker, avskallinger, slitasje.</t>
  </si>
  <si>
    <t>Ingen synlige skader.</t>
  </si>
  <si>
    <t>Svake riss mindre enn 0,2 mm.  Ingen eller liten fare for inntrenging av fukt.  Ingen eller liten slitasje.</t>
  </si>
  <si>
    <t>Middels kraftig oppsprekking,  mellom 0,2 mm og 5 mm, eller symptomer på avskalling. Fare for inntrengning av fukt.  Moderat slitasje</t>
  </si>
  <si>
    <t>Kraftig oppspekking med størrelse over 5 mm eller avskalling.  Kraftig slitasje</t>
  </si>
  <si>
    <t>Utstyr og komplettering, utvendig</t>
  </si>
  <si>
    <t>VK-218-VBU-01</t>
  </si>
  <si>
    <t>Riss, sprekker, avskallinger, fuktskader, slitasje</t>
  </si>
  <si>
    <t>Ingen slitasje, misfarging, begroing eller svertesopp.</t>
  </si>
  <si>
    <t>Slitasje, misfarging, begroing eller svertesopp på under 20 % av overflatene.</t>
  </si>
  <si>
    <t>Slitasje, misfarging, begroing eller svertesopp på  20 - 50 % av overflatene.</t>
  </si>
  <si>
    <t>Slitasje, misfarging, begroing eller svertesopp på over 50 % av overflatene.</t>
  </si>
  <si>
    <t>Bæresystemer, generelt</t>
  </si>
  <si>
    <t>VK-220-RBY-01</t>
  </si>
  <si>
    <t>Svake synlige skader.</t>
  </si>
  <si>
    <t xml:space="preserve">Middels kraftige synlige skader. </t>
  </si>
  <si>
    <t xml:space="preserve">Kraftige synlige skader.  </t>
  </si>
  <si>
    <t>Bæresystem,  rammer</t>
  </si>
  <si>
    <t>VK-221-RBY-01</t>
  </si>
  <si>
    <t>Svake synlige skader som riss, avskalling, redusert tverrsnitt m.m. Ingen synlig armeringskorrosjon.</t>
  </si>
  <si>
    <t xml:space="preserve">Middels kraftige synlige skader som avskalling, knusninger, redusert tverrsnitt. Lokale skader med påvist armeringskorrosjon. </t>
  </si>
  <si>
    <t xml:space="preserve">Kraftige synlige skader i som avskalling, knusninger, redusert tverrsnitt. Stort omfang av armeringskorrosjon. Delaminering i trebjelker.  </t>
  </si>
  <si>
    <t>Gode adkomstmuligheter med lift. Lav høyde over bakken. Eksisterende undertak beholdes.</t>
  </si>
  <si>
    <t>VK-221-RBY-02</t>
  </si>
  <si>
    <t>Synlige deformasjoner</t>
  </si>
  <si>
    <t>Ingen synlige symptomer på deformasjoner.</t>
  </si>
  <si>
    <t>Svake symptomer på deformasjoner.</t>
  </si>
  <si>
    <t>Middels kraftige symptomer på deformasjoner som  utglidning i fotpunkt, skjevstilling eller nedbøyning av profiler.</t>
  </si>
  <si>
    <t>Kraftige synlige deformasjoner som utglidning i fotpunkt, skjevstilling eller nedbøyning av profiler.</t>
  </si>
  <si>
    <t>VK-221-VBI-01</t>
  </si>
  <si>
    <t>Riss, sprekker, avskallinger, åpen armering.</t>
  </si>
  <si>
    <t>Svake riss mindre enn 0,2 mm.  Ingen eller liten fare for inntrenging av fukt til armering.</t>
  </si>
  <si>
    <t xml:space="preserve">Middels kraftig oppsprekking,  mellom 0,2 mm og 5 mm, eller symptomer på avskalling. Fare for inntrengning av fukt til armering. </t>
  </si>
  <si>
    <t>Kraftig oppspekking med størrelse over 5 mm eller avskalling. Åpen armering.</t>
  </si>
  <si>
    <t>Bæresystem,  søyler</t>
  </si>
  <si>
    <t>VK-222-RBY-01</t>
  </si>
  <si>
    <t>Kraftige synlige skader i som avskalling, knusninger, redusert tverrsnitt. Stort omfang av armeringskorrosjon. Delaminering i trebjelker.</t>
  </si>
  <si>
    <t>VK-222-RBY-02</t>
  </si>
  <si>
    <t>Middels kraftige symptomer på deformasjoner som skjevstilling, utglidning eller utbøyning.</t>
  </si>
  <si>
    <t>Kraftige synlige deformasjoner som  skjevstilling, utglidning eller utbøyning.</t>
  </si>
  <si>
    <t>VK-222-VBI-01</t>
  </si>
  <si>
    <t>Bæresystem,  bjelker</t>
  </si>
  <si>
    <t>VK-223-RBY-01</t>
  </si>
  <si>
    <t>VK-223-RBY-02</t>
  </si>
  <si>
    <t>Middels kraftige symptomer på deformasjoner som skjevstilling, utglidning eller bøyning.</t>
  </si>
  <si>
    <t>Kraftige synlige deformasjoner som  skjevstilling, utglidning eller bøyning.</t>
  </si>
  <si>
    <t>Bæresystem, bjelker</t>
  </si>
  <si>
    <t>VK-223-RBY-03</t>
  </si>
  <si>
    <t>Forankring av bjelker mot vertikale og horisontale krefter</t>
  </si>
  <si>
    <t>Forankringene er prosjektert og utført av foretak med ansvarsrett</t>
  </si>
  <si>
    <t xml:space="preserve">Forankringen er ikke prosjektert eller utført av foretak med ansvarsrett,  men er sannsynligvis i orden. </t>
  </si>
  <si>
    <t>Forankringen er neppe sterk nok for vindkreftene som kan oppstå</t>
  </si>
  <si>
    <t xml:space="preserve">Forankringen mangler.   Vindkrefter kan føre til store skader. </t>
  </si>
  <si>
    <t>VK-223-VBI-01</t>
  </si>
  <si>
    <t>Bæresystem,  avstivede konstruksjoner</t>
  </si>
  <si>
    <t>VK-224-RBY-01</t>
  </si>
  <si>
    <t>VK-224-RBY-02</t>
  </si>
  <si>
    <t>VK-224-VBI-01</t>
  </si>
  <si>
    <t>VK-224-VBU-01</t>
  </si>
  <si>
    <t>VK-224-VBU-02</t>
  </si>
  <si>
    <t>Brannbeskyttelse av bærende konstruksjoner</t>
  </si>
  <si>
    <t>VK-225-RBR-01</t>
  </si>
  <si>
    <t>Brannbeskyttelse</t>
  </si>
  <si>
    <t>Bærende konstruksjoner er brannbeskyttet i henhold til teknisk forskrift.</t>
  </si>
  <si>
    <t>Bærende konstruksjoner er sannsynligvis brannbeskyttet i henhold til teknisk forskrift, men har moderate skader og/eller mangler.</t>
  </si>
  <si>
    <t>Bærende konstruksjoner er sannsynligvis brannbeskyttet i henhold til teknisk forskrift, men har skader og/eller mangler.</t>
  </si>
  <si>
    <t>Bærende konstruksjoner er ikke brannbeskyttet i henhold til teknisk forskrift.</t>
  </si>
  <si>
    <t>Bæresystem, kledning og overflate innvendig</t>
  </si>
  <si>
    <t>VK-226-VBI-01</t>
  </si>
  <si>
    <t>Slitasje, skader, krakelering</t>
  </si>
  <si>
    <t xml:space="preserve">Ingen skader </t>
  </si>
  <si>
    <t>Slitasje på 5 - 10 % av overflatene.</t>
  </si>
  <si>
    <t xml:space="preserve">Slitasje på over 10 % av overflatene. </t>
  </si>
  <si>
    <t>Slitasje på over 10 % av overflatene.</t>
  </si>
  <si>
    <t>Bæresystem, kledning og overflate utvendig</t>
  </si>
  <si>
    <t>VK-226-VBU-01</t>
  </si>
  <si>
    <t>Slitasje,  misfarging,  begroing,  svertesopp.</t>
  </si>
  <si>
    <t>VK-228-RBY-01</t>
  </si>
  <si>
    <t>VK-228-VBI-01</t>
  </si>
  <si>
    <t>Svake riss mindre enn 0,2 mm.  Ingen eller liten slitasje.</t>
  </si>
  <si>
    <t>Middels kraftig oppsprekking,  mellom 0,2 mm og 5 mm, eller symptomer på avskalling.  Moderat slitasje</t>
  </si>
  <si>
    <t>VK-228-VBU-01</t>
  </si>
  <si>
    <t>Slitasje, misfarging, begroing eller svertesopp på  20 - 50 % av overflatene.  Fare for inntrenging av fukt.</t>
  </si>
  <si>
    <t>Slitasje, misfarging, begroing eller svertesopp på over 50 % av overflatene.  Inntrenging av fukt.</t>
  </si>
  <si>
    <t>Vegger mot grunnen i arkiv</t>
  </si>
  <si>
    <t>VK-231-ARK-01</t>
  </si>
  <si>
    <t>Arkivlokalene skal være sikret mot at fukt ikke trenger inn (§4-6).</t>
  </si>
  <si>
    <t>Komplett drenssystem utenfor veggen. Ingen fuktsymptomer på innvendige bygningsdeler under terreng.</t>
  </si>
  <si>
    <t>Svake fuktsymptomer på innvendige bygningsdeler under terreng.</t>
  </si>
  <si>
    <t>Middels kraftige eller kraftige symptomer på  innvendige bygningsdeler under terreng.</t>
  </si>
  <si>
    <t>Vann trenginger inn i arkivet.</t>
  </si>
  <si>
    <t>VK-231-RBY-01</t>
  </si>
  <si>
    <t>Skader med fare for deformasjon</t>
  </si>
  <si>
    <t>Ingen synlige skader eller ingen mistanke om skader.</t>
  </si>
  <si>
    <t>Svake symptomer eller svak mistanke på skader som kan medføre deformasjon.</t>
  </si>
  <si>
    <t>Middels kraftige symptomer på skader som kan medføre deformasjon</t>
  </si>
  <si>
    <t>Vegg mot grunn er deformert eller det er  kraftige symptomer på skader som kan medføre deformasjon.</t>
  </si>
  <si>
    <t>VK-231-RBY-02</t>
  </si>
  <si>
    <t>Skader med fare for nedfall</t>
  </si>
  <si>
    <t>Svake symptomer eller svak mistanke på skader som kan medføre fare for deformasjoner eller nedfall.</t>
  </si>
  <si>
    <t>Middels kraftige symptomer på skader som kan medføre fare for deformasjoner eller nedfall.</t>
  </si>
  <si>
    <t>Kraftige symptomer på skader som kan medføre fare for deformasjoner eller nedfall.</t>
  </si>
  <si>
    <t>VK-231-RBY-03</t>
  </si>
  <si>
    <t>Synlige skader med fare for nedfall må undersøkes med lift og destruktive metoder (nivå 2).</t>
  </si>
  <si>
    <t>Svake symptomer på skader som kan medføre fare for nedfall i fm. avskalling/redusert tverrsnitt. Svake symptomer på synlig armeringskorrosjon/erosjonskader på mørtelfuger/løs puss. Riss/sprekker i elementer/fasadedetaljer som kan falle ned.</t>
  </si>
  <si>
    <t>Middels kraftige symptomer på skader som kan medføre fare for nedfall i fm. avskalling/redusert tverrsnitt. Middels kraftige skader med påvist armeringskorrosjon/erosjon på mørtelfuger/løs puss. Løse elementer/fasadedetaljer som kan falle ned.</t>
  </si>
  <si>
    <t>Kraftige symptomer på skader som kan medføre fare for nedfall i fm. avskalling/redusert tverrsnitt. Kraftig omfang av armeringskorrosjon/erosjon av mørtelfuger/løs puss. Løse elementer/fasadedetaljer som har falt eller kan komme til å falle ned snart.</t>
  </si>
  <si>
    <t>Brannspredning mellom bygninger</t>
  </si>
  <si>
    <t>VK-231-VBR-01</t>
  </si>
  <si>
    <t>Yttervegg. Plasstøpt, murt eller prefabrikkert.  Sand / grus og pukk eller lettklinker som tilslag.</t>
  </si>
  <si>
    <t>VK-231-VBU-01</t>
  </si>
  <si>
    <t>Riss, sprekker, avskallinger, forvitring, armeringskorrosjon.</t>
  </si>
  <si>
    <t>Svake riss mindre enn 0,2 mm.  Ingen eller liten fare for fuktinntrengning.</t>
  </si>
  <si>
    <t xml:space="preserve">Middels kraftig oppsprekking,  mellom 0,2 mm og 5 mm, eller symptomer på avskalling. Fare for fuktinntrengning. </t>
  </si>
  <si>
    <t>Fuger i elementer av prefabrikkert betong</t>
  </si>
  <si>
    <t>VK-231-VBU-02</t>
  </si>
  <si>
    <t>Skader og fuktinntrenging i elementfuger.</t>
  </si>
  <si>
    <t>Ingen synlige tegn på skader i elementfuger.</t>
  </si>
  <si>
    <t>Svake tegn på skader i elementfuger. Ingen eller liten risiko for fuktinntrengning.</t>
  </si>
  <si>
    <t>Skader i elementfuger. Fare for fuktinntrenging.</t>
  </si>
  <si>
    <t xml:space="preserve">Skader på elementfuger. Sannsynlig fuktinntrengning med levetidsreduserende følgeskader. </t>
  </si>
  <si>
    <t>Yttervegg. Murt vegg av blokker av naturstein</t>
  </si>
  <si>
    <t>VK-231-VBU-03</t>
  </si>
  <si>
    <t>Estetisk forringelse.</t>
  </si>
  <si>
    <t>Estetisk forringelse på under 5 % av synlig areal</t>
  </si>
  <si>
    <t>Estetisk forringelse på 5 - 20 % av synlig areal</t>
  </si>
  <si>
    <t>Estetisk forringelse på 20 - 50% av synlig areal.</t>
  </si>
  <si>
    <t>Estetisk forringelse på mer enn 50 % av synlig areal</t>
  </si>
  <si>
    <t>VK-231-VBU-04</t>
  </si>
  <si>
    <t>Skader i mørtelfugene.</t>
  </si>
  <si>
    <t>Intakte fuger. Ingen tegn på sprekker i fuger. Ingen fare for fuktinntrengning gjennom fuger.</t>
  </si>
  <si>
    <t>Intakte fuger. Fugemørtel er stedvis risset. Liten fare for fuktinntrengning gjennom fuger.</t>
  </si>
  <si>
    <t>Riss, sprekker, stedvis løs eller manglende fugemørtel. Fare for vanninntrengning og frostskader.</t>
  </si>
  <si>
    <t>Omfattende oppsprekking i fuger. Løs, forvitret eller frostskadet fugemørtel.  Fuktinntrengning gjennom fuger og frostskader.</t>
  </si>
  <si>
    <t>Yttervegg.  Massiv mur av tegl</t>
  </si>
  <si>
    <t>VK-231-VBU-05</t>
  </si>
  <si>
    <t>Riss, sprekker, avskallinger, manglende stein.</t>
  </si>
  <si>
    <t>Enkelte riss. Fare for fuktinntrengning.</t>
  </si>
  <si>
    <t>Rissdannelse i stort omfang.  Sprekker og avskalling av pusslag.  Flere steiner er skadet.</t>
  </si>
  <si>
    <t xml:space="preserve">Omfattende oppsprekking og avskalling av pusslag. Deler av enkeltstein eller hele stein mangler. </t>
  </si>
  <si>
    <t>Yttervegg.  Fuger og enkeltstein i teglsteinsvegg med flere sjikt</t>
  </si>
  <si>
    <t>VK-231-VBU-06</t>
  </si>
  <si>
    <t>Riss, sprekker, avskallinger, manglende stein.  Dårlig sammenkobling mellom sjikt.</t>
  </si>
  <si>
    <t>Intakte fuger med jevn, regelmessig overflate. Ikke tegn på sprekker i fuger. Ingen fare for fuktinntrengning gjennom fuger.  Ingen mistanke om skader i bindere.</t>
  </si>
  <si>
    <t>Intakte fuger, men enkelte riss og sprekker. Fare for fuktinntrengning gjennom fuger.  Liten mistanke om skader i bindere.</t>
  </si>
  <si>
    <t>Riss, sprekker, stedvis løs eller manglende fugemørtel. Fare for vanninntrengning og frostskader. Saltutslag i begrenset utstrekning som skyldes fukt- eller vannpåkjenning.  Mistanke om skader i bindere.</t>
  </si>
  <si>
    <t>Omfattende oppsprekking i fuger. Løs, forvitret, frostskadet fugemørtel, deler av enkeltstein og hele steiner mangler. Åpne mørtelfuger, fuktinntrengning gjennom fuger. Saltutslag, belegg med stor utbredelse som skyldes fukt- eller vannpåkjenning.  Skader i bindere.</t>
  </si>
  <si>
    <t>Yttervegger.  Innvendig membran. Svømmehaller</t>
  </si>
  <si>
    <t>VK-231-VSH-01</t>
  </si>
  <si>
    <t>Vegger, inklusive smyg rundt vinduer og dører, skal være fuktsikret i brukshøyde, dvs., minimum 2,1 m over gulv uansett veggens konstruksjon.</t>
  </si>
  <si>
    <t>Det er dokumentert at alle flater under 2,1 m er fuktsikret med membran av tilfredsstillende kvalitet. Betongflater over fliskledning er porefylt og malt. Ingen tegn til fuktskader.</t>
  </si>
  <si>
    <t xml:space="preserve">Det foreligger ikke dokumentasjon på at det er benyttet membran bak fliskledning, men lite skadeomfang indikerer tilfredsstillende fuktsikring av vegg opptil 2,1 m. </t>
  </si>
  <si>
    <t>Det er sannsynligvis benyttet membran av dårlig kvalitet eller membranarbeider er dårlig utført. Det er registrert skadeomfang, som lekkasjer, vannskjolder, soppvekst, misfarging, utslag og avleiringer, løse fliser, bom bak fliser m.m. Løse innfestingsdetaljer indikerer råte i lekter, stendere, m.m.</t>
  </si>
  <si>
    <t>Det er sannsynlig at det ikke er benyttet membran og skadeomfanget er omfattende. Fliser har løsnet og falt av, soppvekst er langt fremskredet, fastmontert utstyr har falt ned m.m.</t>
  </si>
  <si>
    <t>Yttervegger, kuldebruer. Svømmehaller</t>
  </si>
  <si>
    <t>VK-231-VSH-02</t>
  </si>
  <si>
    <t>Kondens i forbindelse med kuldebruer</t>
  </si>
  <si>
    <t>Konstruksjonen er slik at kuldebruer er eliminert (utvendig isolasjon). Dokumentasjon i form av termografering.</t>
  </si>
  <si>
    <t>Det er ikke synlige skader på typiske kuldebruer.</t>
  </si>
  <si>
    <t>Det er synlige skader på typiske kuldebruer som kondens, støvkondensasjon, soppvekst m.m.</t>
  </si>
  <si>
    <t xml:space="preserve">Det er omfattende skader på kuldebruene som kondens, støvkondensasjon, soppvekst m.m. </t>
  </si>
  <si>
    <t>Yttervegger, termo- fotografering. Svømmehaller</t>
  </si>
  <si>
    <t>VK-231-VSH-03</t>
  </si>
  <si>
    <t>Registrering av luftlekkasjer, kuldebruer og ujevn isolasjons-tykkelse eller manglende isolasjon. Utføres med etablert undertrykk ca 50 Pa, enten via bygningens eget ventilasjonsanlegg eller med provisorisk montert avtrekksvifte i døråpning til det fri/tilstøtende rom.</t>
  </si>
  <si>
    <t>Yttervegger, termisk isolasjon. Svømmehaller</t>
  </si>
  <si>
    <t>VK-231-VSH-04</t>
  </si>
  <si>
    <t>Termisk isolasjon i yttervegger, regnet ut etter byggdetaljblad 471.008 og 471.023. 90 % av tykkelsen skal ligge på utsiden av dampsperra. I nye bygg skal yttervegger i henhold til kravspesifikasjonen til Undervisningsbygg ha U-verdi maks 0,16 W/(m² K).</t>
  </si>
  <si>
    <t xml:space="preserve">Det er dokumentert ved måling/termografering tilfredsstillende isolasjon i forhold til alder og bruk. Ingen feil og mangler er registrert. </t>
  </si>
  <si>
    <t>Det er foretatt etterisolering og isolasjonstykkelsene skal nå være tilfredsstillende i forhold til alder og bruk, men dette er ikke dokumentert.</t>
  </si>
  <si>
    <t xml:space="preserve">Det er sannsynlig at isolasjonstykkelsene er mindre enn kravet. </t>
  </si>
  <si>
    <t>Isolasjonstykkelsene er mindre enn kravet. Skadebildet tyder på dårlig eller ujevn isolasjon.</t>
  </si>
  <si>
    <t>Yttervegger,  lufttetthet. Svømmehaller</t>
  </si>
  <si>
    <t>VK-231-VSH-05</t>
  </si>
  <si>
    <t>Svømmehallens yttervegger mot øvrige rom må være utført helt lufttette.</t>
  </si>
  <si>
    <t xml:space="preserve">Det er dokumentert ved målinger tilfredsstillende lufttetthet. Ingen feil og mangler er registrert. </t>
  </si>
  <si>
    <t xml:space="preserve">Utvendig isolerte konstruksjoner. Ingen feil og mangler er registrert, men ingen dokumentasjon i form av målinger. </t>
  </si>
  <si>
    <t>Synlige skader i gjennomføringer og overganger.</t>
  </si>
  <si>
    <t>Mange skader i gjennomføringer og overganger.  Bygningskonstruksjonene ved luftlekkasjene er skadet av kondens.</t>
  </si>
  <si>
    <t>Yttervegger, diffusjonssperre. Svømmehaller</t>
  </si>
  <si>
    <t>VK-231-VSH-06</t>
  </si>
  <si>
    <t xml:space="preserve">Svømmehallens yttervegger må være utført helt damptette. Minimumskrav er helsveiste skjøter (kontinuerlig) og ekstra høy dampmotstand. </t>
  </si>
  <si>
    <t>Diffusjonssperre med dampmotstand sd større enn 50 m (ekvivalent luftlagstykkelse), og med helt lufttette sveiste skjøter. Følgende typer vil med god utførelse tilfredsstille kravene: 1: Folier av gummi, polyolefin, polyetylen (helsveist) 2: Kombinasjon av sveist PVC-folie (lufttetting) og polyetylenfolie med omlegg (damptetting).</t>
  </si>
  <si>
    <t>Diffusjonssperre med dampmotstand sd større enn 50 m (ekvivalent luftlagstykkelse), og med helt lufttette sveiste skjøter. Enkelte punkter med skader kan tyde på noe dårlig utførelse. Svak klorlukt utvendig eller i tilstøtende rom til svømmehall enkelte steder.</t>
  </si>
  <si>
    <t>1 lag polyetylenfolie 0,20mm med klemte skjøter. Skadebilde som tyder på flere mangler.;</t>
  </si>
  <si>
    <t>Polyetylenfolie 0,15 mm eller tynnere, med uklemte skjøter eller ingen dampsperre. Omfattende synlige fuktskader m.m.</t>
  </si>
  <si>
    <t>Glassfasader</t>
  </si>
  <si>
    <t>VK-233-RBY-01</t>
  </si>
  <si>
    <t>Innfesting,  hengsling</t>
  </si>
  <si>
    <t xml:space="preserve">Ingen svakheter ved innfesting eller hengsling. </t>
  </si>
  <si>
    <t>Noen svakheter ved innfesting eller hengsling,  men ingen risiko for at bygningsdeler løsner.</t>
  </si>
  <si>
    <t>Noen svakheter ved innfesting eller hengsling.  Liten risiko for at bygningsdeler løsner.</t>
  </si>
  <si>
    <t>Svakheter ved innfesting eller hengsling.  Risiko for at bygningsdeler løsner.</t>
  </si>
  <si>
    <t>VK-233-RBY-02</t>
  </si>
  <si>
    <t>Merking av glassfasader ved kommunikasjonsveier</t>
  </si>
  <si>
    <t>Glassfasader er merket som de skal</t>
  </si>
  <si>
    <t>Glassfasader er merket, men merkingen er dårlig.</t>
  </si>
  <si>
    <t>Glassfasader er bare delvis merket.</t>
  </si>
  <si>
    <t>Glassfasader er ikke merket</t>
  </si>
  <si>
    <t>Glassfasader, farefri pussing</t>
  </si>
  <si>
    <t>VK-233-RBY-03</t>
  </si>
  <si>
    <t>Farefri pussing av glassfasader. Fasadeheis eller grei atkomst</t>
  </si>
  <si>
    <t>Noen mangler</t>
  </si>
  <si>
    <t>Store mangler</t>
  </si>
  <si>
    <t>VK-233-VBU-01</t>
  </si>
  <si>
    <t>Skader, estetisk forringelse</t>
  </si>
  <si>
    <t>Ingen skader</t>
  </si>
  <si>
    <t>Moderate skader som riper og estetisk forringelse.</t>
  </si>
  <si>
    <t>Skader som kraftigere riper,  mindre sprekker uten betydning</t>
  </si>
  <si>
    <t>Kraftige riper,  oppsprekking med løse deler.</t>
  </si>
  <si>
    <t>VK-233-VBU-02</t>
  </si>
  <si>
    <t xml:space="preserve">Skader i overflata, sprekker,  kobling til bærende veggkonstruksjon. </t>
  </si>
  <si>
    <t>Ingen skader eller sprekker. Ingen tegn til dårlig feste til bærende konstruksjon</t>
  </si>
  <si>
    <t xml:space="preserve">Tegn til skader i overflata, noe oppsprekking på opp til 5 % av overflatene.  Ingen tegn til dårlig feste til bærende konstruksjon. </t>
  </si>
  <si>
    <t>Skader i overflata, oppsprekking på 5 - 20 % av overflatene.  Usikker innfesting til bærende konstruksjon.</t>
  </si>
  <si>
    <t>Skader i overflata, oppsprekking på over 20 % av overflatene.  Fare for nedfall av deler av plater eller hele plater.</t>
  </si>
  <si>
    <t>Vinduer i arkivrom</t>
  </si>
  <si>
    <t>VK-234-ARK-01</t>
  </si>
  <si>
    <t>Arkivlokalet skal normalt ikke ha vindu (§4-7.2)</t>
  </si>
  <si>
    <t>Lokalet har ikke vindu</t>
  </si>
  <si>
    <t>Lokalet har vinduer, men dette påvirker ikke arkivinnholdet. Vinduene slipper ikke inn direkte sollys og de er sikret mot innbrudd, ev. med alarm..</t>
  </si>
  <si>
    <t>Lokalet har vindu som påvirker arkivinnholdet i stor grad, sikret mot innbrudd</t>
  </si>
  <si>
    <t>Lokalet har vindu som påvirker arkivinnholdet i stor grad. Ikke sikret mot innbrudd.</t>
  </si>
  <si>
    <t>PCB i glassfasader, vinduer, dører og porter</t>
  </si>
  <si>
    <t>VK-234-PCB-01</t>
  </si>
  <si>
    <t>Umerkede eldre isolerglassruter fra perioden 1950 til 1980.</t>
  </si>
  <si>
    <t>Enkle, koblede vinduer, evt. isolerglassruter produsert før 1964 og etter 1975 (norskproduserte)/før 1950 og etter 1980 (utenlandske), som derfor ikke inneholder PCB.</t>
  </si>
  <si>
    <t xml:space="preserve">Isolerglassruter produsert i perioden 1964-1975 (norskproduserte) eller 1950-1980 (utenlandske). Meget sannsynlig at alle inneholder PCB. Vinduene skal merkes.       </t>
  </si>
  <si>
    <t xml:space="preserve">Isolerglassruter inneholder PCB. Vinduene skal merkes.       </t>
  </si>
  <si>
    <t>Vinduer,  barnesikring</t>
  </si>
  <si>
    <t>VK-234-RBY-01</t>
  </si>
  <si>
    <t xml:space="preserve">Barnesikre vinduer. Vinduer skal ha barnesikring med mindre utformingen hindrer at barn kan falle ut. Barnesikring må ikke være til hinder ved rømning. </t>
  </si>
  <si>
    <t>Barnesikringen av vinduene er i orden og er ikke til hinder ved rømning</t>
  </si>
  <si>
    <t>Er ikke sikret eller til hinder ved rømning</t>
  </si>
  <si>
    <t>Vinduer, innfesting og hengsling</t>
  </si>
  <si>
    <t>VK-234-RBY-02</t>
  </si>
  <si>
    <t>Innfesting og hengsling av rammer og karm. Fare for nedfall.</t>
  </si>
  <si>
    <t>Mekanisk innfesting av ramme til karm med min. 3 hengsler. Ingen synlige skader rundt innfestninger og hengslinger av rammer. Karmene er godt festet til vegg</t>
  </si>
  <si>
    <t>Kjent mekanisk innfesting av ramme til karm med min. 2 hengsler. Svake symptomer på skader rundt innfestninger og hengslinger av rammer. Karmene er godt festet til vegg</t>
  </si>
  <si>
    <t>Middels kraftige symptomer på skader. Hengsler mangler skruer. Sprekker rundt innfestninger av rammer til karm. Kun to hengsler. Karmene er dårlig festet eller mistanke om dårlig festet til vegg</t>
  </si>
  <si>
    <t>Kraftige symptomer på skader.  Råte og sprekker rundt innfestninger av ramme til karm. Kun to hengsler.  Karmene er dårlig festet til vegg.</t>
  </si>
  <si>
    <t>Vannbrett og beslag, nedfall</t>
  </si>
  <si>
    <t>VK-234-RBY-03</t>
  </si>
  <si>
    <t>Vannbrett og beslag.  Fare for nedfall.</t>
  </si>
  <si>
    <t>Innfesting av beslag eller skiferplater er i orden</t>
  </si>
  <si>
    <t>Sannsynligvis i orden, men ukjent innfesting av beslag eller skiferplater</t>
  </si>
  <si>
    <t>Eldre beslag av metall eller skifer uten kjent innfesting. Symptomer på løse beslag eller skiferplater</t>
  </si>
  <si>
    <t>Kraftige symptomer på løse beslag eller skiferplater</t>
  </si>
  <si>
    <t>Vinduer, farefri pussing</t>
  </si>
  <si>
    <t>VK-234-RBY-04</t>
  </si>
  <si>
    <t>Farefri pussing av vinduer. Fasadeheis, vippevinduer, innadslående vinduer eller grei atkomst</t>
  </si>
  <si>
    <t>Vinduer,  tilpasningsdyktighet</t>
  </si>
  <si>
    <t>VK-234-TDB-01</t>
  </si>
  <si>
    <t>Dagslys</t>
  </si>
  <si>
    <t>Alle etasjer har to-sidig belysning, store vindusfelt i tilnærmet alle akser og bygningskropp smalere enn 12 meter</t>
  </si>
  <si>
    <t>Alle etasjer har to-sidig belysning, men mindre vindusflater eller bygningskropp mellom 12-17 meter.</t>
  </si>
  <si>
    <t>Alle etasjer har to-sidig belysning, men mindre vindusflater eller bygningskropp mellom 12-17 meter. Bygget har underetasje tilnærmet uten vinduer.</t>
  </si>
  <si>
    <t>En eller flere etasjer har kun ensidig belysning eller bygningskroppen er dypere enn 17 meter.</t>
  </si>
  <si>
    <t>VK-234-TDB-02</t>
  </si>
  <si>
    <t>Dagslys for klasserom, kontorer og andre rom for varig opphold</t>
  </si>
  <si>
    <t>VK-234-TDB-03</t>
  </si>
  <si>
    <t>Plassering av vinduer i fasade tilrettelagt for endrede innvendige planløsninger</t>
  </si>
  <si>
    <t xml:space="preserve">Symmetriske modulmål vertikalt og horisontalt (c-c mindre enn  2,4 m) på alle fire fasader. Mindre avvik i forhold modulmål vertikalt kan aksepteres i kjeller, 1. etasje og øverste etasje. </t>
  </si>
  <si>
    <t xml:space="preserve">Symmetriske modulmål horisontalt,  (c-c mindre enn 2,4 m) seksjonsvis på de enkelte fasader. Varierende modulmål vertikalt i alle etasjer kan forekomme. </t>
  </si>
  <si>
    <t xml:space="preserve">Stor avstand mellom enkelte vinduer (c-c større enn 3,6 m) eller avstand er varierende horisontalt på motstående fasader. Varierende modulmål vertikalt i alle etasjer kan forekomme. </t>
  </si>
  <si>
    <t xml:space="preserve">Stor avstand mellom enkelte vinduer (c-c større enn 4,8 m) eller avstand er varierende horisontalt på motstående fasader. Varierende modulmål vertikalt i flere eller alle etasjer. </t>
  </si>
  <si>
    <t>Vinduer, betjening</t>
  </si>
  <si>
    <t>VK-234-UUB-01</t>
  </si>
  <si>
    <t>Betjening av vinduer. Vridere og håndtak utformes og plasseres slik at de lett kan brukes av alle. Barnesikring må ikke være til hinder ved rømming. Rømningsvindu bør være sidehengslet.</t>
  </si>
  <si>
    <t>Maks åpningskraft 5-10N. Vrider på vindu 80-115 over gulv med kontrastfarge, Ø minst 15 mm, lengde minst 100mm, klaring minst 50mm.</t>
  </si>
  <si>
    <t>Maks åpningskraft 20N. Vrider på vindu 90-110 over gulv .</t>
  </si>
  <si>
    <t>Ikke tilgang til åpningsvindu, vanskelig å bruke.</t>
  </si>
  <si>
    <t>Vinduer</t>
  </si>
  <si>
    <t>VK-234-VBU-01</t>
  </si>
  <si>
    <t>Funksjon,  luftlekkasjer</t>
  </si>
  <si>
    <t xml:space="preserve">Åpningsfelt lar seg åpne og lukke uten problemer. Ingen tegn til luftlekkasjer.               </t>
  </si>
  <si>
    <t xml:space="preserve">Åpningsfelt går noe tregt, men lar seg åpne og lukke. Ingen tegn til luftlekkasjer.                </t>
  </si>
  <si>
    <t xml:space="preserve">Vanskelig å åpne eller lukke åpningsfelt. Noe slark i ramme. Luftlekkasjer </t>
  </si>
  <si>
    <t>Ikke mulig å åpne eller lukke åpningsfelt. Ramma butter mot karm eller synlig skjev ramme. Luftlekkasjer</t>
  </si>
  <si>
    <t>VK-234-VBU-02</t>
  </si>
  <si>
    <t>Varme- og lydisolasjon</t>
  </si>
  <si>
    <t>God varme- og lydisolasjon 2-lags energiglass eller bedre. Dokumentasjon finnes i produktdatablad.</t>
  </si>
  <si>
    <t>Sannsynligvis god varme- og lydisolasjon, men dokumentasjon finnes ikke.</t>
  </si>
  <si>
    <t xml:space="preserve">Usikker varme- og lydisolasjon, 2-lags isolerglass fra 1970-tallet eller doble vinduer.           </t>
  </si>
  <si>
    <t xml:space="preserve">Dårlig varme- og lydisolasjon (basert på alder), utette doble vinduer eller enkle glass. </t>
  </si>
  <si>
    <t>Kittfals og stifter</t>
  </si>
  <si>
    <t>VK-234-VBU-03</t>
  </si>
  <si>
    <t>Avskalling av kitt, dårlige stifter</t>
  </si>
  <si>
    <t>Ingen avskalling av kitt,  intakte stifter</t>
  </si>
  <si>
    <t>Oppsprekking av kitt på opp til 5% av arealet. Intakte stifter</t>
  </si>
  <si>
    <t xml:space="preserve">Oppsprekking og avskalling av kitt på opp til 20 % av arealet. Intakte stifter     </t>
  </si>
  <si>
    <t xml:space="preserve">Oppsprekking og avskalling av kitt på over 20% av arealet. Dårlige stifter, fare for nedfall av glassruter.             </t>
  </si>
  <si>
    <t xml:space="preserve">Vinduer i tre inkludert lister, foringer, beslag m.m. </t>
  </si>
  <si>
    <t>VK-234-VBU-04</t>
  </si>
  <si>
    <t>Skader i overflater og / eller i materialet.</t>
  </si>
  <si>
    <t>Ingen skader.</t>
  </si>
  <si>
    <t xml:space="preserve">Skader i overflatene på opp til 5% av arealet. Ingen råte eller fare for råte. </t>
  </si>
  <si>
    <t>Skader i overflatene på opp til 20 % av arealet. Råte eller fare for råte i enkelte deler.</t>
  </si>
  <si>
    <t>Skader i overflatene på over 20 % av arealet.  Råte i materialene.</t>
  </si>
  <si>
    <t>Vinduer i metall eller plast inkludert lister, foringer, beslag m.m.</t>
  </si>
  <si>
    <t>VK-234-VBU-05</t>
  </si>
  <si>
    <t>Svake overflateskader. Ingen korrosjon eller skader</t>
  </si>
  <si>
    <t>Overflateskader eller korrosjon på opp til 20 % av overflatene.  Skader i materialene</t>
  </si>
  <si>
    <t>Overflateskader eller korrosjon på over 20 % av overflatene.  Omfattende skader i materialene</t>
  </si>
  <si>
    <t>Vindusglass</t>
  </si>
  <si>
    <t>VK-234-VBU-06</t>
  </si>
  <si>
    <t>Sprekker i vindusglass,  punkterte glass,  løse glassruter</t>
  </si>
  <si>
    <t>Ingen sprekker.  Ingen tegn til punkterte glass. Ingen løse ruter.</t>
  </si>
  <si>
    <t>Ingen sprekker. Svake tegn til lokal dugg mellom rutene.  Ingen løse ruter.</t>
  </si>
  <si>
    <t xml:space="preserve">Ingen sprekker. Kondens mellom rutene. </t>
  </si>
  <si>
    <t>Sprekker og eventuelt brekkasjer i glass. Kondens på hele felt mellom rutene .  Løse ruter.</t>
  </si>
  <si>
    <t>Vinduer i svømmehaller</t>
  </si>
  <si>
    <t>VK-234-VSH-01</t>
  </si>
  <si>
    <t>Skader, råte, kondens, luftlekkasjer</t>
  </si>
  <si>
    <t>Ingen skader, kondens, eller luftlekkasjer</t>
  </si>
  <si>
    <t>Lite skader, kondens, eller luftlekkasjer.</t>
  </si>
  <si>
    <t>Skader, kondens eller luftlekkasjer på opp til 20% av vindusarealene</t>
  </si>
  <si>
    <t>Skader, kondens eller luftlekkasjer på over 20 % av vindusarealene. Skadene fører til dårligere inneklima.</t>
  </si>
  <si>
    <t>Inngangsdører.</t>
  </si>
  <si>
    <t>VK-234-UUB-21</t>
  </si>
  <si>
    <t xml:space="preserve">Betjening av dører.  Merket og tilgjengelig automatisk døråpner </t>
  </si>
  <si>
    <t xml:space="preserve">Dør kan åpnes med automatisk døråpner. Åpningstida kan reguleres. Bryterne for å åpne døra er lett tilgjengelig og godt merket. </t>
  </si>
  <si>
    <t>Dør kan åpnes med automatisk døråpner. Åpningstida kan reguleres. Bryterne for å åpne døra er vanskelig tilgjengelig eller ikke merket</t>
  </si>
  <si>
    <t>Dør kan åpnes med automatisk døråpner, men den fungerer dårlig. Bryterne for å åpne døra er vanskelig tilgjengelig eller ikke merket.</t>
  </si>
  <si>
    <t xml:space="preserve">Automatiske døråpnere fungerer ikke eller finnes ikke. </t>
  </si>
  <si>
    <t>VK-234-UUB-22</t>
  </si>
  <si>
    <t>Bredde, stigningsforhold,  hvilerepos.  Sklisikker, fast og jevn overflate. Skraperist tilpasset førerhunder</t>
  </si>
  <si>
    <t>Bredde fra 100 – 110 cm. Stigningsforhold ikke større enn 1:20, hvilerepos for minst hver 60 cm stigning. Snuareal for rullestol er 160 x 160 cm eller større, snuareal også ved topp og bunn. Trapp og rampe har håndlist på begge sider i to høyder og kontrastfarge. Overflatene i inngangspartiet er sklisikre, skraperist er tilpasset førerhunder</t>
  </si>
  <si>
    <t>Hovedinngangen har noen mangler når det gjelder bredde, stigningsforhold, repos, sklisikker overflate og skraperist tilpasset førerhunder.</t>
  </si>
  <si>
    <t>Hovedinngangen har vesentlige mangler når det gjelder bredde, stigningsforhold, repos, sklisikker overflate og skraperist tilpasset førerhunder.</t>
  </si>
  <si>
    <t>Hovedinngangen er ikke tilrettlagt for universell utforming når det gjelder bredde, stigningsforhold, repos, sklisikker overflate eller skraperist tilpasset førerhunder.</t>
  </si>
  <si>
    <t>Inngangsdører</t>
  </si>
  <si>
    <t>VK-234-UUB-23</t>
  </si>
  <si>
    <t xml:space="preserve">Dører i inngang til skolebygg og i kommunikasjonsvei, avfasede terskler, plassering i forhold til tilstøtende og motstående vegg eller gjenstand, hindringer foran døren, som stolper o.l. </t>
  </si>
  <si>
    <t>Bredde minst 100.Terskelfri el.maks 15 mm, avfaset. Snuplass=150cm. Sideplass for hengslede dører: 80 cm når døren slår til deg, og 50 cm når døren slår fra deg. Skyvedører: 30 cm til begge sider. Når en beveger seg med slagretningen, må døren ha en avstand til motstående vegg må være 1,40 m. Når en beveger seg mot slagretningen, må døren ha en avstand til motstående vegg må være over 1,80 m.</t>
  </si>
  <si>
    <t xml:space="preserve">Bredde 100 cm. Terskelfri eller maks 2,5 cm, helst avfaset. Sideplass for hengslede dører: 50 cm når døren slår til deg, og 30 cm når døren slår fra deg. Skyvedører: 30 cm til begge sider. Når en beveger seg med slagretningen, må døren ha en avstand til motstående vegg må være 1,40 m. Når en beveger seg mot slagretningen, må døren ha en avstand til motstående vegg må være over 1,80 m. </t>
  </si>
  <si>
    <t xml:space="preserve">Bredde &lt; 100. Terskel over 25 mm ved balkongdør </t>
  </si>
  <si>
    <t>Bredde &lt; 100.Terskel over 25 mm ved inngang. Ikke snuplass på repos foran dør.</t>
  </si>
  <si>
    <t>VK-234-UUB-24</t>
  </si>
  <si>
    <t>Merking av hovedinngang</t>
  </si>
  <si>
    <t xml:space="preserve">Hovedinngang er merket med lydfyr og mønster som angir ferdselsretninger og retningsforandringer, overflater uten refleks. Merking av glassfelt i to høyder, kontrastfarger på vegg/gulv og dør/vegg. </t>
  </si>
  <si>
    <t xml:space="preserve">Hovedinngang er merket med lydfyr og mønster som angir ferdselsretninger og retningsforandringer men merkingen er ikke i orden. Merking av glassfelt i to høyder, kontrastfarger på vegg/gulv og dør/vegg. </t>
  </si>
  <si>
    <t xml:space="preserve">Hovedinngang er ikke merket med lydfyr og mønster som angir ferdselsretninger og retningsforandringer. Merking av glassfelt i to høyder, kontrastfarger på vegg/gulv og dør/vegg. </t>
  </si>
  <si>
    <t>Hovedinngangen er ikke tilrettlagt for universell utforming når det gjelder merking.</t>
  </si>
  <si>
    <t>VK-234-UUB-25</t>
  </si>
  <si>
    <t>Merking av inngangsdører</t>
  </si>
  <si>
    <t xml:space="preserve">Inngangsdør er merket med lydfyr og mønster som angir ferdselsretninger og retningsforandringer, overflater uten refleks. Merking av glassfelt i to høyder, kontrastfarger på vegg/gulv og dør/vegg. </t>
  </si>
  <si>
    <t xml:space="preserve">Inngangsdør er merket med lydfyr og mønster som angir ferdselsretninger og retningsforandringer men merkingen er ikke i orden. Merking av glassfelt i to høyder, kontrastfarger på vegg/gulv og dør/vegg. </t>
  </si>
  <si>
    <t xml:space="preserve">Inngangsdør er ikke merket med lydfyr og mønster som angir ferdselsretninger og retningsforandringer. Merking av glassfelt i to høyder, kontrastfarger på vegg/gulv og dør/vegg. </t>
  </si>
  <si>
    <t>Inngangsdør er ikke tilrettlagt for universell utforming når det gjelder merking.</t>
  </si>
  <si>
    <t>VK-234-UUB-26</t>
  </si>
  <si>
    <t xml:space="preserve">Karuselldør må være godt merket og med betjeningsknapp </t>
  </si>
  <si>
    <t>Betjeningsknapp er riktig plassert. Tydelig merket. Eller karuselldør er supplert med sidehengslet dør.</t>
  </si>
  <si>
    <t>Betjeningsknapp er uriktig plassert eller ikke tilstede Ikke supplert med sidehengslet dør.</t>
  </si>
  <si>
    <t>Ytterdører og porter</t>
  </si>
  <si>
    <t>VK-234-RBY-21</t>
  </si>
  <si>
    <t>Noen svakheter ved innfesting eller hengsling,  men ingen risiko for at dørkarm eller dørblad løsner.</t>
  </si>
  <si>
    <t>Noen svakheter ved innfesting eller hengsling.  Liten risiko for at dørkarm eller dørblad løsner.</t>
  </si>
  <si>
    <t>Svakheter ved innfesting eller hengsling.  Risiko for at dørkarm eller dørblad løsner.</t>
  </si>
  <si>
    <t>Glassfelt i dør eller port i yttervegg.</t>
  </si>
  <si>
    <t>VK-234-RBY-22</t>
  </si>
  <si>
    <t>Merking av glassdør i kommunikasjonsveger.</t>
  </si>
  <si>
    <t>Glassdører er merket som de skal</t>
  </si>
  <si>
    <t>Glassdører er merket, men merkingen er dårlig.</t>
  </si>
  <si>
    <t>Glassdører er bare delvis merket.</t>
  </si>
  <si>
    <t>Glassdører er ikke merket</t>
  </si>
  <si>
    <t>Ytterdører og porter i rømningsveg.</t>
  </si>
  <si>
    <t>VK-234-RBR-21</t>
  </si>
  <si>
    <t>Åpningsmekanismer, funksjon</t>
  </si>
  <si>
    <t>Fungerer som forutsatt.  Dokumentasjon er lagt fram</t>
  </si>
  <si>
    <t>Fungerer sannsynligvis som forutsatt.  Dokumentasjon er ikke lagt fram</t>
  </si>
  <si>
    <t>Fungerer, men med mangler</t>
  </si>
  <si>
    <t>Fungerer ikke</t>
  </si>
  <si>
    <t>VK-234-TDB-21</t>
  </si>
  <si>
    <t>Plassering av dører og porter i fasade tilrettelagt og planlagt for endrede innvendige planløsninger</t>
  </si>
  <si>
    <t xml:space="preserve">Symmetriske modulmål vertikalt og horisontalt (c/c &lt; 2,4m) på alle fire fasader. Mindre avvik i forhold modulmål vertikalt kan aksepteres i kjeller, 1. etasje og øverste etasje. </t>
  </si>
  <si>
    <t xml:space="preserve">Symmetriske modulmål horisontalt (c/c &lt; 2,4m) seksjonsvis på de enkelte fasader. Varierende modulmål vertikalt i alle etasjer kan forekomme. </t>
  </si>
  <si>
    <t xml:space="preserve">Det er stor avstand mellom enkelte vinduer (c/c &gt; 2,4m) og/eller avstand er varierende horisontalt på motstående fasader. Varierende modulmål vertikalt i alle etasjer kan forekomme. </t>
  </si>
  <si>
    <t>VK-234-TDB-22</t>
  </si>
  <si>
    <t>Tilrettelagt hovedinngang eller annen likeverdig inngang. Eventuelt  trapp supplert med rampe. Repos foran inngangsdør. Håndlist og kontrastfarge. Høydeforskjell mellom terreng utenfor og gulv innenfor ytterdør.</t>
  </si>
  <si>
    <t>Alle innganger, repos minst 150x150 foran inngangsdør. Det bør være minst mulig høydeforskjell mellom terreng utenfor og gulv innenfor ytterdør. Kontrastfarger benyttet. Overdekket inngangsparti i tillegg.</t>
  </si>
  <si>
    <t>Ved noen innganger, repos minst 150x150 foran inngangsdør. Det bør være minst mulig høydeforskjell mellom terreng utenfor og gulv innenfor ytterdør. Kontrastfarger er benyttet. Overdekket inngangsparti i tillegg.</t>
  </si>
  <si>
    <t>Ved noen innganger, repos minst 150x150 foran inngangsdør. Det bør være minst mulig høydeforskjell mellom terreng utenfor og gulv innenfor ytterdør. Kontrastfarger benyttet. Noen mangler.</t>
  </si>
  <si>
    <t>Ingen tilrettelagte inngangsparti</t>
  </si>
  <si>
    <t>Alle typer ytterdører og porter.</t>
  </si>
  <si>
    <t>VK-234-VBU-21</t>
  </si>
  <si>
    <t xml:space="preserve">Funksjon,  innfesting,  hengsling, luftlekkasjer </t>
  </si>
  <si>
    <t>Døra lar seg åpne og lukke uten problemer. Ingen svakheter ved innfesting eller hengsling.  Ingen tegn til at dørbladet ikke er tett mot karmen.</t>
  </si>
  <si>
    <t>Døra lar seg åpne og lukke uten problemer. Noen svakheter ved innfesting eller hengsling.  Små luftlekkasjer mellom dørbladet og karmen.</t>
  </si>
  <si>
    <t>Døra lar seg åpne og lukke, men med problemer. Noen svakheter ved innfesting eller hengsling.  Luftlekkasjer mellom dørbladet og karmen.</t>
  </si>
  <si>
    <t>Døra lar seg åpne og lukke, men med store problemer. Svakheter ved innfesting eller hengsling.  Luftlekkasjer mellom dørbladet og karmen.</t>
  </si>
  <si>
    <t>Dørlukkere til alle typer ytterdører og porter.</t>
  </si>
  <si>
    <t>VK-234-VBU-22</t>
  </si>
  <si>
    <t>Funksjon.</t>
  </si>
  <si>
    <t>Fungerer som forutsatt.  Dokumentasjon er lagt fram.</t>
  </si>
  <si>
    <t>Fungerer som forutsatt, men har noen mangler i innfesting eller har blitt skjev</t>
  </si>
  <si>
    <t xml:space="preserve">Fungerer bare delvis. Dårlig innfesting, skjev stilling. </t>
  </si>
  <si>
    <t>Sparkeplater på ytterdør og porter av tre.</t>
  </si>
  <si>
    <t>VK-234-VBU-23</t>
  </si>
  <si>
    <t>Skader eller mangler.</t>
  </si>
  <si>
    <t>Små skader uten konsekvenser</t>
  </si>
  <si>
    <t>Skadet, dårlig innfesting.</t>
  </si>
  <si>
    <t>Store skader eller mangler.</t>
  </si>
  <si>
    <t>Alle typer ytterdører og porter inkludert side- og overfelt, foringer og lister.</t>
  </si>
  <si>
    <t>VK-234-VBU-24</t>
  </si>
  <si>
    <t>Skader i overflatene eller i materialene.</t>
  </si>
  <si>
    <t>Noen skader eller slitasjer i overflatene.</t>
  </si>
  <si>
    <t xml:space="preserve">Skader i overflatene,  noen skader i materialene. </t>
  </si>
  <si>
    <t>Store skader i overflatene. Mye råte eller oppsprekking i trevirke. Kraftig korrosjon i metall.</t>
  </si>
  <si>
    <t>Glassfelt i alle typer ytterdører og porter.</t>
  </si>
  <si>
    <t>VK-234-VBU-25</t>
  </si>
  <si>
    <t>Skader i overflatene i glassene.</t>
  </si>
  <si>
    <t xml:space="preserve">Noen riper i overflatene. </t>
  </si>
  <si>
    <t>Riper i overflatene,  punkterte termoruter.</t>
  </si>
  <si>
    <t>Riper i overflatene,  punkterte termoruter, sprekker i glass.</t>
  </si>
  <si>
    <t>Vinduer med brannkrav</t>
  </si>
  <si>
    <t>VK-234-VBR-01</t>
  </si>
  <si>
    <t>Krav til brannmotstand</t>
  </si>
  <si>
    <t>Vinduet oppfyller kravene i siste gjeldende forskrift.  Oppfylling av kravet er dokumentert.</t>
  </si>
  <si>
    <t>Vinduet oppfyller kravene i siste gjeldende forskrift.  Oppfylling av kravet er ikke dokumentert</t>
  </si>
  <si>
    <t>Vinduet oppfyller tidligere forskrifter.</t>
  </si>
  <si>
    <t>Vinduet har ikke brannmotstand.</t>
  </si>
  <si>
    <t>Dører med brannkrav</t>
  </si>
  <si>
    <t>VK-234-VBR-02</t>
  </si>
  <si>
    <t>Døra oppfyller kravene i siste gjeldende forskrift.  Oppfylling av kravet er dokumentert.</t>
  </si>
  <si>
    <t>Døra oppfyller kravene i siste gjeldende forskrift.  Oppfylling av kravet er ikke dokumentert</t>
  </si>
  <si>
    <t>Døra oppfyller tidligere forskrifter.</t>
  </si>
  <si>
    <t>Døra har ikke brannmotstand.</t>
  </si>
  <si>
    <t>Utvendig kledning,  alle typer</t>
  </si>
  <si>
    <t>VK-235-RBY-01</t>
  </si>
  <si>
    <t>Synlige skader med fare for nedfall</t>
  </si>
  <si>
    <t>Ingen synlige deformasjoner/sprekker i forblending/fasadeplater.</t>
  </si>
  <si>
    <t>Svake synlige symptomer på deformasjoner/utbulinger og sprekker på forblendinger/fasadeplater.</t>
  </si>
  <si>
    <t>Middel kraftige symptomer/synlige deformasjoner/utbulinger og sprekker på forblendinger/fasadeplater.</t>
  </si>
  <si>
    <t>Kraftige deformasjoner/utbulinger og sprekker på forblending/fasadeplater.</t>
  </si>
  <si>
    <t>Utvendige overflater. Alle materialer</t>
  </si>
  <si>
    <t>VK-235-VBU-01</t>
  </si>
  <si>
    <t>Trekledning</t>
  </si>
  <si>
    <t>VK-235-VBU-02</t>
  </si>
  <si>
    <t>Sprekker, fukt, råte.</t>
  </si>
  <si>
    <t>Ingen tegn til sprekker eller forhøyet fuktinnhold.</t>
  </si>
  <si>
    <t>Noen sprekker. Høgere fuktinnhold og råte på spesielt utsatte steder som for eksempel endeved.</t>
  </si>
  <si>
    <t>Mye sprekker og områder med bart treverk. Fuktighet og råte inne på panelbordene i tillegg til råte i endeved.</t>
  </si>
  <si>
    <t>Kraftig oppsprekking og store områder med bart treverk på grunn av oppsprekking. Mye fuktighet og omfattende råte.</t>
  </si>
  <si>
    <t>Fasadeplater</t>
  </si>
  <si>
    <t>VK-235-VBU-03</t>
  </si>
  <si>
    <t xml:space="preserve">Skader i overflata, delaminering,  kobling til bærende veggkonstruksjon. </t>
  </si>
  <si>
    <t>Ingen skader. Ingen tegn til dårlig feste til bærende konstruksjon</t>
  </si>
  <si>
    <t xml:space="preserve">Tegn til skader i overflata, oppsprekking eller delaminering på opp til 5 % av overflatene.  Ingen tegn til dårlig feste til bærende konstruksjon. </t>
  </si>
  <si>
    <t>Skader i overflata, oppsprekking eller delaminering på 5 - 20 % av overflatene.  Usikker innfesting til bærende konstruksjon.</t>
  </si>
  <si>
    <t>Skader i overflata, oppsprekking eller delaminering på over 20 % av overflatene.  Fare for nedfall av deler av plater eller hele plater.</t>
  </si>
  <si>
    <t>Fasadeelementer av prefabrikkert betong</t>
  </si>
  <si>
    <t>VK-235-VBU-04</t>
  </si>
  <si>
    <t xml:space="preserve">Puss </t>
  </si>
  <si>
    <t>VK-235-VBU-05</t>
  </si>
  <si>
    <t>Sprekker, heft til underlaget, fuktinntrenging, avskalling.</t>
  </si>
  <si>
    <t>Ingen sprekker. God heft til underlaget.  Ingen fare for fuktinntrenging</t>
  </si>
  <si>
    <t>Små sprekker,  men ingen avskalling.  Banking på pussen avslører at det er dårlig heft til underlaget på opp til 10 % av overflatene.</t>
  </si>
  <si>
    <t>Sprekker på opp til 10 % av overflatene og noe avskalling. Banking på pusslaget avslører at det er dårlig heft til underlaget på mellom 10 % og 30 % av overflatene.</t>
  </si>
  <si>
    <t>Sprekker på over 10 % av overflatene, avskalling og områder uten puss. Fare for nedfall av større deler med puss.</t>
  </si>
  <si>
    <t>Fliser eller plater, pålimte</t>
  </si>
  <si>
    <t>VK-235-VBU-06</t>
  </si>
  <si>
    <t>Synlige skader, dårlige fuger, bom, manglende fliser.</t>
  </si>
  <si>
    <t xml:space="preserve">Ingen skader eller slitasje. </t>
  </si>
  <si>
    <t xml:space="preserve">Slitasje på under 5 % av overflatene. Noen skader i fugene. </t>
  </si>
  <si>
    <t>Slitasje på 5 - 10 % av overflatene. Ingen bom. Skader i fugene.</t>
  </si>
  <si>
    <t>Slitasje på over 10 % av overflatene. Dårlige eller manglende fuger. Løse fliser, risiko for nedfall.</t>
  </si>
  <si>
    <t>Fuger og enkeltstein i teglforblending</t>
  </si>
  <si>
    <t>VK-235-VBU-07</t>
  </si>
  <si>
    <t>Skader i fuger, steiner og bindere til bærende veggkonstruksjon.</t>
  </si>
  <si>
    <t>Intakte fuger med jevn, regelmessig overflate. Ikke tegn på sprekker i fuger. Ingen fare for fuktinntrengning gjennom fuger. Ingen mistanke om skader i bindere.</t>
  </si>
  <si>
    <t>Intakte fuger, men enkelte riss og sprekker. Fare for fuktinntrengning gjennom fuger.  Ingen mistanke om skader i bindere.</t>
  </si>
  <si>
    <t>Riss, sprekker, stedvis løs eller manglende fugemørtel. Deler av enkeltstein mangler.  Fare for vanninntrengning og fukt- og frostskader. Saltutslag i begrenset utstrekning som skyldes fukt- eller vannpåkjenning.  Mistanke om skader i bindere.</t>
  </si>
  <si>
    <t>Omfattende oppsprekking i fuger. Løs, forvitret, frostskadet fugemørtel, deler av enkeltstein og hele steiner mangler. Åpne mørtelfuger, fuktinntrengning gjennom fuger. Saltutslag, belegg med stor utbredelse som skyldes fukt- eller vannpåkjenning.   Skader i bindere.</t>
  </si>
  <si>
    <t>Utvendige overflater, betong eller tegl</t>
  </si>
  <si>
    <t>VK-235-VBU-08</t>
  </si>
  <si>
    <t>Slitasje, misfarging, begroing eller svertesopp på under 20 - 50 % av overflatene. Saltutslag eller belegg i begrenset utstrekning som skyldes fukt.</t>
  </si>
  <si>
    <t xml:space="preserve">Slitasje, misfarging, begroing eller svertesopp på over 50 % av overflatene. Saltutslag eller belegg i begrenset utstrekning som skyldes fukt.        </t>
  </si>
  <si>
    <t>Gesims, tre</t>
  </si>
  <si>
    <t>VK-235-VBU-31</t>
  </si>
  <si>
    <t>Råte og annen nedbryting av trevirket</t>
  </si>
  <si>
    <t>Begynnende råte og svak oppsprekking.</t>
  </si>
  <si>
    <t>Noe råte eller noe oppsprekking</t>
  </si>
  <si>
    <t>Mye råte eller kraftig oppsprekking.</t>
  </si>
  <si>
    <t>Gesims, tegl</t>
  </si>
  <si>
    <t>VK-235-VBU-32</t>
  </si>
  <si>
    <t>Dårlige fuger, dårlige steiner, løse steiner</t>
  </si>
  <si>
    <t>Svake symptomer på skader.</t>
  </si>
  <si>
    <t>Dårlige fuger og dårlige steiner.</t>
  </si>
  <si>
    <t>Løse steiner, fare for nedfall</t>
  </si>
  <si>
    <t>Gesims, pusset tegl</t>
  </si>
  <si>
    <t>VK-235-VBU-33</t>
  </si>
  <si>
    <t>Oppsprekking, bom, avskalling, løse flak.</t>
  </si>
  <si>
    <t>Små riss,  små tendenser til bom.</t>
  </si>
  <si>
    <t>Større riss og bom</t>
  </si>
  <si>
    <t>Avskalling, løse deler, fare for nedfall</t>
  </si>
  <si>
    <t>Gesims, betong</t>
  </si>
  <si>
    <t>VK-235-VBU-34</t>
  </si>
  <si>
    <t>Oppsprekking, avskalling, løse deler, åpen armering.</t>
  </si>
  <si>
    <t>Svake symptomer på skader, små sprekker.</t>
  </si>
  <si>
    <t>Større sprekker og løse deler</t>
  </si>
  <si>
    <t>Åpen armering, større deler er løse, fare for nedfall</t>
  </si>
  <si>
    <t>Innvendig overflate på yttervegg</t>
  </si>
  <si>
    <t>VK-236-VBI-01</t>
  </si>
  <si>
    <t>Rapporteres sammen med  bygningsdel 246, kledning og overflate på innvendige vegger.</t>
  </si>
  <si>
    <t>Utvendig solskjerming</t>
  </si>
  <si>
    <t>VK-237-MHV-01</t>
  </si>
  <si>
    <t>Utstrekning av solskjerming.</t>
  </si>
  <si>
    <t>Det er solskjerming på alle solutsatte fasadepartier.</t>
  </si>
  <si>
    <t>Det er solskjerming på over 90% av alle solutsatte fasadepartier.</t>
  </si>
  <si>
    <t>Det er solskjerming på 50 - 90% av alle solutsatte fasadepartier.</t>
  </si>
  <si>
    <t>Det er solskjerming på under 50 % av alle solutsatte fasadepartier.</t>
  </si>
  <si>
    <t>VK-237-RBY-01</t>
  </si>
  <si>
    <t>Risiko for nedfall</t>
  </si>
  <si>
    <t>Ingen symptomer på skader eller dårlig innfesting.</t>
  </si>
  <si>
    <t>Det er små symptomer på skader eller dårlig innfesting.</t>
  </si>
  <si>
    <t>Moderate skader. Usikker innfesting. Kan være risiko for nedfall.</t>
  </si>
  <si>
    <t>Store skader. Dårlig innfesting. Risiko for nedfall.</t>
  </si>
  <si>
    <t>VK-237-VBU-01</t>
  </si>
  <si>
    <t>Betjening, skader</t>
  </si>
  <si>
    <t>Motorstyrt solavskjerming med automatikk som virker som den skal.  Ingen skader</t>
  </si>
  <si>
    <t xml:space="preserve">Manuell drevet solavskjerming, eventuelt med automatikk som ikke virker som den skal. Enkel betjening, funksjonstest og i orden. Ingen tegn til skader. </t>
  </si>
  <si>
    <t>Manuell drevet solavskjerming, eventuelt med automatikk som ikke virker som den skal. Vanskelig betjening, men fortsatt mulig å regulere solavskjermingen. Skader i skjerm,  innfesting eller betjening.</t>
  </si>
  <si>
    <t>Det er ikke mulig å regulere solavskjermingen.  Skader i skjerm,  innfesting eller betjening.</t>
  </si>
  <si>
    <t>VK-237-VBU-02</t>
  </si>
  <si>
    <t>Tilsmussing, begroing</t>
  </si>
  <si>
    <t>Innvendig solskjerming</t>
  </si>
  <si>
    <t>VK-237-VBI-01</t>
  </si>
  <si>
    <t>Små tegn til skader, men fungerer som den skal</t>
  </si>
  <si>
    <t>Skader i skjerm,  innfesting eller betjening.  Nedsatt funksjon.</t>
  </si>
  <si>
    <t>Det er vanskelig eller ikke mulig å regulere solavskjermingen.  Skader i skjerm,  innfesting eller betjening.</t>
  </si>
  <si>
    <t>Utvendig solskjerming Svømmehaller</t>
  </si>
  <si>
    <t>VK-237-VSH-01</t>
  </si>
  <si>
    <t>Store glassflater på svømmehaller skal ha utvendige persienner, minimum mot syd og vest.</t>
  </si>
  <si>
    <t>VK-238-RBY-01</t>
  </si>
  <si>
    <t>VK-238-VBU-01</t>
  </si>
  <si>
    <t>VK-238-VBI-01</t>
  </si>
  <si>
    <t>Beslag til gesimser, vindskier, vannbord, sålbenk m.m.</t>
  </si>
  <si>
    <t>VK-238-VBU-02</t>
  </si>
  <si>
    <t>Skader,  korrosjon,  fuktinntrenging,  dårlig innfesting.</t>
  </si>
  <si>
    <t>Ingen symptomer på skader, korrosjon eller dårlig innfestning.</t>
  </si>
  <si>
    <t>Svake skader i overflatene Ingen fare for fuktinntrengning i underliggende konstruksjon Ingen tegn til svakheter ved innfesting.</t>
  </si>
  <si>
    <t xml:space="preserve">Skader i overflatene. Noe korrosjon, men kun i overflatene. Lekkasjer med fare for vanninntrengning i underliggende konstruksjon. Usikker innfesting. </t>
  </si>
  <si>
    <t>Kraftige skader i overflatene Korrosjon også i ned i materialet. Vanninntrengning i underliggende konstruksjon gjennom hull i beslag eller åpne skjøter. Svikt ved innfesting eller beslag har kommet ut av posisjon. Manglende beslag.</t>
  </si>
  <si>
    <t>Bærende innervegger, alle materialer</t>
  </si>
  <si>
    <t>VK-241-RBY-01</t>
  </si>
  <si>
    <t>Skader</t>
  </si>
  <si>
    <t>Svake synlige skader, men ingen synlig armeringskorrosjon,  ingen synlige fuktskader, råte og /eller insektsproblem m.m.</t>
  </si>
  <si>
    <t>Synlige skader.   Lokale skader med påvist armeringskorrosjon, synlige lokale fuktskjolder. Mulig råte og/eller insektsskader.</t>
  </si>
  <si>
    <t>Kraftige synlige skader.  Stort omfang av armeringskorrosjon og fuktskader.  Råte- og/eller insektsskader.</t>
  </si>
  <si>
    <t>VK-241-RBY-02</t>
  </si>
  <si>
    <t>Deformasjoner</t>
  </si>
  <si>
    <t>Middels kraftige symptomer på deformasjoner som for eksempel: knusning ved opplegg og nedbøyninger.</t>
  </si>
  <si>
    <t>Kraftige synlige deformasjoner.</t>
  </si>
  <si>
    <t>VK-241-RBY-03</t>
  </si>
  <si>
    <t xml:space="preserve">Sprekker og riss </t>
  </si>
  <si>
    <t>Ingen synlige riss.</t>
  </si>
  <si>
    <t>Svake riss, mindre enn 1,0 mm.</t>
  </si>
  <si>
    <t>Middels kraftige synlige riss, mellom 1,0 og 5,0 mm. Moderat utbredelse.</t>
  </si>
  <si>
    <t xml:space="preserve">Kraftige riss over 5 mm.  Sprekker  på tvers av bærende armering. </t>
  </si>
  <si>
    <t>Brannskille</t>
  </si>
  <si>
    <t>VK-241-VBR-01</t>
  </si>
  <si>
    <t>Brannskille inne i bygning</t>
  </si>
  <si>
    <t>VK-241-TDB-01</t>
  </si>
  <si>
    <t>Mulighet for enkel justering og tilpasning</t>
  </si>
  <si>
    <t>Utstrakt bruk av moderne løsninger med systemskillevegger med mer. Ingen elektriske installasjoner og føringsveier i vegg eller andre bindinger mot tekniske føringer og installasjoner. Enkel og reversibel innfesting av inventar, innredning etc.</t>
  </si>
  <si>
    <t xml:space="preserve">Begrenset omfang av bærende innervegger i en retning. Plassbygde lettvegger og begrenset omfang med elektriske installasjoner og føringsveier i vegg eller andre bindinger mot tekniske føringer og installasjoner. Enkel og reversibel innfesting av inventar, innredning etc. </t>
  </si>
  <si>
    <t xml:space="preserve">Murte vegger eller andre tunge konstruksjoner med bæring i begge retninger eller omfattende skjulte elektriske installasjoner og føringsveier i veggkonstruksjonen. </t>
  </si>
  <si>
    <t>Betongvegger eller massive teglvegger.  Omfattende bindinger mot tekniske føringer og installasjoner.</t>
  </si>
  <si>
    <t>Vegger i  armert betong</t>
  </si>
  <si>
    <t>VK-241-VBI-01</t>
  </si>
  <si>
    <t>Betong og lettklinkervegger</t>
  </si>
  <si>
    <t>VK-241-VBI-02</t>
  </si>
  <si>
    <t>Riss, setninger, korrosjon i armering</t>
  </si>
  <si>
    <t>Ingen synlige riss eller deformasjoner</t>
  </si>
  <si>
    <t>Svake riss (&lt;0,2 mm) . Svake tegn på deformasjoner. Karbonatiseringsdybde &lt; 10mm</t>
  </si>
  <si>
    <t xml:space="preserve">Middels kraftige synlige riss (&gt;0,2 mm, &lt;5mm) med moderat utbredelse. Middels kraftige deformasjoner og avskallinger. Karbonatisert betong utenfor armering. Mindre saltutslag. </t>
  </si>
  <si>
    <t>Kraftige synlige riss med størrelse på over 5 mm. Kraftige deformasjoner og avskallinger. Rustangrep på armering eller karbonatisering inntil armering. Større saltutslag</t>
  </si>
  <si>
    <t>Lettklinkervegger</t>
  </si>
  <si>
    <t>VK-241-VBI-03</t>
  </si>
  <si>
    <t>Riss, setninger, skader i fuger, knusninger ved opplegg til bærende konstruksjoner over veggen.</t>
  </si>
  <si>
    <t xml:space="preserve">Svake riss. Svake tegn på deformasjoner </t>
  </si>
  <si>
    <t>Middels kraftige synlige riss med moderat utbredelse. Middels kraftige deformasjoner.</t>
  </si>
  <si>
    <t>Kraftige synlige riss/sprekker Kraftige deformasjoner.</t>
  </si>
  <si>
    <t>Teglvegger</t>
  </si>
  <si>
    <t>VK-241-VBI-04</t>
  </si>
  <si>
    <t>Riss, setninger, skader i fuger, saltutslag, dårlige steiner</t>
  </si>
  <si>
    <t xml:space="preserve">Svake riss. Svake tegn på deformasjoner og forvitring av mørtelfuger. </t>
  </si>
  <si>
    <t>Middels kraftige synlige riss med moderat utbredelse. Middels kraftige deformasjoner. Middels forvitring av mørtelfuger. Mindre saltutslag.</t>
  </si>
  <si>
    <t>Kraftige synlige sprekker. Kraftige deformasjoner. Kraftig forvitring av mørtelfuger. Større saltutslag</t>
  </si>
  <si>
    <t>Bindingsverk, stål</t>
  </si>
  <si>
    <t>VK-241-VBI-05</t>
  </si>
  <si>
    <t>Deformasjoner, skader i kledning. Mistanke om korrosjon i sviller og/eller stendere.</t>
  </si>
  <si>
    <t>Ingen synlige skader eller mangler.</t>
  </si>
  <si>
    <t xml:space="preserve">Mindre slitasje. Ingen fuktskjolder.      </t>
  </si>
  <si>
    <t>Middels kraftige slitasje. Hakk og sår. Mindre defekter i overflaten. Påviselig fukt, overflateråte, mulig råte/innsektsskader. Oppsprekking av overflate etc. Mulig korrosjonsskade.</t>
  </si>
  <si>
    <t xml:space="preserve">Kraftige slitasjer. Kraftige defekter i overflaten. Råteskader med oppklossing av trevirke eller deformasjon i materialet. Korrosjonsskade. </t>
  </si>
  <si>
    <t>Bindingsverk, tre</t>
  </si>
  <si>
    <t>VK-241-VBI-06</t>
  </si>
  <si>
    <t>Deformasjoner, skader i kledning. Mistanke om råte, sopp eller insektangrep i sviller og/eller stendere.</t>
  </si>
  <si>
    <t>Ingen synlige skader på konstruktiv svekkelse. Ingen synlige fuktskader eller råte/insektsproblem.</t>
  </si>
  <si>
    <t xml:space="preserve">Middels kraftige slitasje. Hakk og sår. Mindre defekter i overflaten. Påviselig fukt, overflateråte, mulig råte/innsektsskader. Oppsprekking av overflate etc. </t>
  </si>
  <si>
    <t xml:space="preserve">Kraftige slitasjer. Kraftige defekter i overflaten. Råteskader med oppklossing av trevirke eller deformasjon i materialet. Mistanke om aktiv soppangrep </t>
  </si>
  <si>
    <t>Prefabrikkerte moduler</t>
  </si>
  <si>
    <t>VK-241-VBI-07</t>
  </si>
  <si>
    <t>Synlige skader. Mistanke om sopp eller råte</t>
  </si>
  <si>
    <t xml:space="preserve">Middels kraftige slitasje. Hakk og sår. Mindre defekter i overflaten. Påviselig fukt </t>
  </si>
  <si>
    <t xml:space="preserve">Kraftige slitasjer. Kraftige defekter i overflaten. </t>
  </si>
  <si>
    <t>Glassbygger-stein</t>
  </si>
  <si>
    <t>VK-241-VBI-08</t>
  </si>
  <si>
    <t>Synlige skader, riss eller deformasjoner.</t>
  </si>
  <si>
    <t>Ingen synlige riss eller skader.</t>
  </si>
  <si>
    <t xml:space="preserve">Mindre slitasje. Ingen synlige riss i glass eller fuger.     </t>
  </si>
  <si>
    <t>Middels kraftig slitasje. Overflateskader. Ingen synlige riss i glass. Synlige riss i fuger. Middels forvitring av mørtelfuger.</t>
  </si>
  <si>
    <t>Oppsprukket eller knuste stein. Kraftige riss i fuger.</t>
  </si>
  <si>
    <t>Ikke - bærende innervegger,  alle materialer</t>
  </si>
  <si>
    <t>VK-241-VBI-09</t>
  </si>
  <si>
    <t>Feste for dørstoppere</t>
  </si>
  <si>
    <t>Dørstopperne har godt feste</t>
  </si>
  <si>
    <t>Det er usikkert om dørstopperne har godt feste,  men det er foreløpig ingen eller små synlige skader.</t>
  </si>
  <si>
    <t>Dørstopperne kan ha dårlig feste.  Flere stoppere er løse.</t>
  </si>
  <si>
    <t>Dørstopperne har dårlig feste.  Flere stoppere er løse og noen har falt av.</t>
  </si>
  <si>
    <t>Skillevegger mot øvrige rom, dampsperre. Svømmehaller</t>
  </si>
  <si>
    <t>VK-241-VSH-01</t>
  </si>
  <si>
    <t xml:space="preserve">Svømmehallens vegger mot øvrige rom må være utført helt damptette. Minimumskrav er helsveiste skjøter (kontinuerlig) og ekstra høy dampmotstand. </t>
  </si>
  <si>
    <t>Brannmotstand Ikke-bærende vegger</t>
  </si>
  <si>
    <t>VK-242-ARK-01</t>
  </si>
  <si>
    <t>Krav til brannmotstand EI 30 og materialer i innvendig kledning med begrenset brennbarhet (§4-7.3)</t>
  </si>
  <si>
    <t>Konstruksjonen er ikke utført i henhold til krav til brannmotstand.</t>
  </si>
  <si>
    <t>VK-242-VBR-01</t>
  </si>
  <si>
    <t>VK-242-RBY-01</t>
  </si>
  <si>
    <t>Synlige skader.</t>
  </si>
  <si>
    <t>Ingen synlige riss eller deformasjoner.</t>
  </si>
  <si>
    <t>Svake riss. Svake tegn på deformasjoner.</t>
  </si>
  <si>
    <t>Middels kraftige riss og sprekker med moderat utbredelse. Middels kraftige deformasjoner.</t>
  </si>
  <si>
    <t>Kraftige sprekker og/eller deformasjoner.</t>
  </si>
  <si>
    <t>Ikke - bærende innervegger,  kriterier for vedlikehold</t>
  </si>
  <si>
    <t>VK-242-VBI-01</t>
  </si>
  <si>
    <t>Alle vedlikeholdskriterier er plassert under bygningsdel 241,  Bærende innervegger.</t>
  </si>
  <si>
    <t>Systemvegger, glassfelt</t>
  </si>
  <si>
    <t>VK-243-RBY-01</t>
  </si>
  <si>
    <t>Innfesting</t>
  </si>
  <si>
    <t xml:space="preserve">Ingen svakheter ved innfesting. </t>
  </si>
  <si>
    <t>Noen svakheter ved innfesting,  men ingen risiko for at bygningsdeler løsner.</t>
  </si>
  <si>
    <t>Noen svakheter ved innfesting.  Liten risiko for at bygningsdeler løsner.</t>
  </si>
  <si>
    <t>Svakheter ved innfesting.  Risiko for at bygningsdeler løsner.</t>
  </si>
  <si>
    <t>VK-243-RBY-02</t>
  </si>
  <si>
    <t>Merking av glassfelt i kommunikasjonsveger.</t>
  </si>
  <si>
    <t>Glassfelt er merket som de skal</t>
  </si>
  <si>
    <t>Glassfelt er merket, men merkingen er dårlig.</t>
  </si>
  <si>
    <t>Glassfelt er bare delvis merket.</t>
  </si>
  <si>
    <t>Glassfelt er ikke merket</t>
  </si>
  <si>
    <t>VK-243-RBY-03</t>
  </si>
  <si>
    <t>Farefri pussing av glassfelt. Heis eller grei atkomst</t>
  </si>
  <si>
    <t>VK-243-VBI-01</t>
  </si>
  <si>
    <t>VK-243-VBI-02</t>
  </si>
  <si>
    <t>Ingen synlige skader i materialene.</t>
  </si>
  <si>
    <t>Små skader i materialene.</t>
  </si>
  <si>
    <t>Middels skader i materialene. Kan utbedres.</t>
  </si>
  <si>
    <t>Store skader i materialene. Nødvendig med utskifting.</t>
  </si>
  <si>
    <t>Innvendige dører</t>
  </si>
  <si>
    <t>VK-244-ARK-01</t>
  </si>
  <si>
    <t>Dør skal være selvlukkende (§4-7.2)</t>
  </si>
  <si>
    <t>Døren er selvlukkende.</t>
  </si>
  <si>
    <t>Døren er selvlukkende med døpumpe, men funksjonen er dårlig.</t>
  </si>
  <si>
    <t>Døren er delvis selvlukkende med døpumpe. Dørpumpe kan utbedres.</t>
  </si>
  <si>
    <t>Døren er ikke selvlukkende.</t>
  </si>
  <si>
    <t>PCB</t>
  </si>
  <si>
    <t>VK-244-PCB-01</t>
  </si>
  <si>
    <t>Enkle, koblede glassruter, eventuelt isolerglassruter produsert før 1964 og etter 1975 (norskproduserte)/før 1950 og etter 1980 (utenlandske), som derfor ikke inneholder PCB.</t>
  </si>
  <si>
    <t xml:space="preserve">Isolerglassruter produsert i perioden 1964-1975 (norskproduserte) eller 1950-1980 (utenlandske). Meget sannsynlig at alle inneholder PCB. Dørene skal merkes.       </t>
  </si>
  <si>
    <t>Dører i rømningsveg.</t>
  </si>
  <si>
    <t>VK-244-RBR-01</t>
  </si>
  <si>
    <t>Fungerer sannsynligvis som forutsatt.  Dokumentasjon er ikke lagt fram.</t>
  </si>
  <si>
    <t>Fungerer ikke.</t>
  </si>
  <si>
    <t>VK-244-RBR-02</t>
  </si>
  <si>
    <t>Brannmotstand</t>
  </si>
  <si>
    <t>Døra oppfyller brannkrav i henhold til dokumentasjon</t>
  </si>
  <si>
    <t>Døra oppfyller sannsynligvis brannkrav,  men dokumentasjon er ikke lagt fram.</t>
  </si>
  <si>
    <t>Døra oppfyller krav til brannmotstand,  men har skader eller mangler med montering.</t>
  </si>
  <si>
    <t>Døra oppfyller ikke krav til brannmotstand.</t>
  </si>
  <si>
    <t>Alle typer dører i innervegger.</t>
  </si>
  <si>
    <t>VK-244-RBY-01</t>
  </si>
  <si>
    <t>Innfesting, hengsling</t>
  </si>
  <si>
    <t>Glassfelt i dør.</t>
  </si>
  <si>
    <t>VK-244-RBY-02</t>
  </si>
  <si>
    <t>Merking av glass i dør i kommunikasjonsveger.</t>
  </si>
  <si>
    <t>Glass merket som det skal</t>
  </si>
  <si>
    <t>Glass er merket, men merkingen er dårlig.</t>
  </si>
  <si>
    <t>Glass er bare delvis merket.</t>
  </si>
  <si>
    <t>Glass ikke merket</t>
  </si>
  <si>
    <t>VK-244-RBY-03</t>
  </si>
  <si>
    <t>Farlige utadslående dører. Dører, porter mv. som slår ut mot trafikkområde skal ikke medføre fare for personer. Dører til og i rømningsvei skal likevel slå ut i rømningsretning fra brannceller med minst 10 personer</t>
  </si>
  <si>
    <t>Dør slår ikke ut mot trafikkområde.</t>
  </si>
  <si>
    <t>Dør slår ut mot trafikkområde, men det er liten eller ingen risiko for personskade.</t>
  </si>
  <si>
    <t>Dør slår ut mot trafikkområde, men trafikken går så langt unna dør at det er liten risiko for personskade.</t>
  </si>
  <si>
    <t>Dør slår ut mot trafikkområde. Det er risiko for personskade.</t>
  </si>
  <si>
    <t>VK-244-UUB-01</t>
  </si>
  <si>
    <t xml:space="preserve">Fri bredde på dører. Sideplass for hengslede dører. Høgde på terskel. </t>
  </si>
  <si>
    <t>100-dører med fri bredde minst 86 cm med 90º åpning på dør. Snuplass 150 cm. Sideplass for hengslede dører: 80 cm når døren slår til deg, og 50 cm når døren slår fra deg der det er behov. Skyvedører: 30 cm til begge sider. Fri plass til motstående vegg: minst 140cm i slagretningen, minst 180cm mot slagretningen. Terskelfri eller maks 20 mm, avfaset.</t>
  </si>
  <si>
    <t>90-dører med fri bredde minst 76 cm med 90º åpning på dør. Sideplass for hengslede dører: 50 cm når døren slår til deg, og 30 cm når døren slår fra deg. Skyvedører: 30 cm til begge sider. Terskelfri eller maks 20 mm, avfaset.</t>
  </si>
  <si>
    <t>90-dører med fri bredde minst 76 cm med 90º åpning på dør. Sideplass mangler. Terskel er over 25 mm.</t>
  </si>
  <si>
    <t>Smalere dør enn 90 cm. Sideplass mangler. Terskel er over 25 mm.</t>
  </si>
  <si>
    <t>VK-244-UUB-02</t>
  </si>
  <si>
    <t xml:space="preserve">Merking av store glassfelt i dør, dører med fast sidefelt samt skillevegger. </t>
  </si>
  <si>
    <t>Kontrastfarge på gerikt eller dørblad. Tydelig markering av vrider og håndtak. Punktbelysning. Merking av store glassfelt 150-200cm over golv, og i 0,85-1,0 m over gulv.. Skilt plassert på låssiden av døren.</t>
  </si>
  <si>
    <t>Tydelig merking av store glassfelt som kan forveksles med dør. Sikkerhetsglass ved bruk av uskjermet glass med sikkerhetsglass klasse F.</t>
  </si>
  <si>
    <t>Ingen kontrastfarge på gerikt eller dørblad</t>
  </si>
  <si>
    <t>Store glassfelt uten merking</t>
  </si>
  <si>
    <t>VK-244-UUB-03</t>
  </si>
  <si>
    <t xml:space="preserve">Glassdører og glassfelt i bunnen av trapper må unngås. </t>
  </si>
  <si>
    <t>Ingen Glassdører eller glassfelt i bunn av trapper.</t>
  </si>
  <si>
    <t>Glassdører eller glassfelt i bunnen av trapper, men glassene er godt merket.</t>
  </si>
  <si>
    <t>Glassdører eller glassfelt i bunnen av trapper, men glassene er dårlig merket.</t>
  </si>
  <si>
    <t>Umerkede Glassdører eller glassfelt i bunn av trapper</t>
  </si>
  <si>
    <t>Innvendige dører til HC - toalett</t>
  </si>
  <si>
    <t>VK-244-UUB-04</t>
  </si>
  <si>
    <t>Bredde på dør til handikapptoalett. Snuplass foran dør.</t>
  </si>
  <si>
    <t>Utadslående dør med bredde 100 cm eller mer, snuplass Ø 150 cm eller større.</t>
  </si>
  <si>
    <t>Innadslående dør med bredde 100 cm eller bredere, snuplass Ø 150 cm eller større.</t>
  </si>
  <si>
    <t>Innadslående dør med bredde under 100 cm eller snuplass mindre enn Ø 150cm.</t>
  </si>
  <si>
    <t>Toalettet er vanskelig tilgjengelig for rullestolbrukere på grunn av dør og liten snuplass.</t>
  </si>
  <si>
    <t>Innvendige dører i kommunikasjonsveier</t>
  </si>
  <si>
    <t>VK-244-UUB-05</t>
  </si>
  <si>
    <t>Alle typer innvendige dører</t>
  </si>
  <si>
    <t>VK-244-VBI-01</t>
  </si>
  <si>
    <t>Funksjon,  innfesting,  hengsling</t>
  </si>
  <si>
    <t>Døra lar seg åpne og lukke uten problemer. Noen svakheter ved innfesting eller hengsling.  Små glipper mellom dørbladet og karmen.</t>
  </si>
  <si>
    <t>Døra lar seg åpne og lukke, men med problemer. Noen svakheter ved innfesting eller hengsling.  Glipper mellom dørbladet og karmen.</t>
  </si>
  <si>
    <t>Døra lar seg åpne og lukke, men med store problemer. Svakheter ved innfesting eller hengsling. Glipper mellom dørbladet og karmen.</t>
  </si>
  <si>
    <t>Alle typer innvendige dører inkludert side- og overfelt, foringer og lister.</t>
  </si>
  <si>
    <t>VK-244-VBI-02</t>
  </si>
  <si>
    <t>Store skader i overflatene. Mekaniske skader i materialene.</t>
  </si>
  <si>
    <t>Glassfelt i alle typer innvendige dører</t>
  </si>
  <si>
    <t>VK-244-VBI-03</t>
  </si>
  <si>
    <t>VK-244-VBI-04</t>
  </si>
  <si>
    <t>Skader i materialet</t>
  </si>
  <si>
    <t>Ingen synlige skader i glass eller rammer</t>
  </si>
  <si>
    <t>Små skader i glass eller rammer</t>
  </si>
  <si>
    <t>Middels skader i glass eller rammer. Kan utbedres.</t>
  </si>
  <si>
    <t>Store skader i glass eller rammer. Nødvendig med utskifting</t>
  </si>
  <si>
    <t>Dørlukkere til alle typer innvendige dører</t>
  </si>
  <si>
    <t>VK-244-VBI-05</t>
  </si>
  <si>
    <t>Sparkeplater på innvendige dører av tre.</t>
  </si>
  <si>
    <t>VK-244-VBI-06</t>
  </si>
  <si>
    <t>Innvendige dører. Svømmehaller</t>
  </si>
  <si>
    <t>VK-244-VSH-01</t>
  </si>
  <si>
    <t xml:space="preserve">Innvendige dører i våtsoner </t>
  </si>
  <si>
    <t>Vannfaste dører, dvs. enten lakkert aluminium eller glassfiberarmert plast og lignende. Alle beslag, innfestingsdetaljer, festemidler mm i korrosjonsklasse C4 (dokumentert). Terskelfrie mot dusjsone. Ingen skader.</t>
  </si>
  <si>
    <t>Vannfaste dører, dvs. enten lakkert aluminium eller glassfiberarmert plast og lignende. Korrosjonsklasse ukjent. Terskelfrie mot dusjsone. Mindre skader.</t>
  </si>
  <si>
    <t>Uheldig materialvalg. Korrosjonsklasse ukjent. Terskelfrie mot dusjsone. Noen skader.</t>
  </si>
  <si>
    <t>Omfattende fuktskader og/eller korrosjon på beslag. Uheldig materialvalg. Terskler til dusjsone.</t>
  </si>
  <si>
    <t>Skjørt</t>
  </si>
  <si>
    <t>VK-245-VBI-01</t>
  </si>
  <si>
    <t>Rapporteres sammen med vegg</t>
  </si>
  <si>
    <t>Overflater, innvendige vegger. Brannmotstand</t>
  </si>
  <si>
    <t>VK-246-ARK-01</t>
  </si>
  <si>
    <t>Overflater som minst mulig fremmer brannspredning (§4-7.3) Materialer/overflater som ikke har dårligere enn normal avgivelse av varme og røyk (In 1 eller In2).</t>
  </si>
  <si>
    <t>Delvis eller ingen dokumentasjon. Feil eller mangler er ikke registrert og er lite sannsynlig. Ubrennbare overflater.</t>
  </si>
  <si>
    <t>Overflaten er brennbar</t>
  </si>
  <si>
    <t>Overflaten er svært brennbar.</t>
  </si>
  <si>
    <t>Overflater, generelt</t>
  </si>
  <si>
    <t>VK-246-MHV-01</t>
  </si>
  <si>
    <t>Rengjøring av innvendige overflater</t>
  </si>
  <si>
    <t>Tette og glatte overflater.</t>
  </si>
  <si>
    <t>Tette og ru overflater</t>
  </si>
  <si>
    <t>Porøse og glatte overflater</t>
  </si>
  <si>
    <t>Porøse og ru overflater</t>
  </si>
  <si>
    <t>VK-246-MHV-02</t>
  </si>
  <si>
    <t>Avgasser eller partikler fra materialer.</t>
  </si>
  <si>
    <t>Ingen avgasser eller partikler. Dokumentert i produktdatablad eller lignende</t>
  </si>
  <si>
    <t>Sannsynligvis ingen avdunstning eller partikler, men dokumentasjon mangler</t>
  </si>
  <si>
    <t>Sannsynligvis avgasser eller partikler</t>
  </si>
  <si>
    <t>Påviste avgasser eller partikler</t>
  </si>
  <si>
    <t>Treverk</t>
  </si>
  <si>
    <t>VK-246-VBI-01</t>
  </si>
  <si>
    <t>Slitasje på over 10 % av overflatene. Bart treverk med påfølgende nedbryting av materialet på grunn av fuktighet</t>
  </si>
  <si>
    <t>Betongvegger støvbundet</t>
  </si>
  <si>
    <t>VK-246-VBI-02</t>
  </si>
  <si>
    <t>Slitasje, skader, sulfater</t>
  </si>
  <si>
    <t xml:space="preserve">Slitasje på over 10 % av overflatene. Mindre defekter i overflaten. </t>
  </si>
  <si>
    <t xml:space="preserve">Slitasje på over 10 % av overflatene. Kraftige defekter i overflaten. Utfelling av sulfater. </t>
  </si>
  <si>
    <t>Betong- eller murvegger, pusset</t>
  </si>
  <si>
    <t>VK-246-VBI-03</t>
  </si>
  <si>
    <t>Slitasje, skader, bom, avskalling</t>
  </si>
  <si>
    <t>Slitasje på 5 - 10 % av overflatene. Ingen bom</t>
  </si>
  <si>
    <t>Slitasje på over 10 % av overflatene. Mindre defekter i overflaten. Bom over mindre arealer, men ingen avskalling.</t>
  </si>
  <si>
    <t>Slitasje på over 10 % av overflatene. Mindre defekter i overflaten. Bom over større arealer, med påfølgende avskalling.</t>
  </si>
  <si>
    <t>Betong- eller murvegger, tapetsert</t>
  </si>
  <si>
    <t>VK-246-VBI-04</t>
  </si>
  <si>
    <t>Slitasje, skader, løs tapet, manglende tapet.</t>
  </si>
  <si>
    <t>Slitasje på 5 - 10 % av overflatene. Ingen løs tapet</t>
  </si>
  <si>
    <t>Slitasje på over 10 % av overflatene. Løs tapet over mindre arealer, men tapetet har ikke skallet av.</t>
  </si>
  <si>
    <t>Slitasje på over 10 % av overflatene. Løs tapet over større arealer, flak har falt ned.</t>
  </si>
  <si>
    <t>Betongvegger, malt</t>
  </si>
  <si>
    <t>VK-246-VBI-05</t>
  </si>
  <si>
    <t>Slitasje, skader, løs maling</t>
  </si>
  <si>
    <t>Slitasje på over 10 % av overflatene. Maling har løsnet fra underlaget, men foreløpig ingen avflaking.</t>
  </si>
  <si>
    <t>Slitasje på over 10 % av overflatene. Maling har løsnet fra underlaget, avflaking over større arealer</t>
  </si>
  <si>
    <t>Betongvegger, epoksy</t>
  </si>
  <si>
    <t>VK-246-VBI-06</t>
  </si>
  <si>
    <t>Skader, slitasje, løs maling</t>
  </si>
  <si>
    <t>Tegl- eller lettklinker-vegger, støvbundet</t>
  </si>
  <si>
    <t>VK-246-VBI-07</t>
  </si>
  <si>
    <t>Tegl- eller lettklinker-vegger, malt</t>
  </si>
  <si>
    <t>VK-246-VBI-08</t>
  </si>
  <si>
    <t>Tegl- eller lettklinker-vegger, pusset og malt</t>
  </si>
  <si>
    <t>VK-246-VBI-09</t>
  </si>
  <si>
    <t>Slitasje, skader, løs maling, løs puss</t>
  </si>
  <si>
    <t>Slitasje på over 10 % av overflatene. Maling har løsnet fra underlaget, men foreløpig ingen avflaking. Bom over mindre arealer, men ingen avskalling.</t>
  </si>
  <si>
    <t>Tegl- eller lettklinker-vegger, pusset og tapetsert</t>
  </si>
  <si>
    <t>VK-246-VBI-10</t>
  </si>
  <si>
    <t>Synlige skader, bom, avskalling, løs tapet</t>
  </si>
  <si>
    <t xml:space="preserve">Mindre slitasje. God kontakt med underlaget. </t>
  </si>
  <si>
    <t>Middels kraftige slitasje. Tapet som slipper underlaget. Mindre defekter i overflaten. Synlige fuktskjolder eller påviselig fukt. Manglende vedheft.  Bom over mindre arealer,  men foreløpig ingen avskalling.</t>
  </si>
  <si>
    <t>Slitasje på over 10 % av overflatene. Tapet har løsnet fra underlaget, avflaking over større arealer. Bom og avskalling over større arealer</t>
  </si>
  <si>
    <t>Plater, malt</t>
  </si>
  <si>
    <t>VK-246-VBI-11</t>
  </si>
  <si>
    <t>Glassbygger-stein, fuger</t>
  </si>
  <si>
    <t>VK-246-VBI-12</t>
  </si>
  <si>
    <t>Skader på mindre enn 10 % av fugene</t>
  </si>
  <si>
    <t>Skader på 10 - 30 % av fugene</t>
  </si>
  <si>
    <t>Skader på mer enn 30 % av fugene</t>
  </si>
  <si>
    <t>Våtrom, plater</t>
  </si>
  <si>
    <t>VK-246-VBI-13</t>
  </si>
  <si>
    <t>Slitasje på 5 - 10 % av overflatene. Ingen fuktskader.</t>
  </si>
  <si>
    <t>Slitasje på over 10 % av overflatene. Mindre defekter i overflaten. Fuktskjolder, men ingen biologisk eller kjemisk nedbryting av materialet</t>
  </si>
  <si>
    <t>Slitasje på over 10 % av overflatene. Større defekter i overflatene. Fuktskjolder med påfølgende biologisk eller kjemisk nedbryting av materialet</t>
  </si>
  <si>
    <t>Våtrom, fliser</t>
  </si>
  <si>
    <t>VK-246-VBI-14</t>
  </si>
  <si>
    <t>Slitasje, skader i fliser eller fuger. Løse fliser eller manglende fliser</t>
  </si>
  <si>
    <t xml:space="preserve">Slitasje og skader på under 5 % av overflatene. Komplette fuger. </t>
  </si>
  <si>
    <t xml:space="preserve">Slitasje og skader på 5 - 10 % av overflatene. Ingen bom. Erosjon, misfarging eller utfellinger på inntil 10 % av fugene.  </t>
  </si>
  <si>
    <t>Slitasje og skader på over 10 % av overflatene. Bom og løse fliser. Eroderte eller manglende fuger som umuliggjør grundig rengjøring. Omfattende misfarging eller utfellinger.</t>
  </si>
  <si>
    <t>Våtrom, vinyl</t>
  </si>
  <si>
    <t>VK-246-VBI-15</t>
  </si>
  <si>
    <t>Slitasje, skader i belegg eller sveis, løsner fra underlaget</t>
  </si>
  <si>
    <t xml:space="preserve">Slitasje på under 5 % av overflatene. Komplette sveiser, god kontakt med underlaget. </t>
  </si>
  <si>
    <t xml:space="preserve">Slitasje på 5 - 10 % av overflatene. Belegg som slipper underlaget, mangler ved utførelse. Mindre defekter i overflaten. Komplett sveis. </t>
  </si>
  <si>
    <t>Slitasje på over 10 % av overflatene. Belegg løsner fra underlaget. Kraftige defekter i overflatene. Defekte sveiser. Fuktskader.</t>
  </si>
  <si>
    <t>Alle typer av overflater på innvendige vegger</t>
  </si>
  <si>
    <t>VK-246-VBI-16</t>
  </si>
  <si>
    <t>Skader og slitasje.</t>
  </si>
  <si>
    <t>Ingen skader eller slitasje</t>
  </si>
  <si>
    <t>Skader eller slitasje på under 5 % av overflatene.</t>
  </si>
  <si>
    <t>Skader eller slitasje på 5 - 20 % av overflatene</t>
  </si>
  <si>
    <t>Skader eller slitasje på over 20 % av overflatene</t>
  </si>
  <si>
    <t xml:space="preserve">Plater, tapetsert </t>
  </si>
  <si>
    <t>VK-246-VBI-17</t>
  </si>
  <si>
    <t>Slitasje på over 10 % av overflatene. Løs tapet over mindre arealer, men tapetet har ikke løsnet. Sprekker i plateskjøtene.</t>
  </si>
  <si>
    <t>Innvendige kledninger, alle materialer.</t>
  </si>
  <si>
    <t>VK-246-VBI-20</t>
  </si>
  <si>
    <t>Skader i kledning</t>
  </si>
  <si>
    <t>Mindre skader innenfor overflatene på opp til 2 - 3 % av arealet</t>
  </si>
  <si>
    <t>Sår og sprekker i kledningene på opp til 2 - 3 % av arealet</t>
  </si>
  <si>
    <t>Sår og sprekker i kledningene på over 2 - 3 % av arealet.  Hull.</t>
  </si>
  <si>
    <t>Akustiske kledninger og overflater</t>
  </si>
  <si>
    <t>VK-246-VBI-25</t>
  </si>
  <si>
    <t>Skader og funksjon</t>
  </si>
  <si>
    <t>Ingen skader.  Fungerer som den skal.</t>
  </si>
  <si>
    <t>Små skader i overflatene uten betydning</t>
  </si>
  <si>
    <t>Skader i overflatene,  nedsatt akustisk funksjon</t>
  </si>
  <si>
    <t>Store skader i overflatene.  Dårlig eller ingen akkustisk funksjon</t>
  </si>
  <si>
    <t>VK-246-VBR-01</t>
  </si>
  <si>
    <t>VK-248-RBY-01</t>
  </si>
  <si>
    <t>VK-248-VBI-01</t>
  </si>
  <si>
    <t>Innvendig sol- og lysavskjerming</t>
  </si>
  <si>
    <t>VK-248-VBI-02</t>
  </si>
  <si>
    <t>Små skader</t>
  </si>
  <si>
    <t>Moderate skader, men fortsatt brukbar.</t>
  </si>
  <si>
    <t>Kraftige skader. Ubrukbar</t>
  </si>
  <si>
    <t>VK-248-VBI-03</t>
  </si>
  <si>
    <t>Regulering og funksjon</t>
  </si>
  <si>
    <t>Fungerer som forutsatt</t>
  </si>
  <si>
    <t>Noe vanskelig regulering, men fungerer som forutsatt.</t>
  </si>
  <si>
    <t>Vanskelig regulering, men kan fungere som forutsatt</t>
  </si>
  <si>
    <t>Kan ikke reguleres. Fungerer ikke.</t>
  </si>
  <si>
    <t>VK-248-VBU-01</t>
  </si>
  <si>
    <t>Frittbærende dekker</t>
  </si>
  <si>
    <t>VK-251-ARK-01</t>
  </si>
  <si>
    <t>Golvet skal ha tilstrekkelig bæreevne til å bære arkivmaterialets vekt (§4-4)</t>
  </si>
  <si>
    <t>Komplett dokumentasjon framlagt for dimensjonering og utførelse i samsvar med aktuelle bestemmelser.</t>
  </si>
  <si>
    <t xml:space="preserve">Mangelfull eller ingen dokumentasjon. Feil er ikke registrert og er lite sannsynlig. </t>
  </si>
  <si>
    <t>Ingen dokumentasjon. Feil er registrert eller er sannsynlig. Nedbøyning i dekket som kan skyldes last fra arkiv.</t>
  </si>
  <si>
    <t xml:space="preserve">Ingen dokumentasjon. Store feil er registrert eller er sannsynlig. Tydelige deformasjoner eller nedbøyninger som skyldes last fra arkivet. </t>
  </si>
  <si>
    <t>VK-251-RBY-01</t>
  </si>
  <si>
    <t>Svake synlige skader. Ingen synlig korrosjon i dekker av armert betong eller stål. Ingen synlige skader som råte eller insektsproblem dekker av trebjelker.</t>
  </si>
  <si>
    <t>Synlige skader. Oppsprekking over armering i dekker av armert betong. Korrosjon i dekker av stålbjelker. Synlige skader som råte eller insektsproblem dekker av trebjelker.</t>
  </si>
  <si>
    <t>Store synlige skader. Avskalling og åpen armering i dekker av armert betong. Kraftig korrosjon i dekker av stålbjelker. Skader som råte eller insektsproblem dekker av trebjelker.</t>
  </si>
  <si>
    <t>VK-251-RBY-02</t>
  </si>
  <si>
    <t>Ingen synlige deformasjoner.</t>
  </si>
  <si>
    <t>Svake deformasjoner, 0,5 - 0,7 % av bærende lengde på dekket.  Små langsgående riss ved oppleggene.</t>
  </si>
  <si>
    <t>Middels kraftige deformasjonen, 0,7 - 1,0 % av bærende lengde og/eller langsgående sprekker ved oppleggene.</t>
  </si>
  <si>
    <t>Deformasjoner, over 1,0 % av bærende lengde og/eller langsgående sprekker ved oppleggene.</t>
  </si>
  <si>
    <t>VK-251-RBY-03</t>
  </si>
  <si>
    <t>Svake riss, mindre enn 0,2 mm.</t>
  </si>
  <si>
    <t>Middels kraftige synlige riss, 0,2 mm - 2,0 mm med moderat utbredelse.</t>
  </si>
  <si>
    <t>Kraftige riss, over 2,0 mm. Tversgående riss i dekker. Langsgående riss i buen i kappehvelv.</t>
  </si>
  <si>
    <t>Frittbærende dekker, trebjelkelag</t>
  </si>
  <si>
    <t>VK-251-RBY-04</t>
  </si>
  <si>
    <t>Deformasjoner, råte, insektangrep</t>
  </si>
  <si>
    <t>Ingen synlige deformasjoner. Ingen tegn til fuktskadet treverk, råte eller insektangrep.</t>
  </si>
  <si>
    <t>Ingen eller små deformasjoner. Svake symptomer på lokale fuktskader. Ingen tegn til råte eller insektsangrep.</t>
  </si>
  <si>
    <t xml:space="preserve">Deformasjoner. Fuktskader, men foreløpig kun råte i overflatene. Mulige insektsskader. </t>
  </si>
  <si>
    <t>Kraftige deformasjoner. Råteskader med oppklossing av trevirkeanke. Tydelige insektsskader.</t>
  </si>
  <si>
    <t>VK-251-RBR-01</t>
  </si>
  <si>
    <t>Komplett dokumentasjon framlagt for utførelse i samsvar med aktuelle bestemmelser.</t>
  </si>
  <si>
    <t>Delvis eller ingen dokumentasjon. Feil eller mangler er ikke registrert og er lite sannsynlig.</t>
  </si>
  <si>
    <t>Dekket tilfredsstiller ikke kravene til brannmotstand,  men manglene fører ikke til stor personrisiko.</t>
  </si>
  <si>
    <t>Dekket tilfredsstiller ikke kravene til brannmotstand, manglene fører til  personrisiko.</t>
  </si>
  <si>
    <t>VK-251-TDB-01</t>
  </si>
  <si>
    <t>Muligheter for hulltaging i dekker. Det skal tilrettelegges for mulighet til å ta hull i dekkekonstruksjoner for fremtidige nye føringsveier, oppheng av spesielt utstyr, slissing i gulv etc.</t>
  </si>
  <si>
    <t>Stor frihet til hulltaking, for eksempel plasstøpte dekker eller prefabrikkerte forskalingsdekker.</t>
  </si>
  <si>
    <t>Mulighet til hulltaking i spesielle soner for eksempel DT-betongelementer, ribbedekke, bjelkelag av stål eller trevirke</t>
  </si>
  <si>
    <t>Begrenset mulighet til hulltaking i spesielle soner, for eksempel hulldekkelementer, stålhatt</t>
  </si>
  <si>
    <t>Små muligheter til hulltaking, for eksempel lettbetongelementer eller sofabjelker</t>
  </si>
  <si>
    <t>VK-251-TDB-02</t>
  </si>
  <si>
    <t>Kapasitet for vertikal last.  Flate takkonstruksjoner må være dimensjonert med tilsvarende eller bedre laster enn etasjeskiller ved eventuelt påbygg. Veiledende tilstrekkelig nyttelast for dekker legges til grunn for vurderingen av etasjeskillere.</t>
  </si>
  <si>
    <t>5,0 kN/m² eller mer</t>
  </si>
  <si>
    <t>4,0 - 4,9 kN/m²</t>
  </si>
  <si>
    <t>3,0 - 3,9 kN/m²</t>
  </si>
  <si>
    <t>Mindre enn 3,0 kN/m²</t>
  </si>
  <si>
    <t>Dekker av betong inkl. integrerte bjelker</t>
  </si>
  <si>
    <t>VK-251-VBI-01</t>
  </si>
  <si>
    <t>Deformasjoner, sprekker</t>
  </si>
  <si>
    <t>Ingen synlige deformasjoner.        Ingen tegn til svekkelse.</t>
  </si>
  <si>
    <t>Ingen eller små synlige deformasjoner.         Svake tegn til svekkelse</t>
  </si>
  <si>
    <t>Middels kraftige deformasjoner. Svake til middels kraftige skråriss/-sprekker i skjærpåkjente soner.         Mindre, svake symptomer på avskalling/knusning i oppleggssoner.</t>
  </si>
  <si>
    <t xml:space="preserve">Store deformasjoner.       Kraftige skråsprekker i skjærpåkjente soner.         Tydelig betongavskalling/knusning i oppleggssoner.    </t>
  </si>
  <si>
    <t>Murte dekker/kappehvelv</t>
  </si>
  <si>
    <t>VK-251-VBI-02</t>
  </si>
  <si>
    <t>Deformasjoner, løse fuger, løse steiner, korrosjon i innmurte stålbjelker</t>
  </si>
  <si>
    <t>Tørre omgivelser.         Ingen tegn til korrosjon på stålbjelker eller svekkelser i kapper.</t>
  </si>
  <si>
    <t xml:space="preserve">Normalt fuktig kjellerklima.        Svake tegn til nedbrytning/svekkelse, men kappene er intakt.          Lokalt rustangrep på stålbjelker, men uten nevneverdig reduksjon av godstykkelse/bæreevne.           Ingen synlige tegn til muggsoppdannelse.        Ingen deformasjoner/horisontal utbøyning av stålbjelker. </t>
  </si>
  <si>
    <t>Tilstand mellom TG1 og TG3. Middels kraftige deformasjoner. Svake til middels kraftige skråriss/-sprekker.         Mindre, svake symptomer på avskalling/knusning i oppleggssoner. Moderat rustangrep på stålbjelker. Fuktskader uten konsekvens for bæreevne.</t>
  </si>
  <si>
    <t xml:space="preserve">Trolig permanent fuktig omgivelse. Tydelige tegn til nedbryting. Løse/manglende stein i utmuringen. Utførelse med murmørtler som ikke er kompatible. Fremskreden korrosjon med moderat til stor utbredelse. Synlige tegn til sopp og råteskader. Synlig horisontal utbøyning av stålbjelker ved utsparinger. </t>
  </si>
  <si>
    <t>Golv på grunnen i arkiv</t>
  </si>
  <si>
    <t>VK-252-ARK-01</t>
  </si>
  <si>
    <t>Arkivlokalene skal være sikret mot at vann som væske eller gass ikke trenger inn (§4-6)</t>
  </si>
  <si>
    <t xml:space="preserve">Ingen tegn på vann i form av væske eller gass gjennom golvet. Betonggolv på grunnen med diffusjonssperre, kapilærbrytende lag med tykkelse minst 200 mm og drensrør med avstand maks 12,0 m. </t>
  </si>
  <si>
    <t xml:space="preserve">Ingen tegn på vann i form av væske eller gass gjennom golvet. Betonggolv på grunnen, men usikkert om det er montert diffusjonssperre og/eller kapilærbrytende lag. </t>
  </si>
  <si>
    <t xml:space="preserve">Tegn på vann i form av væske og/eller gass gjennom golvet. Betonggolv på grunnen, men usikkert om det er montert diffusjonssperre og/eller kapilærbrytende lag. </t>
  </si>
  <si>
    <t>Vann i form av væske og/eller gass trenger gjennom golvet.</t>
  </si>
  <si>
    <t>Golv på grunnen</t>
  </si>
  <si>
    <t>VK-252-VBI-01</t>
  </si>
  <si>
    <t>Sprekker og deformasjoner</t>
  </si>
  <si>
    <t>Ingen synlige sprekker eller deformasjoner</t>
  </si>
  <si>
    <t xml:space="preserve">Små sprekker, under 0,5 mm på under 5 % av arealet </t>
  </si>
  <si>
    <t>Sprekker, mellom 0,5 og 2,0 mm på 5 % - 10 % av arealet</t>
  </si>
  <si>
    <t>Sprekker, over 2 % på over 10 % av arealet.  Deformasjoner og oppsprekking.</t>
  </si>
  <si>
    <t>Påstøp og flytende avrettingsmasser</t>
  </si>
  <si>
    <t>VK-253-VBI-01</t>
  </si>
  <si>
    <t>Sprekker, riss, bom og deformasjoner</t>
  </si>
  <si>
    <t>Ingen synlige riss Ingen bom eller deformasjoner</t>
  </si>
  <si>
    <t xml:space="preserve">Svake riss, under 0,2 mm, ingen bom. </t>
  </si>
  <si>
    <t>Middels kraftige riss, mellom 0,2 mm og 0,5 mm med moderat utbredelse. Noe retningsavvik. Bom på under 30 % av arealet.</t>
  </si>
  <si>
    <t>Kraftige riss med størrelse på over 0,5 mm. Kraftige retningsavvik eller setninger. Bom på mer enn 30 % av arealet</t>
  </si>
  <si>
    <t>Tregulv</t>
  </si>
  <si>
    <t>VK-254-VBI-01</t>
  </si>
  <si>
    <t>Skader, svikt, mulige angrep av sopp eller råte</t>
  </si>
  <si>
    <t>Mindre slitasje. Synlige lokale fuktskjolder eller påviselig fukt.</t>
  </si>
  <si>
    <t xml:space="preserve">Middels kraftige slitasje. Hakk og sår. Mindre defekter i overflaten. Overflateråte, mulig råte/innsektsskader. Noe svikt i gulv. </t>
  </si>
  <si>
    <t>Plater</t>
  </si>
  <si>
    <t>VK-254-VBI-02</t>
  </si>
  <si>
    <t>Synlige skader, svikt, mulige angrep av sopp eller råte</t>
  </si>
  <si>
    <t>Ingen synlige skader. Plant dekke. Ingen synlige fuktskader eller råte/insektsproblem.</t>
  </si>
  <si>
    <t xml:space="preserve">Mindre slitasje. Synlige lokale fuktskjolder. </t>
  </si>
  <si>
    <t>Middels kraftige slitasje. Hakk og sår. Mindre defekter i overflaten. Påviselig fukt, overflateråte, mulig råte/innsektsskader. Plater som slipper underlaget. Noe svikt i gulv.</t>
  </si>
  <si>
    <t xml:space="preserve">Kraftige slitasjer. Kraftige defekter i overflaten. Råteskader med oppklossing av trevirke eller deformasjon i materialet. Mistanke om aktiv soppangrep. Svikt i gulv. </t>
  </si>
  <si>
    <t xml:space="preserve">Sportsgulv </t>
  </si>
  <si>
    <t>VK-254-VBI-03</t>
  </si>
  <si>
    <t>Synlige skader, mulig angrep av sopp eller råte</t>
  </si>
  <si>
    <t>Ingen synlige skader. Ingen synlige fuktskader eller råte/insektsproblem. Plant gulv</t>
  </si>
  <si>
    <t xml:space="preserve">Mindre slitasje. Synlige lokale fuktskjolder eller påviselig fukt. </t>
  </si>
  <si>
    <t xml:space="preserve">Middels kraftige slitasje. Mindre defekter i overflaten. Overflateråte, mulig råte/innsektsskader. Oppsprekking av parkett etc. Belegg som slipper underlaget. Avvik i planhet ligg innenfor forskriftskrav. </t>
  </si>
  <si>
    <t xml:space="preserve">Kraftige slitasjer. Kraftige defekter i overflaten. Fyller ikke forskriftskrav om planhet. Stor svikt i gulv. Råteskader med oppklossing av trevirke eller deformasjon i materialet. Mistanke om aktiv soppangrep </t>
  </si>
  <si>
    <t>Golvsystemer, alle typer</t>
  </si>
  <si>
    <t>VK-254-VBI-04</t>
  </si>
  <si>
    <t>Skader og slitasjer</t>
  </si>
  <si>
    <t>Moderate skader. Skadene har ingen konsekvenser for bruken</t>
  </si>
  <si>
    <t>Svikt, deformasjoner, svekking av den konstruksjonsmessige styrken, m.m. Golvet kan brukes uten problemer.</t>
  </si>
  <si>
    <t>Svikt, deformasjoner, svekking av den konstruksjonsmessige styrken, med mer. Golvet kan brukes, men med problemer.</t>
  </si>
  <si>
    <t>Membran i svømmehaller</t>
  </si>
  <si>
    <t>VK-254-VSH-01</t>
  </si>
  <si>
    <t>Lekkasjer</t>
  </si>
  <si>
    <t xml:space="preserve">Ingen lekkasjer og god dokumentasjon. </t>
  </si>
  <si>
    <t>Ingen lekkasjer, men dokumentasjon er dårlig.</t>
  </si>
  <si>
    <t>Lekkasjer i hovedfuge og/eller gjennom gulv, for eksempel i hjørner. Mindre lekkasjer gjennom gulv.</t>
  </si>
  <si>
    <t>Større pågående lekkasjer gjennom gulv til inspeksjonsgang.</t>
  </si>
  <si>
    <t>Bevegelsesfuger i påstøp i svømmehaller</t>
  </si>
  <si>
    <t>VK-254-VSH-02</t>
  </si>
  <si>
    <t xml:space="preserve">Lekkasjer på grunn av dårlige løsninger eller dårlig utførelse av bevegelsesfuger. </t>
  </si>
  <si>
    <t xml:space="preserve">Fugeavstanden er innenfor anbefalingen som er maksimalt 6 meter. Gulvfeltet mellom fuger har største bredde/lengdeforhold 1,5. Fuger rundt søyler og geometriendringer. Ingen skader. </t>
  </si>
  <si>
    <t>Større avstander enn 6 meter mellom bevegelsesfugene eller fuger mangler rundt søyler, ved sprang eller gulvfeltet mellom fuger har større bredde/lengdeforhold enn 1,5 Ingen skader.</t>
  </si>
  <si>
    <t xml:space="preserve">Sprekker i fliser rundt hjørner eller innsnevringer på grunn av manglende fuger eller for stor fugeavstand. Noe soppvekst eller annen misfarging på fugematerialet. Fugemassen løsner fra kantene. </t>
  </si>
  <si>
    <t>Omfattende sprekker i fliser rundt hjørner og innsnevringer. Omfattende soppvekst eller annen misfarging på fugemasse. Fugemassen har sluppet eller mangler helt.</t>
  </si>
  <si>
    <t>Fallforhold i svømmehaller</t>
  </si>
  <si>
    <t>VK-254-VSH-03</t>
  </si>
  <si>
    <t>Fall i retning fra bassengene slik at spylevann ikke renner ned i overløpsrennene.</t>
  </si>
  <si>
    <t>Riktig fall med god avrenning. Funksjonstestet eller dokumentert.</t>
  </si>
  <si>
    <t>Generelt riktig fall, men mindre partier med lite fall. Enkelte vanndammer.</t>
  </si>
  <si>
    <t>Vanndammer etter spyling i trafikkerte flater.</t>
  </si>
  <si>
    <t xml:space="preserve">Dårlig fall. Vanndammer etter spyling i trafikkerte arealer. Vann renner ut i basseng eller renne rundt basseng. </t>
  </si>
  <si>
    <t>Fall på golv i våtrom</t>
  </si>
  <si>
    <t>VK-254-RBY-01</t>
  </si>
  <si>
    <t>Fall i henhold til våtromsnormen</t>
  </si>
  <si>
    <t>Golvet har riktig fall</t>
  </si>
  <si>
    <t>Det er høgdeforskjeller i henhold til våtromsnormen,  men ikke riktig fall på hele arealat</t>
  </si>
  <si>
    <t>Golvet har ikke fall,  men det er terskel med høgde minst 30 mm under vegger og dører</t>
  </si>
  <si>
    <t>Golvet har ikke fall eller terskel.  Vann kan renne ut av rommet</t>
  </si>
  <si>
    <t>Overflater, golv. Brannmotstand</t>
  </si>
  <si>
    <t>VK-255-ARK-01</t>
  </si>
  <si>
    <t>Belegg/overflater på innvendige gulv</t>
  </si>
  <si>
    <t>VK-255-MHV-01</t>
  </si>
  <si>
    <t>Tilstand av gulvmaterialer.</t>
  </si>
  <si>
    <t>Gulvmaterialer er i god stand</t>
  </si>
  <si>
    <t>Sprekker i gulvmaterialene på under 5 % av arealene</t>
  </si>
  <si>
    <t>Sprekker i gulvmaterialene på 5 - 20 % av arealene</t>
  </si>
  <si>
    <t>Sprekker i gulvmaterialene på over 20 % av arealene</t>
  </si>
  <si>
    <t>VK-255-MHV-02</t>
  </si>
  <si>
    <t>Teppegulv i skolen.</t>
  </si>
  <si>
    <t>Det er ikke tepper i skolen.</t>
  </si>
  <si>
    <t>Det er tepper på under 5 % av arealene.</t>
  </si>
  <si>
    <t>Det er tepper på 5 - 20 % av arealene</t>
  </si>
  <si>
    <t>Det er tepper på over 20 % av arealene</t>
  </si>
  <si>
    <t>VK-255-RBY-01</t>
  </si>
  <si>
    <t>Nivåforskjeller på gulv</t>
  </si>
  <si>
    <t>Ingen nivåforskjeller</t>
  </si>
  <si>
    <t>Nivåforskjeller på under 15 mm. Godt merket</t>
  </si>
  <si>
    <t>Nivåforskjeller på 15 - 30 mm. Dårlig merket.</t>
  </si>
  <si>
    <t>Nivåforskjeller på over 30 mm.  Ingen merking.</t>
  </si>
  <si>
    <t>VK-255-RBY-02</t>
  </si>
  <si>
    <t>Skli- og snublesikre golv i kritiske rom som inngangsparti, våtrom, bad</t>
  </si>
  <si>
    <t>Alle golv er skli- og snublesikre.</t>
  </si>
  <si>
    <t>Golv er ikke skli- og snublesikkert, men det er kun sporadisk trafikk i rommet.</t>
  </si>
  <si>
    <t>Golv er ikke skli- og snublesikkert, men det er liten trafikk i rommet.</t>
  </si>
  <si>
    <t>Golv er ikke skli- og snublesikkert, og det er mye trafikk i rommet.</t>
  </si>
  <si>
    <t>VK-255-TDB-01</t>
  </si>
  <si>
    <t>Sparkling og gulvbelegg skal være gjennomgående under ikke-bærende innervegger</t>
  </si>
  <si>
    <t>VK-255-UUB-01</t>
  </si>
  <si>
    <t>Sklisikre gulv i toaletter.</t>
  </si>
  <si>
    <t>Alle toalettene har sklisikre gulv</t>
  </si>
  <si>
    <t>Noen toaletter som er tilgjengelige for orienteringshemmede har sklisikre gulv</t>
  </si>
  <si>
    <t>Det er kun ett toalett som er tilgjengelig for orienteringshemmede som har sklisikkert gulv</t>
  </si>
  <si>
    <t>Ingen toaletter som er tilgjengelige for orienteringshemmede har sklisikre gulv</t>
  </si>
  <si>
    <t>VK-255-VBI-01</t>
  </si>
  <si>
    <t xml:space="preserve">Skader, slitasje, krakelering, avskalling eller oppflising. </t>
  </si>
  <si>
    <t xml:space="preserve">Slitasje, avskalling eller krakelering på 5 - 10 % av overflatene. </t>
  </si>
  <si>
    <t>Slitasje, avskalling eller krakelering på over 10 % av overflatene. Fare for oppflising.</t>
  </si>
  <si>
    <t>Slitasje, avskalling eller krakelering på over 10 % av overflatene. Fare for personskade på grunn av oppflising.</t>
  </si>
  <si>
    <t>Parkett</t>
  </si>
  <si>
    <t>VK-255-VBI-02</t>
  </si>
  <si>
    <t xml:space="preserve">Skader, slitasje, krakelering, avskalling, oppflising eller delaminering. </t>
  </si>
  <si>
    <t>Slitasje, avskalling eller krakelering på over 10 % av overflatene. Fare for oppflising eller delaminering.</t>
  </si>
  <si>
    <t>Slitasje, avskalling eller krakelering på over 10 % av overflatene. Fare for personskade på grunn av oppflising eller delaminering.</t>
  </si>
  <si>
    <t>Sportsgulv</t>
  </si>
  <si>
    <t>VK-255-VBI-03</t>
  </si>
  <si>
    <t>Skader, slitasje, manglende banemerking.</t>
  </si>
  <si>
    <t xml:space="preserve">Slitasje på 5 - 10 % av overflatene. Kraftig slitasje av gulvmerking på baner. </t>
  </si>
  <si>
    <t>Slitasje på over 10 % av overflatene. Ingen golvmerking på baner.</t>
  </si>
  <si>
    <t xml:space="preserve">Slitasjer og defekter på over 10 % av overflatene. Ingen golvmerking av baner. </t>
  </si>
  <si>
    <t>Teppe</t>
  </si>
  <si>
    <t>VK-255-VBI-04</t>
  </si>
  <si>
    <t>Slitasje, skader, løsner fra underlaget. Reinhold</t>
  </si>
  <si>
    <t>Ingen skader eller slitasje. Teppene er festet til underlaget. Teppene er godt reingjort.</t>
  </si>
  <si>
    <t>Slitasje på 5 -10 % av overflatene. Teppene er festet til underlaget. Teppene er reingjort.</t>
  </si>
  <si>
    <t>Slitasje på over 10 % av overflatene. Teppene har delvis løsnet fra underlaget. Teppene er skitne, men det er mulig å gjøre de reine.</t>
  </si>
  <si>
    <t>Slitasje på over 10 % av overflatene. Teppene har løsnet fra underlaget. Teppene er så skitne at det ikke er mulig å gjøre de reine.</t>
  </si>
  <si>
    <t>Linoleum</t>
  </si>
  <si>
    <t>VK-255-VBI-05</t>
  </si>
  <si>
    <t>Slitasje, skader, løsner fra underlaget</t>
  </si>
  <si>
    <t>Slitasje på 5 - 10 % av overflatene. Små skader i sveisene. Belegget er festet til underlaget.</t>
  </si>
  <si>
    <t>Slitasje på over 10 % av overflatene. Noen sveiser har sprukket, men belegget er godt festet til underlaget.</t>
  </si>
  <si>
    <t>Slitasje på over 10 % av overflatene. Sveiser har sprukket opp og belegget har løsnet fra underlaget. Defekt belegg i våtrom.</t>
  </si>
  <si>
    <t>Vinyl</t>
  </si>
  <si>
    <t>VK-255-VBI-06</t>
  </si>
  <si>
    <t>Slitasje på 5 - 10 % av overflatene. Komplette sveiser. Belegget er festet til underlaget.</t>
  </si>
  <si>
    <t>Laminat</t>
  </si>
  <si>
    <t>VK-255-VBI-07</t>
  </si>
  <si>
    <t xml:space="preserve">Skader, slitasje, oppflising eller delaminering. </t>
  </si>
  <si>
    <t xml:space="preserve">Slitasje på 5 - 10 % av overflatene. </t>
  </si>
  <si>
    <t>Slitasje på over 10 % av overflatene. Fare for delaminering.</t>
  </si>
  <si>
    <t>Slitasje på over 10 % av overflatene. Fare for personskade på grunn av delaminering eller oppsprekking.</t>
  </si>
  <si>
    <t>Gummi</t>
  </si>
  <si>
    <t>VK-255-VBI-08</t>
  </si>
  <si>
    <t>Slitasje på over 10 % av overflatene. Belegg har løsnet fra underlaget på mindre arealer</t>
  </si>
  <si>
    <t>Slitasjer og defekter på over 10 % av overflatene. Belegget har løsnet fra underlaget på større arealer.</t>
  </si>
  <si>
    <t>Maling på betonggolv</t>
  </si>
  <si>
    <t>VK-255-VBI-09</t>
  </si>
  <si>
    <t>Slitasje, skader</t>
  </si>
  <si>
    <t>Slitasje på under 5 % av overflatene.</t>
  </si>
  <si>
    <t>Epoksy på betonggolv</t>
  </si>
  <si>
    <t>VK-255-VBI-10</t>
  </si>
  <si>
    <t>Slitasje på 5 - 10 % av overflatene. Belegg har løsnet fra underlaget på mindre arealer.</t>
  </si>
  <si>
    <t>Terrazzo</t>
  </si>
  <si>
    <t>VK-255-VBI-11</t>
  </si>
  <si>
    <t>Slitasje, skader, bom</t>
  </si>
  <si>
    <t>Ingen skader eller riss.</t>
  </si>
  <si>
    <t>Mindre slitasje. Svake riss med bredde mindre enn 0,2 mm.</t>
  </si>
  <si>
    <t>Middels kraftig slitasje. Svake riss med bredde mellom 0,2 og 0,5 mm. Bom i mindre partier.</t>
  </si>
  <si>
    <t>Kraftige slitasjer og ujevn planhet i gangsoner. Riss med bredder over 0,5 mm. Bom og løse flak. Oppsprekking i kanter.</t>
  </si>
  <si>
    <t>Stålglattet betonggolv</t>
  </si>
  <si>
    <t>VK-255-VBI-12</t>
  </si>
  <si>
    <t>Slitasje, skader, riss, ru overflate.</t>
  </si>
  <si>
    <t>Ingen skader eller riss. Glatt overflate</t>
  </si>
  <si>
    <t>Mindre slitasje. Svake riss med bredde mindre enn 0,2 mm. Glatt overflate</t>
  </si>
  <si>
    <t>Middels kraftig slitasje. Riss med bredde mellom 0,2 og 0,5 mm, sår eller hakk. Ru overflate.</t>
  </si>
  <si>
    <t>Kraftige slitasjer og ujevn planhet i gangsoner. Riss med bredder over 0,5 mm. Ru overflate.</t>
  </si>
  <si>
    <t>Fliser, steinheller</t>
  </si>
  <si>
    <t>VK-255-VBI-13</t>
  </si>
  <si>
    <t>Slitasje, skader, bom, manglende fliser eller heller.</t>
  </si>
  <si>
    <t xml:space="preserve">Slitasje på under 5 % av overflatene. Komplette fuger. </t>
  </si>
  <si>
    <t>Slitasje på 5 - 10 % av overflatene. Ingen bom. Komplette fuger</t>
  </si>
  <si>
    <t xml:space="preserve">Slitasje på over 10 % av overflatene. Dårlige eller manglende fuger. Løse fliser </t>
  </si>
  <si>
    <t>Fliser i våtrom</t>
  </si>
  <si>
    <t>VK-255-VBI-14</t>
  </si>
  <si>
    <t>Slitasje på 2 - 5 % av overflatene. Under 1 % av flisene har sprekker. Mindre skader i fugene.</t>
  </si>
  <si>
    <t>Slitasje på over 5% av overflatene. Over 5% av flisene har sprekker. Noe skader i fugene.</t>
  </si>
  <si>
    <t>Slitasje på over 5% av overflatene. Over 5% av flisene har sprekker. Sprekker med skarpe kanter. Noen fliser er løse. Noen skader i fugene.</t>
  </si>
  <si>
    <t>Alle typer av overflater</t>
  </si>
  <si>
    <t>VK-255-VBI-15</t>
  </si>
  <si>
    <t>Antistatisk belegg</t>
  </si>
  <si>
    <t>VK-255-VBI-16</t>
  </si>
  <si>
    <t>Skader,  slitasje og funksjon.</t>
  </si>
  <si>
    <t>Ingen skader eller slitasje.  Fungerer som forutsatt</t>
  </si>
  <si>
    <t>Skader eller slitasje på under 5 % av overflatene.  Fungerer som forutsatt.</t>
  </si>
  <si>
    <t>Skader eller slitasje på 5 - 20 % av overflatene.   Nedsatt funksjon.</t>
  </si>
  <si>
    <t>Skader eller slitasje på over 20 % av overflatene.   Har ingen antistatisk funksjon.</t>
  </si>
  <si>
    <t>Fliser og fuger. Svømmehaller</t>
  </si>
  <si>
    <t>VK-255-VSH-01</t>
  </si>
  <si>
    <t>Slitasje, skader, dårlige fuger, bom, manglende fliser</t>
  </si>
  <si>
    <t xml:space="preserve">Ingen skader. Fylte, faste fuger. </t>
  </si>
  <si>
    <t xml:space="preserve">Slitasje på 5 - 10 % av overflatene. Ingen bom. Erosjon, misfarging eller utfellinger på inntil 10 % av fugene.  </t>
  </si>
  <si>
    <t>Overflater, himling under dekke. Brannmotstand</t>
  </si>
  <si>
    <t>VK-256-ARK-01</t>
  </si>
  <si>
    <t>Betonghimling, pusset/slemmet</t>
  </si>
  <si>
    <t>VK-256-VBI-01</t>
  </si>
  <si>
    <t>Skader, riss, bom, løse flak</t>
  </si>
  <si>
    <t>Ingen synlige skader. Ingen synlige sprekker eller riss</t>
  </si>
  <si>
    <t xml:space="preserve">Små skader. </t>
  </si>
  <si>
    <t xml:space="preserve">Middels skader. Svake riss med moderat utbredelse. Svak heft i puss. </t>
  </si>
  <si>
    <t xml:space="preserve">Defekter i materialet. Kraftige synlige riss. Manglende vedheft i puss. Nedfall av himling. </t>
  </si>
  <si>
    <t>Alle typer overflater på himlinger</t>
  </si>
  <si>
    <t>VK-256-VBI-02</t>
  </si>
  <si>
    <t>Slitasje på over 10 % av overflatene. Maling / puss / tapet har løsnet fra underlaget, men foreløpig ingen avflaking.</t>
  </si>
  <si>
    <t>Slitasje på over 10 % av overflatene. Maling / puss har løsnet fra underlaget, avflaking over større arealer</t>
  </si>
  <si>
    <t>Rabbitz</t>
  </si>
  <si>
    <t>VK-256-VBI-03</t>
  </si>
  <si>
    <t xml:space="preserve">Middels skader. Svake riss med moderat utbredelse. Svak heft i puss. Overflateråte/muggsopp, Mulig råte/insektsskader. Symptomer på skader ved robusthet eller opplegg. </t>
  </si>
  <si>
    <t>Defekter i materialet. Kraftige synlige riss. Manglende vedheft i puss. Nedfall av himling. Mistanke om aktiv soppangrep</t>
  </si>
  <si>
    <t>Alle typer kledninger i himlinger</t>
  </si>
  <si>
    <t>VK-256-VBI-04</t>
  </si>
  <si>
    <t>Synlige skader, riss, deformasjoner</t>
  </si>
  <si>
    <t xml:space="preserve">Mindre slitasje. </t>
  </si>
  <si>
    <t>Middels kraftige slitasje. Hakk og sår. Mindre defekter i overflaten.</t>
  </si>
  <si>
    <t>Panelt himling, malt</t>
  </si>
  <si>
    <t>VK-256-VBI-05</t>
  </si>
  <si>
    <t>Synlige skader, riss, deformasjoner, fuktskjolder, råte eller sopp</t>
  </si>
  <si>
    <t>Mindre slitasje. Synlige lokale fuktskjolder.</t>
  </si>
  <si>
    <t>Middels kraftige slitasje. Hakk og sår. Mindre defekter i overflaten. Påviselig fukt, overflateråte, mulig råte/innsektsskader.</t>
  </si>
  <si>
    <t xml:space="preserve">Defekter i materialet. Råteskader og deformasjoner. Mistanke om aktiv soppangrep. Nedfall av himling. </t>
  </si>
  <si>
    <t>VK-256-VBR-01</t>
  </si>
  <si>
    <t>VK-257-RBY-01</t>
  </si>
  <si>
    <t xml:space="preserve">Fare for nedfall av himlingsplater, himlingssystemer og annet opphengt utstyr i taket. </t>
  </si>
  <si>
    <t>Det er foretatt kontroll av himlingsplater, himlingssystemer og opphengt utstyr. Dokumentasjon foreligger. Det finnes utbedringsbekreftelse på eventuelle mangler.   Det er ingen synlige skader eller opplysninger som kan indikere risiko for nedfall.</t>
  </si>
  <si>
    <t>Det er foretatt kontroll av himlingsplater, himlingssystemer og opphengt utstyr, men dokumentasjon foreligger ikke. I følge muntlige opplysninger er eventuelle mangler utbedret.  Det er ingen synlige skader eller opplysninger som kan indikere risiko for nedfall.</t>
  </si>
  <si>
    <t>Det er foretatt kontroll av himlingsplater, himlingssystemer og opphengt utstyr, men dokumentasjon foreligger ikke. I følge muntlige opplysninger eller registreringer på befaring er det synlige skader, men det har ikke vært nedfall eller det er liten risiko for nedfall fra himlinger.</t>
  </si>
  <si>
    <t>Det er ikke foretatt kontroll av himlingsplater, himlingssystemer eller utstyr i taket. I følge muntlige opplysninger eller registreringer på befaring er det synlige skader. Det har vært nedfall eller det er risiko for nedfall fra himlinger.</t>
  </si>
  <si>
    <t>VK-257-TDB-01</t>
  </si>
  <si>
    <t xml:space="preserve">Himlinger skal være gjennomgående over ikke-bærende innervegger </t>
  </si>
  <si>
    <t>Alle typer himlinger</t>
  </si>
  <si>
    <t>VK-257-VBI-05</t>
  </si>
  <si>
    <t>Skader på opp til 10 % av arealet.</t>
  </si>
  <si>
    <t>Middels skader på 10 - 30 % av arealet.</t>
  </si>
  <si>
    <t>Skader på over 30 % av arealet.</t>
  </si>
  <si>
    <t>Spilehimling</t>
  </si>
  <si>
    <t>VK-257-VBI-06</t>
  </si>
  <si>
    <t>Deformasjoner, skader, skjolder, mistanke om løse deler/nedfall.</t>
  </si>
  <si>
    <t>Middels skader. Hakk og sår. Symptomer på skader ved robusthet eller opplegg. Fare for nedfall</t>
  </si>
  <si>
    <t xml:space="preserve">Defekter i materialet. Nedfall av himling. </t>
  </si>
  <si>
    <t>Systemhimlinger,  alle typer og materialer</t>
  </si>
  <si>
    <t>VK-257-VBI-07</t>
  </si>
  <si>
    <t>Himlinger. Svømmehaller</t>
  </si>
  <si>
    <t>VK-257-VSH-01</t>
  </si>
  <si>
    <t>Systemhimlinger skal ha korrosjonsklasse C3, oppheng og forankringer av systemhimlinger skal tilfredsstille korrosjonsklasse C4.</t>
  </si>
  <si>
    <t>Dokumentert korrosjonsklasse og ingen synlig korrosjon eller synlige mikroriss (sees med forstørrelsesglass). Ingen skader for øvrig.</t>
  </si>
  <si>
    <t>Noe overflatekorrosjon på profiler m.m., men ikke opphengsdetaljer. Ingen mikroriss (sees med forstørrelsesglass). Noen mindre skader.</t>
  </si>
  <si>
    <t>Overflatekorrosjon på opphengdetaljer, men ikke gravrust. Ingen mikroriss (sees med forstørrelsesglass). Noen synlige skader (fuktskader, soppvekst, mekaniske skader).</t>
  </si>
  <si>
    <t>Omfattende korrosjon og mikroriss i opphengsstag (må demontere et utvalg og undersøkes i lab - videre kartlegging på nivå 3). Omfattende skader (fuktskader, soppvekst, mekaniske skader).</t>
  </si>
  <si>
    <t>VK-258-RBY-01</t>
  </si>
  <si>
    <t>VK-258-VBI-01</t>
  </si>
  <si>
    <t>VK-258-VBU-01</t>
  </si>
  <si>
    <t>Takkonstruksjon, generelt</t>
  </si>
  <si>
    <t>VK-261-RBY-01</t>
  </si>
  <si>
    <t>Deformasjoner eller skader</t>
  </si>
  <si>
    <t>Ingen synlige symptomer på deformasjoner eller skader.</t>
  </si>
  <si>
    <t>Svake symptomer på deformasjoner eller skader.</t>
  </si>
  <si>
    <t>Middels kraftige symptomer på deformasjoner. Knusning ved opplegg og nedbøyninger. Lokale skader med påvist armeringskorrosjon. Middels kraftige råte eller insektsskader.</t>
  </si>
  <si>
    <t>Kraftige symptomer på deformasjoner. Knusning ved opplegg og nedbøyninger. Delaminering av bærende trekonstruksjoner. Stort omfang av armeringskorrosjon. Kraftige råte eller insektsskader.</t>
  </si>
  <si>
    <t>VK-261-RBY-02</t>
  </si>
  <si>
    <t>Riss</t>
  </si>
  <si>
    <t>Middels kraftige synlige riss, mellom 1,0 og 2,0 mm. Moderat utbredelse.</t>
  </si>
  <si>
    <t xml:space="preserve">Kraftige riss over 2 mm på tvers av materialspenningene for bøyning. </t>
  </si>
  <si>
    <t>Takkonstruksjon. Sikkerhet mot vindlast</t>
  </si>
  <si>
    <t>VK-261-RBY-03</t>
  </si>
  <si>
    <t>Dimensjonert for aktuell vindlast.</t>
  </si>
  <si>
    <t xml:space="preserve">Dokumenterte beregninger i samsvar med den versjonen av Norsk Standard som var gjeldende i byggeåret. </t>
  </si>
  <si>
    <t>Sannsynligvis beregnet etter den versjonen av Norsk Standard som var gjeldende i byggeåret, men dokumentasjon mangler.</t>
  </si>
  <si>
    <t>Sannsynligvis ingen beregninger. Kan være en liten mulighet for at takkonstruksjonen ikke er dimensjonert for vertikale eller horisontale krefter.</t>
  </si>
  <si>
    <t>Sannsynligvis ingen beregninger. Sannsynlig at takkonstruksjonen ikke er dimensjonert for vertikale eller horisontale vindkrefter.</t>
  </si>
  <si>
    <t>Takkonstruksjon. Sikkerhet mot snølast</t>
  </si>
  <si>
    <t>VK-261-RBY-04</t>
  </si>
  <si>
    <t>Dimensjonert for aktuell snølast.</t>
  </si>
  <si>
    <t xml:space="preserve">Sannsynligvis ingen beregninger. Kan være en liten mulighet for at takkonstruksjonen ikke er dimensjonert for de aktuelle snølastene. </t>
  </si>
  <si>
    <t>Sannsynligvis ingen beregninger. Sannsynlig at takkonstruksjonen ikke er dimensjonert for de aktuelle snølastene.</t>
  </si>
  <si>
    <t>Takkonstruksjon. Sikkerhet mot takras</t>
  </si>
  <si>
    <t>VK-261-RBY-05</t>
  </si>
  <si>
    <t>Tiltak mot skadelige ras fra tak. Snøfangere, eventuell  ru takstein avhengig  av takvinkel mot beferdet område</t>
  </si>
  <si>
    <t>Ingen risiko for ras fra tak som kan føre til skader.</t>
  </si>
  <si>
    <t>Noen mangler, men ikke mot områder der ras fra tak kan føre til skader.</t>
  </si>
  <si>
    <t>Mangler mot område der ras fra tak kan føre til skader.</t>
  </si>
  <si>
    <t>Store mangler mot område der ras fra tak kan føre til skader.</t>
  </si>
  <si>
    <t>Takkonstruksjon, bærende bygningsdeler</t>
  </si>
  <si>
    <t>VK-261-TDB-02</t>
  </si>
  <si>
    <t>Kapasitet for vertikal last.  Flate takkonstruksjoner må være dimensjonert med tilsvarende eller bedre laster enn etasjeskiller ved eventuelt påbygg. Veiledende tilstrekkelig nyttelast for dekker legges til grunn for vurderingen av takkonstruksjoner.</t>
  </si>
  <si>
    <t>Takkonstruksjon.  Svømmehaller</t>
  </si>
  <si>
    <t>VK-261-VSH-01</t>
  </si>
  <si>
    <t>Luftlekkasjer gjennom tak mot friluft.</t>
  </si>
  <si>
    <t xml:space="preserve">Det er dokumentert ved målinger tilfredsstillende lufttetthet. Ingen feil og/eller mangler er registrert. </t>
  </si>
  <si>
    <t xml:space="preserve">Utvendig isolerte konstruksjoner. Ingen feil og/eller mangler er registrert, men ingen dokumentasjon i form av målinger. </t>
  </si>
  <si>
    <t>Takkonstruksjoner, termo- fotografering. Svømmehaller</t>
  </si>
  <si>
    <t>VK-261-VSH-02</t>
  </si>
  <si>
    <t>Takkonstruksjon. Svømmehaller</t>
  </si>
  <si>
    <t>VK-261-VSH-03</t>
  </si>
  <si>
    <t>Termisk isolasjon i takkonstruksjon, regnet ut etter byggdetaljblad 471.008 og 471.023. 90 % av tykkelsen skal ligge på utsiden av dampsperra. I nye bygg skal takkonstruksjon i henhold til kravspesifikasjonen til Undervisningsbygg ha U-verdi maks 0,16 W/(m² K).</t>
  </si>
  <si>
    <t>VK-261-VSH-04</t>
  </si>
  <si>
    <t>Luftlekkasjer gjennom tak mot andre rom.</t>
  </si>
  <si>
    <t>VK-261-VSH-05</t>
  </si>
  <si>
    <t>Diffusjonssperre, dårlig løsning eller skader</t>
  </si>
  <si>
    <t xml:space="preserve">Diffusjonssperre med dampmotstand sd større enn 50 m (ekvivalent luftlagstykkelse), og med helt lufttette sveiste skjøter. Enkelte punkter med skader kan tyde på noe dårlig utførelse. </t>
  </si>
  <si>
    <t>Polyetylenfolie 0,15 mm eller tynnere, med uklemte skjøter eller ingen dampsperre.   Sannsynlig omfattende fuktskader inne i konstruksjonen.</t>
  </si>
  <si>
    <t>Taktekking</t>
  </si>
  <si>
    <t>VK-262-RBY-01</t>
  </si>
  <si>
    <t xml:space="preserve">Skader med fare for nedfall.   </t>
  </si>
  <si>
    <t xml:space="preserve">Svake symptomer på skader som kan medføre fare for nedfall i forbindelse med løs tekking.  Ingen synlig korrosjon. Ingen synlige løse plater, skifer eller taksteiner. </t>
  </si>
  <si>
    <t xml:space="preserve">Middels kraftige symptomer på skader som kan medføre fare for nedfall i forbindelse med løs tekking. Noe korrosjon. Synlige løse plater, skifer eller taksteiner. </t>
  </si>
  <si>
    <t>Kraftige symptomer på skader som kan medføre fare for nedfall. Stort omfang av korrosjon. Flere løse plater, skifer eller taksteiner.</t>
  </si>
  <si>
    <t>Takfolier, takbelegg, membraner.</t>
  </si>
  <si>
    <t>VK-262-VBU-01</t>
  </si>
  <si>
    <t>Skader i overflata eller i materialet, lekkasjer, kobling til underlaget.</t>
  </si>
  <si>
    <t>Ingen skader i overflata eller i materialet. Ingen lekkasjer. God kobling til underlaget.</t>
  </si>
  <si>
    <t>Små tegn til skader i overflata eller i materialet. Ingen lekkasjer. God kobling til underlaget.</t>
  </si>
  <si>
    <t>Skader i overflata eller i materialet. Risiko for lekkasjer. Tegn til dårlig kobling til underlaget.</t>
  </si>
  <si>
    <t>Skader i overflata eller i materialet. Lekkasjer. Dårlig kobling til materialet og deler av folien har løsnet eller er i ferd med å løsne.</t>
  </si>
  <si>
    <t>Tynnplateprofiler</t>
  </si>
  <si>
    <t>VK-262-VBU-02</t>
  </si>
  <si>
    <t>Skader skruer eller pakninger. Korrosjon, skader i platene. Lekkasjer og dårlig innfesting.</t>
  </si>
  <si>
    <t>Ingen skader i platene, skruer eller pakninger. Ingen lekkasjer og god innfesting.</t>
  </si>
  <si>
    <t>Små tegn til skader i plater eller skruer. Gode pakninger, ingen lekkasjer og god innfesting.</t>
  </si>
  <si>
    <t>Skader i plater,  skruer og/eller harde og sprøe pakninger. Ingen lekkasjer og god innfesting.</t>
  </si>
  <si>
    <t xml:space="preserve">Skader i plater, skruer og/eller harde og sprøe pakninger. Lekkasjer og/eller dårlig innfesting. </t>
  </si>
  <si>
    <t>Båndtekking</t>
  </si>
  <si>
    <t>VK-262-VBU-03</t>
  </si>
  <si>
    <t>Korrosjon, skader i materialet, lekkasjer, dårlig innfesting.</t>
  </si>
  <si>
    <t>Ingen korrosjon eller ingen skader i materialet. Ingen lekkasjer og god innfesting.</t>
  </si>
  <si>
    <t>Små tegn til korrosjon eller andre skader i materialet. Ingen lekkasjer og god innfesting.</t>
  </si>
  <si>
    <t>Korrosjon eller skader i materialet. Ingen lekkasjer og god innfesting.</t>
  </si>
  <si>
    <t xml:space="preserve">Korrosjon eller skader i materialet. Lekkasjer eller dårlig innfesting. </t>
  </si>
  <si>
    <t>Stein av betong, tegl eller skifer.</t>
  </si>
  <si>
    <t>VK-262-VBU-04</t>
  </si>
  <si>
    <t>Sprekker i materialet, lekkasjer, manglende stein, dårlig innfesting.</t>
  </si>
  <si>
    <t>Ingen sprekker i materialet. Alle steinene er på plass. Ingen lekkasjer, god innfesting.</t>
  </si>
  <si>
    <t>Små tegn til sprekker i materialet. Noen steiner ligger feil. Ingen lekkasjer, god innfesting.</t>
  </si>
  <si>
    <t>Sprekker i materialet. Steiner ligger feil. Ingen lekkasjer, god innfesting.</t>
  </si>
  <si>
    <t>Sprekker i materialet. Steiner ligger feil. Lekkasjer, dårlig innfesting.</t>
  </si>
  <si>
    <t>Alle typer tekking</t>
  </si>
  <si>
    <t>VK-262-VBU-07</t>
  </si>
  <si>
    <t>Tetthet mot klimapåkjenninger,  takfall,  utførelse.</t>
  </si>
  <si>
    <t>Ingen kjente eller synlige lekkasjer. Tilstrekkelig takfall. Tilstrekkelig antall sluk. God håndverksmessig utførelse.</t>
  </si>
  <si>
    <t>Ingen kjente eller synlige lekkasjer. Utilstrekkelig fall, mulighet for eller registrert stående vann på takflater. For få slukpunkter. Håndverksmessig utførelse usikker.</t>
  </si>
  <si>
    <t xml:space="preserve">Ingen kjente pågående lekkasjer, tidligere lekkasjer/svakheter er utbedret. Uklart om utbedringer er vellykket, mistanke om "tilfeldige løsninger" ved utbedring. Håndverksmessig utførelse usikker eller dårlig.           </t>
  </si>
  <si>
    <t>Kjente eller registrerte lekkasjer. Synlige eller sannsynlige fuktskader på underliggende bygningsdeler.</t>
  </si>
  <si>
    <t>Undertak</t>
  </si>
  <si>
    <t>VK-262-VBU-08</t>
  </si>
  <si>
    <t>Skader,  lekkasjer, manglende undertak.</t>
  </si>
  <si>
    <t>Ingen synlige skader.  Ingen lekkasjer.</t>
  </si>
  <si>
    <t>Små skader på grunn av byggefeil eller alder.  Ingen lekkasjer.</t>
  </si>
  <si>
    <t>Skader på grunn av byggefeil eller alder.  Små lekkasjer som ikke har noen konsekvenser.</t>
  </si>
  <si>
    <t>Store skader på grunn av byggefeil eller alder eller undertak mangler.  Lekkasjer som har ført til eller kan føre til  skader i underliggende konstruksjoner.</t>
  </si>
  <si>
    <t>Glasstak</t>
  </si>
  <si>
    <t>VK-263-RBY-01</t>
  </si>
  <si>
    <t>Glasstak, overlyskupler og takluker</t>
  </si>
  <si>
    <t>VK-263-VBU-01</t>
  </si>
  <si>
    <t xml:space="preserve">Skader, lekkasjer </t>
  </si>
  <si>
    <t>Ingen skader.  Ingen synlige symptomer på lekkasjer eller fuktskader.</t>
  </si>
  <si>
    <t>Ingen eller små skader. Svake synlige symptomer på lekkasjer eller fuktskader.</t>
  </si>
  <si>
    <t>Skader i materialer,  hengsler eller lukkemekanisme.  Middels sterke symptomer på lekkasjer.  Lekkasjene fører ikke til fuktskader i underliggende konstruksjon.</t>
  </si>
  <si>
    <t>Skader i materialer,  hengsler eller lukkemekanisme. Lekkasjer som fører til fuktskader i underliggende konstruksjon</t>
  </si>
  <si>
    <t>Overlys i svømmehaller</t>
  </si>
  <si>
    <t>VK-263-VSH-01</t>
  </si>
  <si>
    <t>Overlys i tak bør ikke forekomme pga. problemer med kondens. Luker for overlys/røykventilasjon skal sitte høyt plassert på yttervegger, ikke i tak</t>
  </si>
  <si>
    <t>Ikke overlys i tak. Røykventilasjon høyt plassert på yttervegg.</t>
  </si>
  <si>
    <t>Overlys i tak uten skader og kondensproblemer. Røykventilasjon høyt plassert på yttervegg.</t>
  </si>
  <si>
    <t xml:space="preserve">Overlys eller røykventilasjon i tak med noe skader. </t>
  </si>
  <si>
    <t>Overlys eller røykventilasjon i tak med omfattende skader.</t>
  </si>
  <si>
    <t>Gesims ved tak, alle typer av materialer</t>
  </si>
  <si>
    <t>VK-265-RBY-01</t>
  </si>
  <si>
    <t>Middel kraftige symptomer/ synlige deformasjoner/utbulinger og sprekker på forblendinger/fasadeplater.</t>
  </si>
  <si>
    <t>VK-265-VBU-01</t>
  </si>
  <si>
    <t>Større skader</t>
  </si>
  <si>
    <t>Større skader, fare for nedfall</t>
  </si>
  <si>
    <t>Overflater, himling under takkonstruksjon. Brannmotstand</t>
  </si>
  <si>
    <t>VK-266-ARK-01</t>
  </si>
  <si>
    <t>Himlinger og innvendige overflater under tak</t>
  </si>
  <si>
    <t>VK-266-VBU-01</t>
  </si>
  <si>
    <t>Rapporteres sammen med bygningsdel 256, Faste himlinger og overflatebehandling og 257,  Systemhimlinger</t>
  </si>
  <si>
    <t>Takrenner og taknedløp med tilhørende koblingsdeler og beslag</t>
  </si>
  <si>
    <t>VK-267-VBU-01</t>
  </si>
  <si>
    <t xml:space="preserve">Skader,  korrosjon, lekkasjer, dårlig innfesting </t>
  </si>
  <si>
    <t>Svake skader i overflatene Ingen tegn til lekkasjer på renner eller nedløp. Noen skader eller mangler på innfesting.</t>
  </si>
  <si>
    <t>Skader i overflatene. Noe korrosjon, men kun i overflatene. Lekkasjer med fare for vanninntrenging til tak- eller veggkonstruksjon. Usikker innfesting.</t>
  </si>
  <si>
    <t>Kraftige skader i overflatene Korrosjon også ned i materialet Lekkasjer med vanninntrenging til tak- eller veggkonstruksjon. Vannet spruter inn på veggen etter at det har kommet ned på bakken Takrenner har motfall Manglende vannbrett, takrenner eller nedløp.</t>
  </si>
  <si>
    <t>VK-268-RBY-01</t>
  </si>
  <si>
    <t>Adkomst for feier</t>
  </si>
  <si>
    <t>VK-268-RBY-02</t>
  </si>
  <si>
    <t>Sikker atkomst for feier Feiing via loft eller sikret atkomst over tak</t>
  </si>
  <si>
    <t>Sikker og enkel atkomst</t>
  </si>
  <si>
    <t>Sikker atkomst, men noe vanskelig tilgjengelig</t>
  </si>
  <si>
    <t>Adkomsten er ikke sikker eller enkel, men oppfyller bestemmelsene.</t>
  </si>
  <si>
    <t>Adkomsten er ikke i samsvar med bestemmelsene.  Pipa kan ikke feies.</t>
  </si>
  <si>
    <t>Adkomst til tak for inspeksjon og vedlikehold</t>
  </si>
  <si>
    <t>VK-268-RBY-03</t>
  </si>
  <si>
    <t>Sikker adkomst med stige,  luke eller dør</t>
  </si>
  <si>
    <t xml:space="preserve">Adkomsten er ikke i samsvar med bestemmelsene. </t>
  </si>
  <si>
    <t>VK-268-VBI-01</t>
  </si>
  <si>
    <t>VK-268-VBU-01</t>
  </si>
  <si>
    <t>Utstyr for adkomst til tak</t>
  </si>
  <si>
    <t>VK-268-VBU-02</t>
  </si>
  <si>
    <t>Skader og innfesting</t>
  </si>
  <si>
    <t>Utstyret er i orden.  Innfestinga er i orden.</t>
  </si>
  <si>
    <t>Noen skader på utstyret.  Innfestinga er i orden.</t>
  </si>
  <si>
    <t>Skader på utstyret.  Usikker innfesting.</t>
  </si>
  <si>
    <t>Skader på utstyret. Dårlig innfesting.</t>
  </si>
  <si>
    <t>VK-270-MHV-01</t>
  </si>
  <si>
    <t>Er innredning utformet mht. renhold</t>
  </si>
  <si>
    <t>Det benyttes fastmontert innredning i stort omfang, denne er lett å rengjøre og tilpasset rommenes virksomhet</t>
  </si>
  <si>
    <t>Det benyttes løs innredning i stort omfang, eller innredning som er vanskelig å rengjøre, innredning er ikke tilpasset rommenes virksomhet</t>
  </si>
  <si>
    <t>Bygning generelt/Fast inventar</t>
  </si>
  <si>
    <t>VK-270-MHV-02</t>
  </si>
  <si>
    <t>Omfang av lydfeller.</t>
  </si>
  <si>
    <t>Det er lydfeller før og etter aggregater.</t>
  </si>
  <si>
    <t>Det er lydfeller på tilluft og avtrekk men ikke avkast eller inntak.</t>
  </si>
  <si>
    <t>Det mangler lydfeller før og etter aggregat.</t>
  </si>
  <si>
    <t>Fast inventar, generelt</t>
  </si>
  <si>
    <t>VK-270-MHV-03</t>
  </si>
  <si>
    <t>Er innvendige materialer valgt mht. rengjøring.</t>
  </si>
  <si>
    <t xml:space="preserve">Lite porøse materialer. Parkett, linoleum m.m. </t>
  </si>
  <si>
    <t xml:space="preserve">Mye porøse materialer, åpne himlinger, betongvegger osv. </t>
  </si>
  <si>
    <t>VK-270-MHV-04</t>
  </si>
  <si>
    <t>Ikke avdunsting/partikler fra materialer. Hovedsakelig lavemitterende materialer som tegl, lettklinker, gipsplater, keramiske fliser, betong, sponplater, trefiberplater, laminater, linoleum, mineralull og cellulosefiber.</t>
  </si>
  <si>
    <t>Sannsynligvis avdunsting eller partikler mv. i inneluften</t>
  </si>
  <si>
    <t xml:space="preserve">Piper </t>
  </si>
  <si>
    <t>VK-271-RBY-01</t>
  </si>
  <si>
    <t>Svake symptomer på skader som avskalling, frostsprenging, korrosjon, dårlige mørtelfuger m.m.</t>
  </si>
  <si>
    <t>Svake skader som avskalling, frostsprenging, korrosjon, dårlige mørtelfuger m.m.</t>
  </si>
  <si>
    <t>Skader som avskalling, frostsprenging, korrosjon, dårlige mørtelfuger m.m.</t>
  </si>
  <si>
    <t>Piper over tak</t>
  </si>
  <si>
    <t>VK-271-VBU-01</t>
  </si>
  <si>
    <t>Skader i overflater eller materialer</t>
  </si>
  <si>
    <t>Slitasje på 5 - 10 % av overflatene. Ingen skader i materialene</t>
  </si>
  <si>
    <t>Slitasje på over 10 % av overflatene. Moderate skader i materialene</t>
  </si>
  <si>
    <t>Slitasje på over 10 % av overflatene. Skader i materialene.</t>
  </si>
  <si>
    <t>Monterings-ferdige ildsteder</t>
  </si>
  <si>
    <t>VK-272-VBI-01</t>
  </si>
  <si>
    <t>Stål/aluminium</t>
  </si>
  <si>
    <t>VK-273-VBI-01</t>
  </si>
  <si>
    <t>Synlige skader eller slitasje</t>
  </si>
  <si>
    <t xml:space="preserve">Ingen synlige skader. </t>
  </si>
  <si>
    <t>Mindre slitasje av overflate.</t>
  </si>
  <si>
    <t xml:space="preserve">Middels kraftige slitasje. Hakk og sår. Mindre defekter i overflaten. </t>
  </si>
  <si>
    <t xml:space="preserve">Kraftige slitasjer. Kraftige defekter i overflaten. Lokal tendenser til korrosjonsskade. </t>
  </si>
  <si>
    <t>Tre og laminat</t>
  </si>
  <si>
    <t>VK-273-VBI-02</t>
  </si>
  <si>
    <t>Synlige skader eller slitasje, mistanke om sopp eller råte</t>
  </si>
  <si>
    <t>Ingen synlige skader. Ingen synlige fuktskader eller råte/insektsproblem.</t>
  </si>
  <si>
    <t>Mindre slitasje. Fuktskjolder</t>
  </si>
  <si>
    <t xml:space="preserve">Middels kraftige slitasje. Hakk og sår. Mindre defekter i overflaten. Fuktskader. </t>
  </si>
  <si>
    <t>Kjøkkeninnredning, alle materialer</t>
  </si>
  <si>
    <t>VK-273-VBI-03</t>
  </si>
  <si>
    <t xml:space="preserve">Skader eller slitasje </t>
  </si>
  <si>
    <t>Kjøkkeninnredning,  beslag og utstyr</t>
  </si>
  <si>
    <t>VK-273-VBI-04</t>
  </si>
  <si>
    <t>Mindre skader uten konsekvenser for bruken</t>
  </si>
  <si>
    <t>Skader med konsekvenser for bruken av innredningen. Fortsatt brukbar</t>
  </si>
  <si>
    <t>Skader med store konsekvenser for bruken av innredningen.</t>
  </si>
  <si>
    <t>VK-273-VBI-05</t>
  </si>
  <si>
    <t>Funksjonssvikt</t>
  </si>
  <si>
    <t>Mindre skjevheter i dører og skuffer</t>
  </si>
  <si>
    <t>Større skjevheter i dører og skuffer. Vanskelig å åpne dører og skuffer</t>
  </si>
  <si>
    <t>Vanskelig å bruke innredningen på grunn av funksjonssvikt</t>
  </si>
  <si>
    <t>VK-273-VBI-06</t>
  </si>
  <si>
    <t>Innredning og garnityr for våtrom,  alle materialer</t>
  </si>
  <si>
    <t>VK-274-VBI-01</t>
  </si>
  <si>
    <t>Innredning og garnityr for våtrom,  beslag og utstyr</t>
  </si>
  <si>
    <t>VK-274-VBI-02</t>
  </si>
  <si>
    <t>VK-274-VBI-03</t>
  </si>
  <si>
    <t>VK-275-VBI-01</t>
  </si>
  <si>
    <t>Belegg (diverse fast vinylbelegg etc i kjemi/fysikk/forming)</t>
  </si>
  <si>
    <t>VK-275-VBI-02</t>
  </si>
  <si>
    <t>Synlige skader, manglende fuger</t>
  </si>
  <si>
    <t>Mindre slitasje. Synlige lokale fuktskjolder, brennmerker etc.</t>
  </si>
  <si>
    <t>Beslag og utstyr</t>
  </si>
  <si>
    <t>VK-275-VBI-03</t>
  </si>
  <si>
    <t>Mangler og mindre defekter</t>
  </si>
  <si>
    <t xml:space="preserve">Mangler ved betjening. Ubrukbar. </t>
  </si>
  <si>
    <t>Funksjon</t>
  </si>
  <si>
    <t>VK-275-VBI-04</t>
  </si>
  <si>
    <t>Mindre skjevheter og utettheter i karm/dørblad. Umoderne</t>
  </si>
  <si>
    <t>Større skjevheter og utettheter i karm/dørblad. Eldre og mindre funksjonelt</t>
  </si>
  <si>
    <t>Sitterader stolrader og bord (fastmonterte)</t>
  </si>
  <si>
    <t>VK-276-VBI-01</t>
  </si>
  <si>
    <t>Middels kraftige slitasje. Hakk og sår. Mindre defekter.</t>
  </si>
  <si>
    <t>Kraftige slitasjer. Kraftige defekter.</t>
  </si>
  <si>
    <t>Skilt og tavler,  inne</t>
  </si>
  <si>
    <t>VK-277-VBI-01</t>
  </si>
  <si>
    <t>Skilt og tavler,  ute</t>
  </si>
  <si>
    <t>VK-277-VBU-01</t>
  </si>
  <si>
    <t>VK-278-RBY-01</t>
  </si>
  <si>
    <t>VK-278-VBI-01</t>
  </si>
  <si>
    <t>VK-278-VBU-01</t>
  </si>
  <si>
    <t>Gymsalsutstyr</t>
  </si>
  <si>
    <t>VK-279-RBY-01</t>
  </si>
  <si>
    <t>Nedfall av utstyr</t>
  </si>
  <si>
    <t xml:space="preserve">Dokumentasjon foreligger for sertifisering og sikkerhetskontroll av utstyr for siste 2 år. Det foreligger eventuell utbedringsbekreftelse på registrerte avvik ved sikkerhetskontroll. </t>
  </si>
  <si>
    <t>Dokumentasjon foreligger for sertifisering og sikkerhetskontroll av utstyr for siste 2 år. Det foreligger ikke utbedringsbekreftelse på registrerte avvik ved sikkerhetskontroll.</t>
  </si>
  <si>
    <t>Dokumentasjon foreligger ikke for sertifisering og sikkerhetskontroll av utstyr for siste 2 år.</t>
  </si>
  <si>
    <t>Annet fast inventar</t>
  </si>
  <si>
    <t>VK-279-RBY-02</t>
  </si>
  <si>
    <t>Skader på innfesting eller andre skader med personrisiko</t>
  </si>
  <si>
    <t>Skader, men ingen risiko for personer</t>
  </si>
  <si>
    <t>Skader med mistanke til risiko for personer</t>
  </si>
  <si>
    <t>Skader med risiko for personer</t>
  </si>
  <si>
    <t>Heve- og foldevegger</t>
  </si>
  <si>
    <t>VK-279-RBY-03</t>
  </si>
  <si>
    <t>Fare for nedfall</t>
  </si>
  <si>
    <t xml:space="preserve">Dokumentasjon foreligger for sertifisering og sikkerhetskontroll av heve- eller foldevegg for siste 2 år. Det foreligger eventuell utbedringsbekreftelse på registrerte avvik ved sikkerhetskontroll. </t>
  </si>
  <si>
    <t>Dokumentasjon foreligger for sertifisering og sikkerhetskontroll av heve eller foldevegg for siste 2 år. Det foreligger ikke utbedringsbekreftelse på registrerte avvik ved sikkerhetskontroll.</t>
  </si>
  <si>
    <t>Dokumentasjon foreligger ikke for sertifisering og sikkerhetskontroll av heve- og foldevegg for siste 2 år.</t>
  </si>
  <si>
    <t>Teknisk tilstand</t>
  </si>
  <si>
    <t>VK-279-TDB-01</t>
  </si>
  <si>
    <t>Fast inventar. Skader, slitasje og aldring i forhold til nybyggstandard. Skjevheter og ujevnheter og overflaters tilstand.</t>
  </si>
  <si>
    <t>Ingen skader, kun mindre slitasje/aldring fra nybyggstandard.</t>
  </si>
  <si>
    <t>Få skader og ok standard. Noe slitasje. Delvis behov for løpende reparasjoner/ vedlikehold.</t>
  </si>
  <si>
    <t>Slitt og en del skader. Umoderne og behov for oppgradering.</t>
  </si>
  <si>
    <t>Omfattende skader og slitasje. Utidsmessig og lite funksjonelt. Behov for utskiftning.</t>
  </si>
  <si>
    <t>VK-279-VBI-01</t>
  </si>
  <si>
    <t>Fast innredning i gymsal</t>
  </si>
  <si>
    <t xml:space="preserve">Ingen synlige skader eller deformasjoner. </t>
  </si>
  <si>
    <t>God kvalitet på innfesting og robusthet. Symptomer på skader.</t>
  </si>
  <si>
    <t>Middels kraftige symptomer på skader/robusthet/innfestning i vegg og dekke.</t>
  </si>
  <si>
    <t>Kraftige symptomer på skader/robusthet/innfestning i vegg og dekke.</t>
  </si>
  <si>
    <t>Annet fast inventar Svømmehaller</t>
  </si>
  <si>
    <t>VK-279-VSH-01</t>
  </si>
  <si>
    <t>Skader i overflater eller materialer.</t>
  </si>
  <si>
    <t>Moderate skader eller slitasje i overflatene. Ingen skader i materialene</t>
  </si>
  <si>
    <t xml:space="preserve">Skader eller slitasje i overflatene. Noe korrosjon i materialer. </t>
  </si>
  <si>
    <t>Skader eller slitasje i overflatene. Korrosjon i materialene.</t>
  </si>
  <si>
    <t>Rekkverk</t>
  </si>
  <si>
    <t>VK-281-RBY-01</t>
  </si>
  <si>
    <t>Barnesikkert rekkverk.</t>
  </si>
  <si>
    <t>Rekkverkshøyde minst 0,9 m og åpninger mindre enn 0,1 m. Sprosser må være vertikale for å hindre klatring.</t>
  </si>
  <si>
    <t>Rekkverkshøyde mindre enn 0,9 m, åpninger større enn 0,1 m eller sprosser er ikke vertikale for å hindre klatring.</t>
  </si>
  <si>
    <t>VK-281-RBY-02</t>
  </si>
  <si>
    <t>Skader i rekkverk eller innfesting</t>
  </si>
  <si>
    <t>God kvalitet på innfesting og styrke for horisontallaster. Små skader i rekkverk eller innfesting.</t>
  </si>
  <si>
    <t>Middels god kvalitet på innfesting og styrke for horisontallaster. Skader i rekkverk eller innfesting.</t>
  </si>
  <si>
    <t>Dårlig god kvalitet på innfesting og styrke for horisontallaster. Vesentlige skader i rekkverk eller innfesting.</t>
  </si>
  <si>
    <t>Trapper, generelt</t>
  </si>
  <si>
    <t>VK-281-RBY-03</t>
  </si>
  <si>
    <t>Skader med fare for nedfall eller svikt i bærende konstruksjoner</t>
  </si>
  <si>
    <t>Svake synlige skader som avskalling eller redusert tverrsnitt. Ingen synlig armeringskorrosjon eller svikt i konstruksjoner</t>
  </si>
  <si>
    <t>Middels kraftige synlige skader som avskalling eller redusert tverrsnitt. Lokale skader med påvist korrosjon i materialer eller svikt i konstruksjoner</t>
  </si>
  <si>
    <t>Kraftige skader som avskalling eller redusert tverrsnitt. Stort omfang av korrosjon i materialer eller svikt i konstruksjoner</t>
  </si>
  <si>
    <t>Opptrinn</t>
  </si>
  <si>
    <t>VK-281-RBY-04</t>
  </si>
  <si>
    <t>Åpninger i opptrinn</t>
  </si>
  <si>
    <t>Opptrinnne er tette</t>
  </si>
  <si>
    <t xml:space="preserve">Opptrinnene har åpning under 100 mm.  </t>
  </si>
  <si>
    <t>Opptrinnene har åpning over 100 mm,  men det medfører ingen eller liten risiko</t>
  </si>
  <si>
    <t>Opptrinnene har åpning over 100 mm</t>
  </si>
  <si>
    <t>Trapper</t>
  </si>
  <si>
    <t>VK-281-UUB-01</t>
  </si>
  <si>
    <t xml:space="preserve">Bredde i trapp </t>
  </si>
  <si>
    <t xml:space="preserve">Minst 1,1 m. Ekstra bredde i ikke-rettløpstrapper: 0,10-0,15 m </t>
  </si>
  <si>
    <t xml:space="preserve">Hovedtrapp minst 1,1 Andre trapper minst 0,9 </t>
  </si>
  <si>
    <t>VK-281-UUB-02</t>
  </si>
  <si>
    <t>Stigningsforhold i trapper. Trappen skal være lett å gå i. Lange trappeløp og brede trapper bør ha slak stigning.</t>
  </si>
  <si>
    <t>Stigningsvinkel 30-34°. Inntrinn 280-300 mm (min. 300 mm v/mange funksjonshemmede brukere/mange brukere), opptrinn 150-160 mm.</t>
  </si>
  <si>
    <t xml:space="preserve">Stigningsvinkel 30-36° 2 opptrinn + 1 inntrinn =620 +/- 20 mm </t>
  </si>
  <si>
    <t>VK-281-UUB-03</t>
  </si>
  <si>
    <t>Repos i trapp Tilfredsstillende snuareal for rullestolbruker 150x150cm. Maks høydeforskjell mellom hvileplan 350cm.</t>
  </si>
  <si>
    <t>Minst 160x160cm</t>
  </si>
  <si>
    <t>OK i alle trapper</t>
  </si>
  <si>
    <t>OK i hovedtrapp</t>
  </si>
  <si>
    <t>Repos mindre enn 130x130cm i hovedtrapp</t>
  </si>
  <si>
    <t>VK-281-UUB-04</t>
  </si>
  <si>
    <t>Utforming av trapp, merking av trinn, åpninger i rekkverk.</t>
  </si>
  <si>
    <t xml:space="preserve">Trapp med rett løp. Kontrastfarge og relieff på alle trinnforkanter i bredde 30-50mm. Tette opptrinn. Håndlist 300 mm forbi øvre og nedre del av trapp og rampe. Avstand mellom håndlist og vegg minst 50 mm. Åpninger i rekkverk er mindre enn 50 mm for klasse 1 - 7 og mindre enn 100 mm for eldre klasser. </t>
  </si>
  <si>
    <t xml:space="preserve">Trapp med rett løp. Kontrastfarge og relieff på alle trinnforkanter i bredde 30-50 mm, men er være slitt. Tette opptrinn. Håndlist kan være mindre enn 300 mm forbi øvre og nedre del av trapp og rampe. Avstand mellom håndlist og vegg minst 50 mm. Åpninger i rekkverk er mindre enn 50 mm for klasse 1 - 7 og mindre enn 100 mm for eldre klasser. </t>
  </si>
  <si>
    <t xml:space="preserve">Trapp med rett løp. Kontrastfarge og relieff mangler. Tette opptrinn. Håndlist har dårlig utforming eller mangler på eine sida. Åpninger i rekkverk er mindre enn 50 mm for klasse 1 - 7 og mindre enn 100 mm for eldre klasser. </t>
  </si>
  <si>
    <t xml:space="preserve">Kontrastfarge og relieff mangler. Tette opptrinn. Håndlist har dårlig utforming eller mangler på eine sida. Åpninger i rekkverk er større enn 50 mm for klasse 1 - 7 og større enn 100 mm for eldre klasser. </t>
  </si>
  <si>
    <t>VK-281-UUB-05</t>
  </si>
  <si>
    <t>Overflate - trapper Det må benyttes overflatebelegg som er rengjøringsvennlig.</t>
  </si>
  <si>
    <t>Trapper, betong</t>
  </si>
  <si>
    <t>VK-281-VBI-01</t>
  </si>
  <si>
    <t xml:space="preserve">Middels kraftige synlige riss (&gt;0,2 mm, &lt;5mm) med moderat utbredelse. Middels kraftige deformasjoner og avskallinger. Karbonatisert betong innenfor armering. Mindre saltutslag. </t>
  </si>
  <si>
    <t>Trapper, stål</t>
  </si>
  <si>
    <t>VK-281-VBI-02</t>
  </si>
  <si>
    <t>Skader, slitasje</t>
  </si>
  <si>
    <t xml:space="preserve">Slitasje på over 10 % av overflatene. Maling eller galvanisering har løsnet fra underlaget, men foreløpig liten avflaking. </t>
  </si>
  <si>
    <t>Slitasje på over 10 % av overflatene. Maling eller galvanisering har løsnet fra underlaget, avflaking over større arealer. Korrosjon i overflatene.</t>
  </si>
  <si>
    <t>Trapper, tre</t>
  </si>
  <si>
    <t>VK-281-VBI-03</t>
  </si>
  <si>
    <t xml:space="preserve">Slitasje på over 10 % av overflatene. På trapper som har overflatebehandling har maling eller lakk har løsnet fra underlaget, men foreløpig moderat avflaking. </t>
  </si>
  <si>
    <t>Slitasje på over 10 % av overflatene. På trapper som har overflatebehandling har maling eller lakk løsnet fra underlaget, avflaking over større arealer. Biologisk nedbryting i overflatene</t>
  </si>
  <si>
    <t>Trapper,  alle materialer</t>
  </si>
  <si>
    <t>VK-281-VBI-04</t>
  </si>
  <si>
    <t xml:space="preserve">Slitasje på over 10 % av overflatene. På trapper som har overflatebehandling har maling eller lakk løsnet fra underlaget, avflaking over større arealer. </t>
  </si>
  <si>
    <t>Trapper, ramper, stupebrett og stupetårn. Svømmehaller</t>
  </si>
  <si>
    <t>VK-281-VSH-01</t>
  </si>
  <si>
    <t>Skader i overflatene</t>
  </si>
  <si>
    <t>VK-282-RBY-01</t>
  </si>
  <si>
    <t>VK-282-RBY-02</t>
  </si>
  <si>
    <t>VK-282-RBY-03</t>
  </si>
  <si>
    <t>VK-282-UUB-01</t>
  </si>
  <si>
    <t>VK-282-UUB-02</t>
  </si>
  <si>
    <t>VK-282-UUB-03</t>
  </si>
  <si>
    <t>VK-282-UUB-04</t>
  </si>
  <si>
    <t>VK-282-VBU-01</t>
  </si>
  <si>
    <t>VK-282-VBU-02</t>
  </si>
  <si>
    <t>VK-282-VBU-03</t>
  </si>
  <si>
    <t xml:space="preserve">Slitasje på over 10 % av overflatene. Overflatebehandling har løsnet fra underlaget, men foreløpig moderat avflaking. </t>
  </si>
  <si>
    <t>Slitasje på over 10 % av overflatene. Overflatebehandling har løsnet fra underlaget, avflaking over større arealer. Biologisk nedbryting i overflatene</t>
  </si>
  <si>
    <t>VK-282-VBU-04</t>
  </si>
  <si>
    <t xml:space="preserve">Slitasje på over 10 % av overflatene. Overflatebehandling har løsnet fra underlaget, avflaking over større arealer. </t>
  </si>
  <si>
    <t>VK-283-RBY-01</t>
  </si>
  <si>
    <t>VK-283-RBY-02</t>
  </si>
  <si>
    <t>Ramper, generelt</t>
  </si>
  <si>
    <t>VK-283-RBY-03</t>
  </si>
  <si>
    <t>Ramper</t>
  </si>
  <si>
    <t>VK-283-UUB-01</t>
  </si>
  <si>
    <t>Merking av rampe.</t>
  </si>
  <si>
    <t>Kontrastfarge og relieff på alle kanter i bredde 30-50 mm på topp og bunn av rampen.</t>
  </si>
  <si>
    <t>Kontrastfarge og relieff på alle kanter i topp og bunn av rampen er slitt, men er fortsatt synlig.</t>
  </si>
  <si>
    <t>Kontrastfarge mangler, men overflatene på rampen er forskjellig fra overflatene ved siden av rampen.</t>
  </si>
  <si>
    <t>Kontrastfarge mangler. Rampen er samme farge som overflater ved siden av rampen.</t>
  </si>
  <si>
    <t>Ramper, betong</t>
  </si>
  <si>
    <t>VK-283-VBI-01</t>
  </si>
  <si>
    <t>Ramper, stål</t>
  </si>
  <si>
    <t>VK-283-VBI-02</t>
  </si>
  <si>
    <t>Ramper, tre</t>
  </si>
  <si>
    <t>VK-283-VBI-03</t>
  </si>
  <si>
    <t>Ramper,  alle materialer</t>
  </si>
  <si>
    <t>VK-283-VBI-04</t>
  </si>
  <si>
    <t>VK-284-RBY-01</t>
  </si>
  <si>
    <t>VK-284-RBY-02</t>
  </si>
  <si>
    <t>Balkonger, generelt</t>
  </si>
  <si>
    <t>VK-284-RBY-03</t>
  </si>
  <si>
    <t>Balkonger, betong</t>
  </si>
  <si>
    <t>VK-284-VBU-01</t>
  </si>
  <si>
    <t>Balkonger, stål</t>
  </si>
  <si>
    <t>VK-284-VBU-02</t>
  </si>
  <si>
    <t>Balkonger, tre</t>
  </si>
  <si>
    <t>VK-284-VBU-03</t>
  </si>
  <si>
    <t>Balkonger,  alle materialer</t>
  </si>
  <si>
    <t>VK-284-VBU-04</t>
  </si>
  <si>
    <t>VK-285-RBY-01</t>
  </si>
  <si>
    <t>VK-285-RBY-02</t>
  </si>
  <si>
    <t>Tribuner og amfier, generelt</t>
  </si>
  <si>
    <t>VK-285-RBY-03</t>
  </si>
  <si>
    <t>Tribuner og amfier, betong</t>
  </si>
  <si>
    <t>VK-285-VBU-01</t>
  </si>
  <si>
    <t>Middels kraftige synlige riss (&gt;0,2 mm, &lt;5mm) med moderat utbredelse. Middels kraftige deformasjoner og avskallinger. Karbonatisert betong innenfor armering. Mindre saltutslag.</t>
  </si>
  <si>
    <t>Tribuner og amfier, stål</t>
  </si>
  <si>
    <t>VK-285-VBU-02</t>
  </si>
  <si>
    <t>Tribuner og amfier, tre</t>
  </si>
  <si>
    <t>VK-285-VBU-03</t>
  </si>
  <si>
    <t>Tribuner og amfier,  alle materialer</t>
  </si>
  <si>
    <t>VK-285-VBU-04</t>
  </si>
  <si>
    <t>Baldakiner og skjermtak, generelt</t>
  </si>
  <si>
    <t>VK-286-RBY-01</t>
  </si>
  <si>
    <t>Baldakiner og skjermtak,  alle materialer</t>
  </si>
  <si>
    <t>VK-286-VBU-01</t>
  </si>
  <si>
    <t xml:space="preserve">Slitasje på over 10 % av overflatene. Overflatebehandling har maling eller lakk har løsnet fra underlaget, men foreløpig moderat avflaking. </t>
  </si>
  <si>
    <t>Slitasje på over 10 % av overflatene. Overflatebehandling har maling eller lakk løsnet fra underlaget, avflaking over større arealer.  Skader i materialer.</t>
  </si>
  <si>
    <t>VK-287-RBY-01</t>
  </si>
  <si>
    <t>Rekkverk, ute og inne</t>
  </si>
  <si>
    <t>VK-287-RBY-02</t>
  </si>
  <si>
    <t>Svake skader som løs innfesting eller løse deler. Ingen synlig korrosjon i materialer, svikt i konstruksjoner eller mistanke om underdimensjonering</t>
  </si>
  <si>
    <t>Mistanke om skader i innfesting. Løse deler i ikke - bærende konstruksjon. Moderat korrosjon i materialer. Svikt i konstruksjoner. Mistanke om underdimensjonering</t>
  </si>
  <si>
    <t>Skader i innfesting. Deler har løsnet og falt ned. Korrosjon i materialer. Bærende konstruksjoner er under - dimensjonert.</t>
  </si>
  <si>
    <t>Rekkverk og håndlister, innvendig</t>
  </si>
  <si>
    <t>VK-287-VBI-01</t>
  </si>
  <si>
    <t>Skader eller slitasje, alle materialer</t>
  </si>
  <si>
    <t>Rekkverk og håndlister, utvendig</t>
  </si>
  <si>
    <t>VK-287-VBU-01</t>
  </si>
  <si>
    <t>Slitasje på over 10 % av overflatene. Maling har løsnet fra underlaget, men foreløpig ingen avflaking. Moderate fuktskader</t>
  </si>
  <si>
    <t>Slitasje på over 10 % av overflatene. Maling har løsnet fra underlaget, avflaking over større arealer. Fuktskader</t>
  </si>
  <si>
    <t>VK-288-RBY-01</t>
  </si>
  <si>
    <t>VK-288-VBI-01</t>
  </si>
  <si>
    <t>VK-288-VBU-01</t>
  </si>
  <si>
    <t>Sanitær - installasjon,  gjennomspyling mot legionella.</t>
  </si>
  <si>
    <t>VK-310-MHV-01</t>
  </si>
  <si>
    <t>Dokumentasjon av gjennomspyling og hensiktsmessig utforming av anlegget mht. legionella</t>
  </si>
  <si>
    <t>Det finnes dokumentasjon for gjennomspyling av anlegget. Anlegget er utformet med hensyn på gjennomspyling.</t>
  </si>
  <si>
    <t>Det finnes dokumentasjon for gjennomspyling av anlegget. Anlegget er utformet med hensyn på gjennomspyling, men det kan finnes blindledere.</t>
  </si>
  <si>
    <t>Det finnes dokumentasjon for gjennomspyling av anlegget. Anlegget er ikke utformet med hensyn på gjennomspyling.</t>
  </si>
  <si>
    <t>Det finnes ikke dokumentasjon av gjennomført gjennomspyling. Anlegget er ikke utformet med hensyn på gjennomspyling.</t>
  </si>
  <si>
    <t>Sanitær - installasjon, skåldesperre.</t>
  </si>
  <si>
    <t>VK-310-MHV-02</t>
  </si>
  <si>
    <t>Skåldesperre. Testing av driftspersonell.</t>
  </si>
  <si>
    <t>Anlegget har skåldesperre, og dennes funksjon er testet ved å måle temperatur på tappesteder til den stabiliserer seg. Maksimumstemperatur overstiger ikke 55ºC.</t>
  </si>
  <si>
    <t>Anlegget har ikke skåldesperre, eller denne fungerer ikke. Temperatur på varmt tappevann er høyere enn 55ºC.</t>
  </si>
  <si>
    <t>Sanitær-installasjon, generelt</t>
  </si>
  <si>
    <t>VK-310-RVV-01</t>
  </si>
  <si>
    <t>Legionella i berederanlegg. Serviceavtale.</t>
  </si>
  <si>
    <t xml:space="preserve">Serviceavtale med oppdatert protokoll foreligger. Protokoll bekrefter at anlegget er gjennomspylt og renset 1 gang i året. </t>
  </si>
  <si>
    <t>Serviceavtale foreligger, men det foreligger ikke protokoll med dokumentasjon på service siste år.</t>
  </si>
  <si>
    <t>Serviceavtale foreligger, men med intervall lengre enn 1 år. Det foreligger ikke protokoll med dokumentasjon på service siste år.</t>
  </si>
  <si>
    <t>Serviceavtale foreligger ikke.</t>
  </si>
  <si>
    <t>VK-310-RVV-02</t>
  </si>
  <si>
    <t>Legionella i dusjanlegg. Protokoll.</t>
  </si>
  <si>
    <t>Oppdatert protokoll foreligger. Protokoll bekrefter at anlegget er gjennomspylt og renset med hettvann (80°C) 1 gang i uken. Prosedyrer foreligger. Vannsparende dusjhoder er ikke installert</t>
  </si>
  <si>
    <t>Oppdatert protokoll foreligger ikke, men anlegget er normalt driftet og godt vedlikeholdt. Anlegget er gjennomspylt og renset med hettvann 1 gang i året. Prosedyrer foreligger. Vannsparende dusjhoder er ikke installert</t>
  </si>
  <si>
    <t xml:space="preserve">Oppdatert protokoll foreligger ikke og anlegget er ikke driftet eller vedlikeholdt de siste 5 år. Prosedyrer foreligger. Vannsparende dusjhoder er installert. </t>
  </si>
  <si>
    <t>Oppdatert protokoll foreligger ikke og anlegget er ikke driftet eller vedlikeholdt. Prosedyrer foreligger ikke. Vannsparende dusjhoder er installert</t>
  </si>
  <si>
    <t>VK-310-RVV-03</t>
  </si>
  <si>
    <t>Risiko for legionella i blindender i rørføring til dusjanlegg.</t>
  </si>
  <si>
    <t>Ingen blindender mellom sentral blandeventil og dusjhoder</t>
  </si>
  <si>
    <t>Det er blindender mellom sentral blandeventil og dusjhoder.</t>
  </si>
  <si>
    <t>Sanitær-installasjon, dusjanlegg</t>
  </si>
  <si>
    <t>VK-310-RVV-04</t>
  </si>
  <si>
    <t xml:space="preserve">Risiko for skolding av personer i dusjanlegg. </t>
  </si>
  <si>
    <t>Protokoll bekrefter at sentral blandeventil er normalt driftet og godt vedlikeholdt. Prosedyrer foreligger. Temperatur lavere eller lik 37°C. Innstilling av varme på de enkelte armaturer er ikke tilgjengelig for brukerne.</t>
  </si>
  <si>
    <t>Oppdatert protokoll foreligger ikke, men anlegget er normalt driftet og godt vedlikeholdt. Prosedyrer foreligger. Temperatur lavere eller lik 37°C. Innstilling av varme på de enkelte armaturer er ikke tilgjengelig for brukerne.</t>
  </si>
  <si>
    <t>Oppdatert protokoll foreligger ikke og anlegget er ikke driftet eller vedlikeholdt de siste 5 år. Prosedyrer foreligger. Temperatur høgere enn 37°C. Innstilling av varme på de enkelte armaturer er tilgjengelig for brukerne.</t>
  </si>
  <si>
    <t>Oppdatert protokoll foreligger ikke og anlegget er ikke driftet eller vedlikeholdt. Prosedyrer foreligger ikke. Temperatur høgere enn 37°C. Innstilling av varme på de enkelte armaturer er ikke tilgjengelig for brukerne.</t>
  </si>
  <si>
    <t>Sanitær-installasjon,  varmt vann til tappestender og servantarmatur</t>
  </si>
  <si>
    <t>VK-310-RVV-05</t>
  </si>
  <si>
    <t>Risiko for skolding av personer i tappesteder og servantarmatur.</t>
  </si>
  <si>
    <t>Protokoll bekrefter at servantarmaturer er normalt driftet og godt vedlikeholdt. Prosedyrer foreligger. Tappetemperatur lavere eller lik 55°C</t>
  </si>
  <si>
    <t>Oppdatert protokoll foreligger ikke, men anlegget er normalt driftet og godt vedlikeholdt. Prosedyrer foreligger. Tappetemperatur lavere eller lik 55°C.</t>
  </si>
  <si>
    <t>Oppdatert protokoll foreligger ikke og anlegget er ikke driftet eller vedlikeholdt de siste 5 år. Prosedyrer foreligger. Tappetemperatur høgere enn 55°C.</t>
  </si>
  <si>
    <t>Oppdatert protokoll foreligger ikke og anlegget er ikke driftet eller vedlikeholdt. Prosedyrer foreligger ikke. Temperatur høgere enn 55°C</t>
  </si>
  <si>
    <t>Sanitær-installasjon,   hettvann til kjøkken.</t>
  </si>
  <si>
    <t>VK-310-RVV-06</t>
  </si>
  <si>
    <t>Risiko for skolding av personer i hettvannsuttak på kjøkken.</t>
  </si>
  <si>
    <t>Prosedyrer for håndtering av hettvann og behandling av skolding foreligger.</t>
  </si>
  <si>
    <t>Serviceavtale foreligger ikke. Prosedyrer for håndtering av hettvann og behandling av skolding foreligger ikke.</t>
  </si>
  <si>
    <t>Sanitær-installasjon, generelt Svømmehaller</t>
  </si>
  <si>
    <t>VK-310-RVV-07</t>
  </si>
  <si>
    <t>Svømmehall Det foreligger fare for bakterieoppblomstring eller utslett på kropp hvis ikke dosering av kjemikalier er utført korrekt.</t>
  </si>
  <si>
    <t>Serviceavtale foreligger. -Protokoller for riktig dosering av kjemikalier foreligger. -Prosedyrer for dosering av kjemikalier foreligger.</t>
  </si>
  <si>
    <t>Serviceavtale foreligger. -Protokoller for riktig dosering av kjemikalier foreligger ikke, men anlegget er driftet og vedlikeholdt iht prosedyrer. -Prosedyrer for dosering av kjemikalier foreligger.</t>
  </si>
  <si>
    <t xml:space="preserve">Serviceavtale foreligger ikke. -Protokoller for riktig dosering av kjemikalier foreligger ikke, men anlegget er driftet og vedlikeholdt iht prosedyrer. -Prosedyrer for dosering av kjemikalier foreligger. </t>
  </si>
  <si>
    <t>Serviceavtale foreligger ikke. -Protokoller for riktig dosering av kjemikalier foreligger ikke. -Prosedyrer for dosering av kjemikalier foreligger ikke.</t>
  </si>
  <si>
    <t>VK-310-TDV-01</t>
  </si>
  <si>
    <t>Sanitær, generelt</t>
  </si>
  <si>
    <t xml:space="preserve">-Bunnledninger, ledningsnett, armatur og utstyr i tilnærmet nybyggkvalitet. -Ingen tegn til problemer. -Gjenstående levetid tilnærmet som nytt anlegg. </t>
  </si>
  <si>
    <t xml:space="preserve">-Anlegg inntil 15 år, men godt ivaretatt. -Ingen tegn til lekkasjer eller annet negativt. </t>
  </si>
  <si>
    <t xml:space="preserve">-Eldre anlegg inntil 30 år eller anlegg eldre enn 30 år men godt ivaretatt med utskifting av deler med korte levetider. </t>
  </si>
  <si>
    <t>-Anlegg over 30 år og uten noen utskiftinger. -Stort behov for utskiftning/oppgradering.</t>
  </si>
  <si>
    <t>VK-310-TDV-02</t>
  </si>
  <si>
    <t>Tilstrekkelig dekning av sanitærinstallasjoner og utstyr</t>
  </si>
  <si>
    <t>Mer enn 100 % overkapasitet</t>
  </si>
  <si>
    <t>Mer enn 50 % overkapasitet</t>
  </si>
  <si>
    <t>Dekker dagens behov</t>
  </si>
  <si>
    <t>Dekker ikke dagens behov</t>
  </si>
  <si>
    <t>Generelt</t>
  </si>
  <si>
    <t>VK-310-VRO-01</t>
  </si>
  <si>
    <t>FDV - dokumentasjon</t>
  </si>
  <si>
    <t>Det foreligger FDV - dokumentasjon på alle bygningsdeler og utstyr der slik dokumentasjon er relevant.</t>
  </si>
  <si>
    <t>Det foreligger FDV - dokumentasjon på de fleste bygningsdeler og utstyr der slik dokumentasjon er relevant.</t>
  </si>
  <si>
    <t>Det foreligger FDV - dokumentasjon på de et lite antall bygningsdeler og utstyr der slik dokumentasjon er relevant. Den FDV - dokumentasjonen som finnes kan være mangelfull.</t>
  </si>
  <si>
    <t>Det foreligger ingen dokumentasjon for bygningsdeler og utstyr der slik dokumentasjon er relevant.</t>
  </si>
  <si>
    <t>Bunnledninger</t>
  </si>
  <si>
    <t>VK-311-VRO-01</t>
  </si>
  <si>
    <t>Gjennomstrømning</t>
  </si>
  <si>
    <t xml:space="preserve">God gjennomstrømning. Dokumentert med fjernstyrt kamera siste 5 år. </t>
  </si>
  <si>
    <t>Ingen tegn til dårlig gjennomstrømning, men dokumentasjon foreligger ikke.</t>
  </si>
  <si>
    <t>Usikker gjennomstrøning</t>
  </si>
  <si>
    <t>Dårlig gjennomstrømning</t>
  </si>
  <si>
    <t>Ledningsnett</t>
  </si>
  <si>
    <t>VK-312-VRO-01</t>
  </si>
  <si>
    <t>Ingen skader. Ledningsnettet er kontrollert og det foreligger dokumentasjon fra kontrollen.</t>
  </si>
  <si>
    <t>Ingen tegn til skader. Ledningsnettet er ikke kontrollert.</t>
  </si>
  <si>
    <t>Ingen tegn til skader, men ledningsnettet er eldre enn 50 år. Ledningsnettet er ikke kontrollert.</t>
  </si>
  <si>
    <t>Skader, hyppige lekkasjer</t>
  </si>
  <si>
    <t>Ledningsnett Svømmehaller</t>
  </si>
  <si>
    <t>VK-312-VSH-01</t>
  </si>
  <si>
    <t>Korrosjon og mekaniske skader på ledningsnett</t>
  </si>
  <si>
    <t>Ingen korrosjon eller mekaniske skader</t>
  </si>
  <si>
    <t>Noe korrosjon eller mekaniske skader. Foreløpig uten betydning.</t>
  </si>
  <si>
    <t>Noe korrosjon eller mekaniske skader. Moderat betydning.</t>
  </si>
  <si>
    <t>Mye korrosjon eller mekaniske skader på ledningsnett.</t>
  </si>
  <si>
    <t>Armaturer i rørnettet</t>
  </si>
  <si>
    <t>VK-314-VRO-01</t>
  </si>
  <si>
    <t>Ingen skader og armaturene fungerer som forutsatt. Det foreligger gode beskrivelser fra driftspersonell</t>
  </si>
  <si>
    <t>Ingen tegn til skader eller til at armaturene ikke fungerer som forutsatt. Det foreligger ikke beskrivelser fra driftspersonell</t>
  </si>
  <si>
    <t>Skader eller dårlig funksjon.</t>
  </si>
  <si>
    <t>Skader eller dårlig funksjon</t>
  </si>
  <si>
    <t>Vannmåler, filter og UV - anlegg i vanninntak</t>
  </si>
  <si>
    <t>VK-314-VRO-03</t>
  </si>
  <si>
    <t>Skader,  funksjon, lekkasjer</t>
  </si>
  <si>
    <t>Ingen skader og utstyret fungerer som forutsatt. Det foreligger gode beskrivelser fra driftspersonell</t>
  </si>
  <si>
    <t>Ingen tegn til skader eller til at utstyret ikke fungerer som forutsatt. Det foreligger ikke beskrivelser fra driftspersonell</t>
  </si>
  <si>
    <t>Utstyret fungerer ikke</t>
  </si>
  <si>
    <t>Hovedstoppekran</t>
  </si>
  <si>
    <t>VK-314-VRO-04</t>
  </si>
  <si>
    <t>Lett å stenge, fungerer som forutsatt</t>
  </si>
  <si>
    <t>Vanskelig å stenge, men kan stenges.</t>
  </si>
  <si>
    <t>Vanskelig å stenge og stenger ikke helt.</t>
  </si>
  <si>
    <t>Ikke mulig å stenge av vannet med hovedstoppekran.</t>
  </si>
  <si>
    <t>Pumper</t>
  </si>
  <si>
    <t>VK-314-VRO-05</t>
  </si>
  <si>
    <t>Fungerer som forutsatt i henhold til opplysninger fra driftspersonell.</t>
  </si>
  <si>
    <t>Ingen opplysninger om skader eller funksjon fra driftspersonell,  men ingen tegn til skader eller dårlig funksjon.</t>
  </si>
  <si>
    <t>Skader eller dårlig funksjon,  men fungerer stort sett som forutsatt.</t>
  </si>
  <si>
    <t>Skader eller dårlig funksjon som har betydning.</t>
  </si>
  <si>
    <t>Blandesentral</t>
  </si>
  <si>
    <t>VK-314-VRO-06</t>
  </si>
  <si>
    <t>Skader eller dårlig funksjon. Mindre lekkasjer.</t>
  </si>
  <si>
    <t>Skader, dårlig funksjon eller lekkasjer</t>
  </si>
  <si>
    <t>Berederanlegg</t>
  </si>
  <si>
    <t>VK-314-VRO-07</t>
  </si>
  <si>
    <t>Skader, lekkasje, isolasjon, temperatur</t>
  </si>
  <si>
    <t>Ingen skader eller lekkasjer. Godt isolert. Temperatur over 70 ºC</t>
  </si>
  <si>
    <t>Små skader  uten betydning. Ingen lekkasjer. Godt isolert Temperatur over 70 ºC</t>
  </si>
  <si>
    <t>Små skader uten betydning. Ingen lekkasjer. Dårlig isolert. Temperatur mellom 65 ºC og 70 ºC.</t>
  </si>
  <si>
    <t>Skader og lekkasjer. Dårlig isolert. Temperatur under 65 ºC.</t>
  </si>
  <si>
    <t>Reduksjonsventil for vann</t>
  </si>
  <si>
    <t>VK-314-VRO-08</t>
  </si>
  <si>
    <t>Ekspansjonssystem</t>
  </si>
  <si>
    <t>VK-314-VRO-09</t>
  </si>
  <si>
    <t>Systemet fungerer som forutsatt</t>
  </si>
  <si>
    <t>Systemet har noe svikt, men fungerer som forutsatt</t>
  </si>
  <si>
    <t>Holder ikke trykk, defekt membran</t>
  </si>
  <si>
    <t>Systemet fungerer ikke.</t>
  </si>
  <si>
    <t>Stengeventiler</t>
  </si>
  <si>
    <t>VK-314-VRO-10</t>
  </si>
  <si>
    <t>Ventilene  fungerer som forutsatt</t>
  </si>
  <si>
    <t>Ventilene har noe svikt, men fungerer som forutsatt</t>
  </si>
  <si>
    <t>Ventilene fungerer neppe som forutsatt.</t>
  </si>
  <si>
    <t>Ventilene stenger ikke.</t>
  </si>
  <si>
    <t>Spylekran,  inne eller ute</t>
  </si>
  <si>
    <t>VK-314-VRO-11</t>
  </si>
  <si>
    <t>Krana  fungerer som forutsatt</t>
  </si>
  <si>
    <t>Krana har noe svikt, men fungerer som forutsatt</t>
  </si>
  <si>
    <t>Krana fungerer dårlig.</t>
  </si>
  <si>
    <t>Krana fungerer ikke</t>
  </si>
  <si>
    <t>Annet utstyr</t>
  </si>
  <si>
    <t>VK-314-VRO-12</t>
  </si>
  <si>
    <t>Ingen skader og utstyret fungerer som forutsatt.</t>
  </si>
  <si>
    <t>Små skader uten betydning og utstyret fungerer som forutsatt.</t>
  </si>
  <si>
    <t>Skader, men utstyret fungerer som forutsatt.</t>
  </si>
  <si>
    <t xml:space="preserve">Skader eller dårlig funksjon. </t>
  </si>
  <si>
    <t>WC, servanter, dusjkabinett, m.m.</t>
  </si>
  <si>
    <t>VK-315-VRO-01</t>
  </si>
  <si>
    <t xml:space="preserve">Tegn til skader eller dårlig funksjon. </t>
  </si>
  <si>
    <t>Sluk</t>
  </si>
  <si>
    <t>VK-315-VRO-03</t>
  </si>
  <si>
    <t>Ingen skader. Slukene fungerer som forutsatt</t>
  </si>
  <si>
    <t>Små skader uten betydning. Slukene fungerer som forutsatt.</t>
  </si>
  <si>
    <t xml:space="preserve">Skader i slukrist, skader i vannlås. Ingen lekkasjer. </t>
  </si>
  <si>
    <t>Skader i slukrist og vannlås. Lekkasjer</t>
  </si>
  <si>
    <t>Taksluk</t>
  </si>
  <si>
    <t>VK-315-VRO-04</t>
  </si>
  <si>
    <t>Type, alder, lekkasje, varmekabler</t>
  </si>
  <si>
    <t xml:space="preserve">Skader i slukrist, kan være dårlig innfesting. Ingen lekkasjer. </t>
  </si>
  <si>
    <t>Skader i slukrist og innfesting. Lekkasjer</t>
  </si>
  <si>
    <t>Blandebatterier</t>
  </si>
  <si>
    <t>VK-315-VRO-05</t>
  </si>
  <si>
    <t>Dusj</t>
  </si>
  <si>
    <t>VK-315-VRO-06</t>
  </si>
  <si>
    <t>Utevannskran</t>
  </si>
  <si>
    <t>VK-315-VRO-07</t>
  </si>
  <si>
    <t>Vannrenseanlegg</t>
  </si>
  <si>
    <t>VK-315-VRO-08</t>
  </si>
  <si>
    <t>Sanitær-installasjoner Utstyr Svømmehaller</t>
  </si>
  <si>
    <t>VK-315-VSH-01</t>
  </si>
  <si>
    <t>Kapasitet i dusjer</t>
  </si>
  <si>
    <t>1 dusjhode per 2- 4 elever. 1 dusjhode per 10 -12 andre besøkende</t>
  </si>
  <si>
    <t>1 dusjhode per 4 - 6 elever. 1 dusjhode per 12 - 15 andre besøkende</t>
  </si>
  <si>
    <t>1 dusjhode per 6 - 8 elever. 1 dusjhode per 15 - 20 andre besøkende</t>
  </si>
  <si>
    <t>Ikke tilstrekkelig kapasitet.</t>
  </si>
  <si>
    <t>VK-315-VSH-02</t>
  </si>
  <si>
    <t>Kapasitet i toaletter i garderober</t>
  </si>
  <si>
    <t>1 - 2 toaletter i garderober + urinal i 2 høyder (barn/voksne)</t>
  </si>
  <si>
    <t>1 - 2 toaletter i garderober,  mangler barneurinal.</t>
  </si>
  <si>
    <t>1 toalett i garderober</t>
  </si>
  <si>
    <t>Ikke toalett eller urinal i garderober.</t>
  </si>
  <si>
    <t>VK-315-VSH-03</t>
  </si>
  <si>
    <t>Tegn til skader eller dårlig funksjon. Mindre lekkasjer.</t>
  </si>
  <si>
    <t>Isolasjon</t>
  </si>
  <si>
    <t>VK-316-VRO-01</t>
  </si>
  <si>
    <t>Omfang og skader</t>
  </si>
  <si>
    <t>Isolasjon mangler eller er skadet på 5 - 20 % av arealet</t>
  </si>
  <si>
    <t>Isolasjon mangler eller er skadet på over 20 % av arealet</t>
  </si>
  <si>
    <t>Ingen isolasjon</t>
  </si>
  <si>
    <t>Varmeanlegg</t>
  </si>
  <si>
    <t>VK-320-RVV-01</t>
  </si>
  <si>
    <t>Serviceavtale</t>
  </si>
  <si>
    <t>Servicevtale foreligger. Dokumentasjon på service er lagt fram.</t>
  </si>
  <si>
    <t>Servicevtale foreligger og service er antakelig gjennomført i henhold til avtalen. Dokumentasjon på service er ikke lagt fram.</t>
  </si>
  <si>
    <t>Servicevtale foreligger, men service er antakelig ikke gjennomført i henhold til avtalen. Dokumentasjon på service er ikke lagt fram.</t>
  </si>
  <si>
    <t>VK-320-TDV-01</t>
  </si>
  <si>
    <t>Tilpasning til nye krav. Ledig kapasitet</t>
  </si>
  <si>
    <t>Kjeler, pumper, ventiler, ledningsnett og armatur har nybyggkvalitet. Tilpasset rom- og soneinndeling. Ledig kapasitet.</t>
  </si>
  <si>
    <t>Anlegg har tilnærmet nybyggkvalitet. Kan delvis tilpasses rom- og soneinndeling. Noe ledig kapasitet.</t>
  </si>
  <si>
    <t>Eldre anlegg som ikke tilfredstiler dagens krav. Noe ledig kapasitet.</t>
  </si>
  <si>
    <t>Anlegget tilfredsstiller ikke dagens krav. Ingen ledig kapasitet</t>
  </si>
  <si>
    <t>VK-320-TDV-02</t>
  </si>
  <si>
    <t>1 varmeelement pr. 1,2 meter fasade</t>
  </si>
  <si>
    <t>1 varmeelement pr. 2,4 meter fasade</t>
  </si>
  <si>
    <t>Annen strukturert løsning</t>
  </si>
  <si>
    <t>Anlegget er ikke tilpasset ulik bruk.</t>
  </si>
  <si>
    <t>VK-320-VRO-01</t>
  </si>
  <si>
    <t>Det foreligger FDV - dokumentasjon på et lite antall bygningsdeler og utstyr der slik dokumentasjon er relevant. Den FDV - dokumentasjonen som finnes kan være mangelfull.</t>
  </si>
  <si>
    <t>Det foreligger ingen FDV - dokumentasjon.</t>
  </si>
  <si>
    <t>Varmeanlegg, generelt</t>
  </si>
  <si>
    <t>VK-320-VRO-02</t>
  </si>
  <si>
    <t>Ingen skader og anlegget fungerer som forutsatt. Det foreligger gode beskrivelser fra driftspersonell</t>
  </si>
  <si>
    <t>Ingen tegn til skader eller til at anlegget ikke fungerer som forutsatt. Det foreligger ikke beskrivelser fra driftspersonell</t>
  </si>
  <si>
    <t>VK-321-VRO-01</t>
  </si>
  <si>
    <t>VK-322-VRO-01</t>
  </si>
  <si>
    <t>Usikker gjennomstrøning, eventuelt noen skader.</t>
  </si>
  <si>
    <t>Skader, hyppige lekkasjer.</t>
  </si>
  <si>
    <t>VK-324-VRO-01</t>
  </si>
  <si>
    <t>Tegn til skader eller dårlig funksjon.</t>
  </si>
  <si>
    <t xml:space="preserve">Radiatorventiler </t>
  </si>
  <si>
    <t>VK-324-VRO-02</t>
  </si>
  <si>
    <t>Ingen skader og ventilene fungerer som forutsatt. Det foreligger gode beskrivelser fra driftspersonell</t>
  </si>
  <si>
    <t>Ingen tegn til skader eller til at ventilene ikke fungerer som forutsatt. Det foreligger ikke beskrivelser fra driftspersonell</t>
  </si>
  <si>
    <t>VK-324-VRO-03</t>
  </si>
  <si>
    <t>Regulering</t>
  </si>
  <si>
    <t>Automatisk regulering for hvert rom</t>
  </si>
  <si>
    <t>Automatisk regulering for hver sone</t>
  </si>
  <si>
    <t>Manuell regulering for hver radiator</t>
  </si>
  <si>
    <t>Manuell regulering for hver sone</t>
  </si>
  <si>
    <t>VK-324-VRO-04</t>
  </si>
  <si>
    <t>Ingen lekkasjer</t>
  </si>
  <si>
    <t>Shuntventiler</t>
  </si>
  <si>
    <t>VK-324-VRO-05</t>
  </si>
  <si>
    <t>Utstyr i energisentral, kjeler</t>
  </si>
  <si>
    <t>VK-325-VRO-01</t>
  </si>
  <si>
    <t>Ingen skader og utstyret fungerer som forutsatt. Serviceavtale foreligger og dokumentasjon på gjennomført service er lagt fram.</t>
  </si>
  <si>
    <t>Ingen skader og utstyret fungerer som forutsatt. Serviceavtale foreligger, men dokumentasjon på gjennomført service er ikke lagt fram.</t>
  </si>
  <si>
    <t>Moderate skader, men utstyret fungerer som forutsatt. Serviceavtale foreligger ikke</t>
  </si>
  <si>
    <t>VK-325-VRO-02</t>
  </si>
  <si>
    <t>Radiatorer</t>
  </si>
  <si>
    <t>VK-325-VRO-03</t>
  </si>
  <si>
    <t>Skader, funksjon og innfesting</t>
  </si>
  <si>
    <t>Ingen skader og radiatorene fungerer som forutsatt. God innfesting.</t>
  </si>
  <si>
    <t>Små skader uten betydning og radiatorene fungerer som forutsatt. God innfesting.</t>
  </si>
  <si>
    <t>Skader, men radiatorene fungerer stort sett som forutsatt. God innfesting.</t>
  </si>
  <si>
    <t>Skader eller dårlig funksjon. Dårlig innfesting.</t>
  </si>
  <si>
    <t>Oljetanker</t>
  </si>
  <si>
    <t>VK-325-VRO-04</t>
  </si>
  <si>
    <t>Skader, korrosjon, lekkasjer</t>
  </si>
  <si>
    <t>Ingen mistanke om  skader eller lekkasjer.</t>
  </si>
  <si>
    <t>Noe korrosjon utvendig.  Ingen mistanke om skader eller lekkasjer.</t>
  </si>
  <si>
    <t>Mistanke om skader eller lekkasjer.</t>
  </si>
  <si>
    <t>Skader og lekkasjer.</t>
  </si>
  <si>
    <t>VK-325-VRO-05</t>
  </si>
  <si>
    <t>Skader, funksjon</t>
  </si>
  <si>
    <t>VK-326-VRO-01</t>
  </si>
  <si>
    <t>Brannslokkingsutstyr</t>
  </si>
  <si>
    <t>VK-330-RVV-01</t>
  </si>
  <si>
    <t>Antall og plassering av brannslanger og håndslokkeapparater</t>
  </si>
  <si>
    <t xml:space="preserve">Fulldekket med brannslanger som er lett tilgjengelig og enkle å bruke. Ingen slanger i trapperom, eller forutsatt trukket gjennom selvlukkende dører. Der vann er uegnet som slokkemiddel er det tilleggssikret med håndslokkeapparater. </t>
  </si>
  <si>
    <t>Fulldekket med brannslanger som er lett tilgjengelig og enkle å bruke. Ingen slanger i trapperom, men noen er forutsatt trukket gjennom selvlukkende dører. Der vann er uegnet som slokkemiddel er det tilleggssikret med håndslukkeapparater.</t>
  </si>
  <si>
    <t>Tilnærmet alle arealer er dekket med brannslanger. Brannslanger er tilgjengelig, men kan være plassert i bøttekott etc og enkelte er noe vanskelig å bruke. Enkelte slanger i trapperom og noen slanger er forutsatt trukket gjennom selvlukkende dører. Der vann er uegnet som slokkemiddel er det tilleggssikret med håndslukkeapparater.</t>
  </si>
  <si>
    <t>Delvis dekket med brannslanger. Brannslanger er vanskelig tilgjengelig, noen er plassert i avlåste bøttekott etc. Mange slanger i trapperom, eller forutsatt trukket gjennom selvlukkende dører. Der vann er uegnet som slokkemiddel er det delvis tilleggssikret med håndslukkeapparater. Håndslokkeapparater er fjernet, eller ikke fastmontert.</t>
  </si>
  <si>
    <t>VK-330-RVV-02</t>
  </si>
  <si>
    <t>Merking av slokkeutstyr</t>
  </si>
  <si>
    <t xml:space="preserve">Merket med etterlysende plogskilt. Det foreligger oversikt med hensyn til antall og plassering. </t>
  </si>
  <si>
    <t>Merket med etterlysende plogskilt, enkelte slanger er merket med ”flatt” etterlysende skilt, eller merking er vanskelig å se. Det foreligger oversikt med hensyn til antall og plassering.</t>
  </si>
  <si>
    <t>Merket med etterlysende skilt, enkelte skilt mangler, eller er vanskelig å se. Det er ikke oversikt med hensyn til antall og plassering.</t>
  </si>
  <si>
    <t>Merking er dårlig. Det er ikke oversikt med hensyn til antall og plassering.</t>
  </si>
  <si>
    <t>VK-330-RVV-03</t>
  </si>
  <si>
    <t>System for egenkontroll, service og vedlikehold</t>
  </si>
  <si>
    <t>Egenkontroll er utført og dokumentert. Service og vedlikeholdsavtale er lagt fram. Siste kontrollrapport er maks ett år gammel, eventuelle påpekte feil og mangler er utbedret</t>
  </si>
  <si>
    <t>Egenkontroll er utført og dokumentert. Service og vedlikeholdsavtale er lagt fram. Siste kontrollrapport er maks ett år gammel, men eventuelle påpekte feil og mangler er ikke utbedret</t>
  </si>
  <si>
    <t>Egenkontroll er ikke utført, eller er dårlig dokumentert. Service og vedlikeholdsavtale er lagt fram. Siste kontrollrapport er maks to år gammel, eventuelle påpekte feil og mangler er utbedret.</t>
  </si>
  <si>
    <t>Egenkontroll er ikke utført, eller dårlig dokumentert. Det foreligger ikke service og vedlikeholdsavtale.</t>
  </si>
  <si>
    <t>Automatisk slokkeanlegg</t>
  </si>
  <si>
    <t>VK-330-RVV-04</t>
  </si>
  <si>
    <t>Service- og vedlikeholdsavtale</t>
  </si>
  <si>
    <t>Service og vedlikeholdsavtale foreligger. Siste kontrollrapport er maks 12 måneder gammel, og eventuelle påpekte feil og mangler er utbedret.</t>
  </si>
  <si>
    <t>Service og vedlikeholdsavtale foreligger. Siste kontrollrapport er maks 12 måneder gammel, men eventuelle påpekte feil og mangler er ikke utbedret.</t>
  </si>
  <si>
    <t>Service og vedlikeholdsavtale foreligger. Siste kontrollrapport er maks to år gammel, men eventuelle påpekte feil og mangler er ikke utbedret</t>
  </si>
  <si>
    <t>Service og vedlikeholdsavtale foreligger ikke.</t>
  </si>
  <si>
    <t>Serviceavtale for påbudt sprinkleranlegg</t>
  </si>
  <si>
    <t>VK-330-RVV-05</t>
  </si>
  <si>
    <t>Dokumentasjon på serviceavtale med firmanavn og utløpsdato.</t>
  </si>
  <si>
    <t>-Framlagt avtale med eksternt foretak</t>
  </si>
  <si>
    <t>X</t>
  </si>
  <si>
    <t>-Ikke framlagt serviceavtale</t>
  </si>
  <si>
    <t>Brannslokking, generelt</t>
  </si>
  <si>
    <t>VK-330-RVV-06</t>
  </si>
  <si>
    <t>Generelle forskriftskrav</t>
  </si>
  <si>
    <t>Anlegget er moderne og i meget god stand og iht forskriftskrav</t>
  </si>
  <si>
    <t>Anlegg i god stand, tilfredsstiller forskriftskrav.</t>
  </si>
  <si>
    <t>Eldre anlegg med behov for oppgradering/utskiftning av enkeltkomponenter.</t>
  </si>
  <si>
    <t>Tilfredsstiller ikke forskriftskrav</t>
  </si>
  <si>
    <t>Brannslokking fra brannvesen</t>
  </si>
  <si>
    <t>VK-330-VBV-01</t>
  </si>
  <si>
    <t>Tilgang på slokkevann</t>
  </si>
  <si>
    <t>Brannkum eller hydrant er under 50 m fra hovedangrepsvei.</t>
  </si>
  <si>
    <t>Brannkum eller hydrant er mellom 50 og 200 m fra hovedangrepsvei.</t>
  </si>
  <si>
    <t>Brannkum eller hydrant er over 200 m fra hovedangrepsvei.</t>
  </si>
  <si>
    <t>Brannkum eller hydrant er over 300 m fra hovedangrepsvei.</t>
  </si>
  <si>
    <t>Arkivlokale</t>
  </si>
  <si>
    <t>VK-330-ARK-01</t>
  </si>
  <si>
    <t>Handslukkeapparat</t>
  </si>
  <si>
    <t>Arkivlokalet har handslukkeapparat</t>
  </si>
  <si>
    <t>Lokalet har handslokkingsapparat, mangler dokumentert periodisk kontroll.</t>
  </si>
  <si>
    <t>Lokalet har handslokkingsapparat, har for lavt trykk eller har synlige mangler.</t>
  </si>
  <si>
    <t>Lokalet har ikke handslokkingsapparat.</t>
  </si>
  <si>
    <t>Sprinkleranlegg</t>
  </si>
  <si>
    <t>VK-332-VBV-01</t>
  </si>
  <si>
    <t>Tilstand og dekningsgrad</t>
  </si>
  <si>
    <t>Arealer som må dekkes med sprinkleranlegg er dekket med anlegg som er i god stand</t>
  </si>
  <si>
    <t>Arealer som må dekkes med sprinkleranlegg er dekket med et eldre anlegg</t>
  </si>
  <si>
    <t xml:space="preserve">Arealer som må dekkes med sprinkleranlegg er delvis dekket med sprinkleranlegg. </t>
  </si>
  <si>
    <t>Anlegg som må dekkes med sprinkleranlegg mangler anlegg.</t>
  </si>
  <si>
    <t>VK-332-VBV-02</t>
  </si>
  <si>
    <t xml:space="preserve">Skader </t>
  </si>
  <si>
    <t>Noen skader i overflatene</t>
  </si>
  <si>
    <t>Skader i overflatene,  korrosjon har gått inn i materialene</t>
  </si>
  <si>
    <t>Skader som kan ha konsekvenser for funksjonen</t>
  </si>
  <si>
    <t>VK-334-ARK-01</t>
  </si>
  <si>
    <t>Gass- og trykkluft</t>
  </si>
  <si>
    <t>VK-340-RVV-01</t>
  </si>
  <si>
    <t>Sikker oppbevaring av gassflasker. Serviceavtale</t>
  </si>
  <si>
    <t xml:space="preserve">Serviceavtale foreligger. Oppdatert protokoll foreligger og anlegget er godt driftet og vedlikeholdt </t>
  </si>
  <si>
    <t>Serviceavtale foreligger ikke. Oppdatert protokoll foreligger ikke og anlegget er ikke driftet eller vedlikeholdt</t>
  </si>
  <si>
    <t>VK-340-RVV-02</t>
  </si>
  <si>
    <t xml:space="preserve">Sikker oppbevaring av gassflasker. All gasslagring i offentlige bygg skal være godkjent av brannvesenet. </t>
  </si>
  <si>
    <t>Det foreligger tillatelse fra brannvesenet til oppbevaring av gass</t>
  </si>
  <si>
    <t>Det foreligger ikke tillatelse fra brannvesenet til oppbevaring av gass</t>
  </si>
  <si>
    <t>VK-340-RVV-03</t>
  </si>
  <si>
    <t xml:space="preserve">Sikker oppbevaring av gassflasker. Merking av rom med gass under trykk. </t>
  </si>
  <si>
    <t>Rom med gass under trykk er merket med skilt</t>
  </si>
  <si>
    <t>Rom med gass under trykk er ikke merket</t>
  </si>
  <si>
    <t>VK-340-VRO-01</t>
  </si>
  <si>
    <t>All gasslagring i offentlige bygg skal være godkjent av brannvesenet.</t>
  </si>
  <si>
    <t>Ingen bemerkninger</t>
  </si>
  <si>
    <t>FDV mangler</t>
  </si>
  <si>
    <t>Ingen dokumentasjon</t>
  </si>
  <si>
    <t>Gass,  hele anlegget</t>
  </si>
  <si>
    <t>VK-342-VRO-01</t>
  </si>
  <si>
    <t xml:space="preserve">Skader og lekkasjer  </t>
  </si>
  <si>
    <t>Ingen skader eller lekkasjer.</t>
  </si>
  <si>
    <t>Skader eller lekkasjer,  eller mistanke om skader eller lekkasjer.</t>
  </si>
  <si>
    <t>Trykkluft, hele anlegget</t>
  </si>
  <si>
    <t>VK-345-VRO-01</t>
  </si>
  <si>
    <t>Skader eller dårlig funksjon. Utstyret fungerer ikke.</t>
  </si>
  <si>
    <t>Trykkregulator</t>
  </si>
  <si>
    <t>VK-345-VRO-02</t>
  </si>
  <si>
    <t>Alder, betjener, lekkasje</t>
  </si>
  <si>
    <t>Ingen symptomer</t>
  </si>
  <si>
    <t>Eldre utstyr uten skader</t>
  </si>
  <si>
    <t>Eldre utstyr. Noe redusert</t>
  </si>
  <si>
    <t>Lekkasje, fungerer ikke</t>
  </si>
  <si>
    <t>Kompressor</t>
  </si>
  <si>
    <t>VK-345-VRO-03</t>
  </si>
  <si>
    <t>Alder, type, betjener, tilstand, støy, varmegjenvinning</t>
  </si>
  <si>
    <t>Eldre utstyr uten skader. Serviceavtale</t>
  </si>
  <si>
    <t>&gt;35 år, synlige lekkasjer, dårlig virkningsgrad</t>
  </si>
  <si>
    <t>Gassflasker</t>
  </si>
  <si>
    <t>VK-345-VRO-04</t>
  </si>
  <si>
    <t>Lagring</t>
  </si>
  <si>
    <t>Lekkasje ut i rommet</t>
  </si>
  <si>
    <t>Gassbrenner</t>
  </si>
  <si>
    <t>VK-349-VRO-01</t>
  </si>
  <si>
    <t>Type anlegg</t>
  </si>
  <si>
    <t>Lekkasje, morkne slanger</t>
  </si>
  <si>
    <t>VK-350-TDV-01</t>
  </si>
  <si>
    <t>Kjøling/luftkjøling</t>
  </si>
  <si>
    <t xml:space="preserve">Ledningsnett, armatur og utstyr i god stand og tilnærmet nybyggkvalitet. Gjenstående levetid tilnærmet som nytt anlegg. Rom og soneregulering. Restkapasitet. </t>
  </si>
  <si>
    <t>-Anlegg inntil 10 år. -Soneregulering. -Ingen tegn til lekkasjer eller annet negativt. -God kapasitet</t>
  </si>
  <si>
    <t>-Eldre anlegg inntil 20 år eller anlegg eldre enn 20 år men godt ivaretatt med utskifting av deler med korte levetider. -Ingen rom eller soneregulering. -Tegn til underkapasitet</t>
  </si>
  <si>
    <t>-Anlegg over 20 år og uten noen utskiftinger. -Stort behov for utskiftning/oppgradering.</t>
  </si>
  <si>
    <t>Kjøleenhet i kjølerom</t>
  </si>
  <si>
    <t>VK-350-VRO-01</t>
  </si>
  <si>
    <t>Kapasitet, kuldemedie, skade, støy</t>
  </si>
  <si>
    <t>Kjøleenheten er i orden. Anlegget inneholder ikke kjølemedium som skader atmosfæren.</t>
  </si>
  <si>
    <t>Kjøleenheten har feil og mangler, men uten betydning. Anlegget inneholder ikke kjølemedium som skader atmosfæren.</t>
  </si>
  <si>
    <t>Kjøleenheten har feil og mangler med betydning, men anlegget fungerer. Anlegget inneholder ikke kjølemedium som skader atmosfæren.</t>
  </si>
  <si>
    <t>Kjøleenheten har feil og mangler med betydning og anlegget fungerer dårlig. Anlegget inneholder kjølemedium som skader atmosfæren.</t>
  </si>
  <si>
    <t>Materialer i kanaler og kanaloppheng</t>
  </si>
  <si>
    <t>VK-350-VBV-01</t>
  </si>
  <si>
    <t xml:space="preserve">Kanaler og kanaloppheng skal være utført i ubrennbare materialer. Gjennomføringer med brannisolasjon eller brannspjeld. </t>
  </si>
  <si>
    <t>Det er ingen fravik fra kravene. Dokumentasjon på løsningene er lagt fram</t>
  </si>
  <si>
    <t>Det er sannsynlig at det ikke er noen fravik fra kravene. Dokumentasjon på løsningene er ikke lagt fram.</t>
  </si>
  <si>
    <t>Det er fravik fra kravene, men disse har liten betydning. Dokumentasjon på løsningene er ikke lagt fram eller er mangelfull</t>
  </si>
  <si>
    <t>Det er vesentlige fravik fra kravene. Dokumentasjon på løsningene er ikke lagt fram eller er mangelfull.</t>
  </si>
  <si>
    <t>Gjennomføringer i brannklassifiserte bygningsdeler</t>
  </si>
  <si>
    <t>VK-350-VBV-02</t>
  </si>
  <si>
    <t>Installasjoner som føres gjennom brannklassifiserte bygningsdeler, må ha en slik utførsel at bygningsdelers brannmotstand ikke svekkes på grunn av gjennomføringen.</t>
  </si>
  <si>
    <t>VK-350-VRO-02</t>
  </si>
  <si>
    <t>Dokumentasjon, kravspesifikasjon, forskrifter, FDV og internkontroll</t>
  </si>
  <si>
    <t>VK-351-VRO-01</t>
  </si>
  <si>
    <t>VK-352-VRO-01</t>
  </si>
  <si>
    <t>Material type, lekkasje, skader, gjennomføringer</t>
  </si>
  <si>
    <t>&gt;35 år, ikke tilgjengelig</t>
  </si>
  <si>
    <t>Lekkasje</t>
  </si>
  <si>
    <t>Fryseenhet i fryserom</t>
  </si>
  <si>
    <t>VK-352-VRO-02</t>
  </si>
  <si>
    <t>Fryseenheten er i orden. Anlegget inneholder ikke kjølemedium som skader atmosfæren.</t>
  </si>
  <si>
    <t>Fryseenheten har feil og mangler, men uten betydning. Anlegget inneholder ikke kjølemedium som skader atmosfæren.</t>
  </si>
  <si>
    <t>Fryseenheten har feil og mangler med betydning, men anlegget fungerer. Anlegget inneholder ikke kjølemedium som skader atmosfæren.</t>
  </si>
  <si>
    <t>Fryseenheten har feil og mangler med betydning og anlegget fungerer dårlig. Anlegget inneholder kjølemedium som skader atmosfæren.</t>
  </si>
  <si>
    <t>Kjølesystem, hele anlegget</t>
  </si>
  <si>
    <t>VK-353-VRO-01</t>
  </si>
  <si>
    <t>VK-359-VRO-01</t>
  </si>
  <si>
    <t>Kuldeanlegg</t>
  </si>
  <si>
    <t>VK-359-VRO-02</t>
  </si>
  <si>
    <t>Funksjon og skader</t>
  </si>
  <si>
    <t>Anlegget fungerer som det skal.  Ingen skader.</t>
  </si>
  <si>
    <t>Anlegget fungerer som det skal.  Noen skader uten konsekvenser.</t>
  </si>
  <si>
    <t>Anlegget har nedsatt funksjon,  men fungerer fortsatt.  Skader med konsekvenser.</t>
  </si>
  <si>
    <t>Anlegget fungerer meget dårlig eller fungerer ikke.</t>
  </si>
  <si>
    <t>Ventilasjon</t>
  </si>
  <si>
    <t>VK-360-MHV-01</t>
  </si>
  <si>
    <t>Fukt i anlegget</t>
  </si>
  <si>
    <t>Det er ingen tegn på fuktinntrengning i anlegget</t>
  </si>
  <si>
    <t>Det er tegn på noe fukt i anlegget, men foreløpig uten konsekvenser</t>
  </si>
  <si>
    <t>Det er fukt i anlegget, med negative konsekvenser</t>
  </si>
  <si>
    <t>Det er omfattende fuktinntrengning i anlegget</t>
  </si>
  <si>
    <t>VK-360-MHV-02</t>
  </si>
  <si>
    <t>Inntakskanalens hygiene.</t>
  </si>
  <si>
    <t>Inntakskanal er ren og tørr</t>
  </si>
  <si>
    <t>Det er lite organisk materiale i inntakskanalen, men ingen tegn på fukt.</t>
  </si>
  <si>
    <t>Inntakskanal bærer preg av fukt og smuss.</t>
  </si>
  <si>
    <t>VK-360-MHV-03</t>
  </si>
  <si>
    <t>Hygiene i kanalene</t>
  </si>
  <si>
    <t>Kanaler er innkapslet. Stikkprøver indikerer at disse er rene innvendig.</t>
  </si>
  <si>
    <t xml:space="preserve">Kanaler ligger åpent, men er rengjort periodisk. Stikkprøver indikerer at de er rene innvendig. </t>
  </si>
  <si>
    <t xml:space="preserve">Kanaler ligger åpent, og er ikke rengjort periodisk. Stikkprøver indikerer at de ikke er rene innvendig. </t>
  </si>
  <si>
    <t>Kanaler er tilsmusset utvendig og/eller innvendig</t>
  </si>
  <si>
    <t>VK-360-MHV-04</t>
  </si>
  <si>
    <t>Luktoverføring via ventilasjonsanlegget.</t>
  </si>
  <si>
    <t>Anlegget overfører ikke lukt mellom lokaler. Det er ikke brukt roterende gjenvinnere på fettholdig eller løsemiddelsholdig avtrekk.</t>
  </si>
  <si>
    <t>Anlegget kan overføre lukt mellom lokaler, men neppe så mye at det har negative konsekvenser.</t>
  </si>
  <si>
    <t>Anlegget overfører lukt mellom lokaler, det kan være så mye at det har negative konsekvenser.</t>
  </si>
  <si>
    <t>Anlegget overfører så mye lukt mellom lokaler at det har negative konsekvenser. Det brukes roterende gjenvinner på fettholdig avtrekk og/eller toaletter.</t>
  </si>
  <si>
    <t>VK-360-MHV-05</t>
  </si>
  <si>
    <t>Ventilasjonsmengde og kvalitet</t>
  </si>
  <si>
    <t>Luftmengde i klasselokaler er over 14 (m³/h)/m² balansert. Det er kjøling på ventilasjonsluften.</t>
  </si>
  <si>
    <t>Luftmengde i klasselokaler er over 14 (m³/h)/m² balansert. Det er ikke kjøling på ventilasjonsluften.</t>
  </si>
  <si>
    <t>Luftmengden er under 10 (m³/h)/m². Det benyttes ikke balansert ventilasjon.</t>
  </si>
  <si>
    <t>Luftbehandling, generelt</t>
  </si>
  <si>
    <t>VK-360-RVV-01</t>
  </si>
  <si>
    <t xml:space="preserve">Beskrive ventilasjonsprinsipp. Styring av anlegg ved brann/forrigling mot brannalarmanlegg. </t>
  </si>
  <si>
    <t xml:space="preserve">Skriftlig beskrivelse av anlegget og styring ved brann foreligger. Forriglet mot brannalarmen, og dette er dokumentert. </t>
  </si>
  <si>
    <t>Dårlig beskrivelse av anlegget og styring ved brann. Forriglet mot brannalarmen, men det foreligger ingen skriftlig dokumentasjon.</t>
  </si>
  <si>
    <t>Dårlig beskrivelse av anlegget og styring ved brann. Ikke forriglet mot brannalarmen.</t>
  </si>
  <si>
    <t>Ingen skriftlig beskrivelse av anlegget og styring ved brann. Ikke forriglet mot brannalarmen.</t>
  </si>
  <si>
    <t>Omluft</t>
  </si>
  <si>
    <t>VK-360-RVV-02</t>
  </si>
  <si>
    <t xml:space="preserve">Omluft i ventilasjonsanlegg medfører risiko for spredning av røyk ved brann. </t>
  </si>
  <si>
    <t>Ingen omluftsmulighet. Adskilt tilluft og avtrekk med væskekoblet varmegjenvinner eller røykdetektor som stopper aggregat og stenger spjeld.</t>
  </si>
  <si>
    <t>Omluft kan medføre risiko for spredning av røyk ved brann.</t>
  </si>
  <si>
    <t>Røykventilasjon</t>
  </si>
  <si>
    <t>VK-360-RVV-03</t>
  </si>
  <si>
    <t>Kort beskrivelse av eventuelle røykventilerte glassgårder og trykksatte trapperom, med leverandør, røyklukeareal inn og ut, styresystem, automatisk/manuell åpning, plassering av bryter/sentral, strømforsyning og forutsetninger (brannflate, røyksjikt etc). Funksjonstest av anlegget.</t>
  </si>
  <si>
    <t xml:space="preserve"> -Lettfattelig beskrivelse av anlegget mht forutsetninger, virkemåte, lukeareal, styring etc. -Lukene åpner og lukker som forutsatt. -Egenkontroll er utført og dokumentert. -Service og vedlikeholdsavtale. Siste kontrollrapport er maks 12 måneder gammel, og eventuell påpekte feil og mangler er utbedret.</t>
  </si>
  <si>
    <t xml:space="preserve"> -Beskrivelse er dårlig mht forutsetninger, virkemåte, lukeareal, styring etc. -Lukene åpner og lukker som forutsatt. -Egenkontroll er ikke utført, eller dårlig dokumentert. -Service og vedlikeholdsavtale. Siste kontrollrapport er maks 12 måneder gammel, og eventuell påpekte feil og mangler er utbedret.</t>
  </si>
  <si>
    <t xml:space="preserve"> -Ingen beskrivelse av anlegget. Driftspersonell kan gi få opplysninger om anlegget. -Gjennomført funksjonstest viser at lukene åpner og lukker. -Egenkontroll er ikke utført, eller dårlig dokumentert. -Service og vedlikeholdsavtale. Siste kontrollrapport er maks to år gammel, og eventuell påpekte feil og mangler er utbedret.</t>
  </si>
  <si>
    <t xml:space="preserve"> -Ingen beskrivelse av anlegget. Skolen har tilnærmet ingen kjennskap til anlegget. -Anlegget lar seg ikke funksjonsteste. -Egenkontroll er ikke utført, eller dårlig dokumentert. -Ikke service og vedlikeholdsavtale.</t>
  </si>
  <si>
    <t>Røykventilasjon i trapperom</t>
  </si>
  <si>
    <t>VK-360-RVV-04</t>
  </si>
  <si>
    <t>Røykventilasjon i trapperom som er rømningsveg. System og funksjon</t>
  </si>
  <si>
    <t>Røykventilasjon av trapperom er montert.  Testet og fungerer som forutsatt.</t>
  </si>
  <si>
    <t>Røykventilasjon av trapperom er montert.  Det er ikke testet,  men fungerer sannsynligvis som forutsatt.</t>
  </si>
  <si>
    <t>Røykventilasjon av trapperom er montert,  men med dårlig system.</t>
  </si>
  <si>
    <t>Røykventilasjon av trapperom er ikke montert.</t>
  </si>
  <si>
    <t>Luftbehandlings-anlegg</t>
  </si>
  <si>
    <t>VK-360-RVV-05</t>
  </si>
  <si>
    <t>Filter i aggregat Det foreligger fare for bakterieoppblomstring og bakteriespredning hvis filterskift ikke er utført korrekt og regelmessig.</t>
  </si>
  <si>
    <t>-Serviceavtale foreligger. -Oppdatert protokoll foreligger. Protokoll bekrefter at filterskift er utført 2 ganger i året. -Prosedyrer foreligger.</t>
  </si>
  <si>
    <t>-Serviceavtale foreligger. -Oppdatert protokoll foreligger ikke, men anlegget er normalt driftet og godt vedlikeholdt. Filterskift er utført 1 gang i året. -Prosedyrer foreligger.</t>
  </si>
  <si>
    <t>-Serviceavtale foreligger ikke. -Oppdatert protokoll foreligger ikke og anlegget er ikke driftet eller vedlikeholdt de siste 5 år. -Prosedyrer foreligger.</t>
  </si>
  <si>
    <t>-Serviceavtale foreligger ikke. -Oppdatert protokoll foreligger ikke og anlegget er ikke driftet eller vedlikeholdt. -Prosedyrer foreligger ikke.</t>
  </si>
  <si>
    <t>Utforming luftinntak</t>
  </si>
  <si>
    <t>VK-360-RVV-06</t>
  </si>
  <si>
    <t>Trenger fukt inn i ventilasjonsanlegget/ filter m.m. kan dette medføre dannelse av sopp og mugg</t>
  </si>
  <si>
    <t xml:space="preserve">-Luftinntak er plassert godt avskjermet, eller -Luftinntak (rist, plenumskammer etc) er utformet for å hindre fuktinntrengning </t>
  </si>
  <si>
    <t>-Ikke OK. -Luftinntak gir mulighet for fuktinntrengning</t>
  </si>
  <si>
    <t>Utstyr montert til vegg og tak</t>
  </si>
  <si>
    <t>VK-360-RVV-08</t>
  </si>
  <si>
    <t>Ingen tegn til risiko for nedfall</t>
  </si>
  <si>
    <t xml:space="preserve">Risiko for nedfall. </t>
  </si>
  <si>
    <t>VK-360-TDV-01</t>
  </si>
  <si>
    <t>Luftbehandling/ventilasjon</t>
  </si>
  <si>
    <t>-Nyere anlegg i meget god stand. -Ingen driftsstans. -Kapasitet iht funksjonskrav og i tillegg restkapasitet -Tilstrekkelig filtrering, god fordeling og uten trekk. -Har varmegjenvinningsanlegg.</t>
  </si>
  <si>
    <t xml:space="preserve">-Anlegg inntil 10 år. -Fungerer tilfredsstillende. -Få/ingen driftsstans. -Kapasitet iht funksjonskrav. -Tilstrekkelig filtrert. -Noe trekk som følge av luftfordelingsprinsipp og utforming. -Har varmegjenvinningsanlegg. </t>
  </si>
  <si>
    <t>-Anlegg inntil 25 år. -Fungerer ikke tilfredsstillende, enkelte driftsstans. -Feil luftfordelingsprinsipp/utforming forårsaker trekk. -Behov for delvis oppgradering/utskiftning. -Tegn til underkapasitet.</t>
  </si>
  <si>
    <t xml:space="preserve">-Mangler anlegg, men har behov eller anlegg over 25 år. -Stor sannsynlighet for funksjonssvikt/hyppige driftsstans. -Kapasitet ikke iht funksjonskrav. -Ikke tilstrekkelig filtrering. -Krav til utskiftning. </t>
  </si>
  <si>
    <t>VK-360-TDV-02</t>
  </si>
  <si>
    <t>Kapasitet til økte luftmengder</t>
  </si>
  <si>
    <t>Mer enn 50% overkapasitet i forhold til teknisk forskrift.</t>
  </si>
  <si>
    <t>Mer enn 30% overkapasitet i forhold til teknisk forskrift</t>
  </si>
  <si>
    <t>Dekker kravene i teknisk forskrift</t>
  </si>
  <si>
    <t>Dekker ikke kravene I teknisk forskrift</t>
  </si>
  <si>
    <t>VK-360-UUV-01</t>
  </si>
  <si>
    <t xml:space="preserve">Det anbefales at lufttemperaturen så langt som mulig holdes under 22 grader når det er oppvarmingsbehov. Ventilasjonsanleggets uteluftinntak skal være plassert slik at uteluften blir av best mulig kvalitet, og slik at varmebelastningen i den varme årstiden blir minst mulig. Ved plassering må det derfor tas hensyn til forurensning fra trafikk, skorsteiner, spillvannsavlufting og ventilasjonsavkast, samt solforhold og fare for inndrev av nedbør o l. </t>
  </si>
  <si>
    <t>Fri bredde mindre enn 150 cm.</t>
  </si>
  <si>
    <t>Større ombygging/inngrep er nødvendig</t>
  </si>
  <si>
    <t>VK-360-VBV-01</t>
  </si>
  <si>
    <t>Det er fravik fra kravene. Dokumentasjon på løsningene er ikke lagt fram eller er mangelfull</t>
  </si>
  <si>
    <t>VK-360-VBV-02</t>
  </si>
  <si>
    <t>Luftbehandling Svømmehaller</t>
  </si>
  <si>
    <t>VK-360-VSH-01</t>
  </si>
  <si>
    <t>Avtrekkmengder må være større enn tilluftsmengder, dvs. undertrykk (ca 10 % ved 10 - 20 Pa). Ventilasjon skal bidra til å heve likevektspunktet i rommet betydelig. Alle vinduer skal bestrykes med forvarmet luft, dvs. varm og tørr tilluft under alle vinduer. Viktig med stor avstand, dvs. god lufting, mellom yttertak og nedhengte himlingsplater.</t>
  </si>
  <si>
    <t>Undertrykket er i orden. Tørr tilluft under vinduer. Ingen kjente kondensproblemer. Avtrekk fra svømmehall ledes inn i dusjer og trekkes av derfra.</t>
  </si>
  <si>
    <t>Undertrykket er i orden. Ikke tørr tilluft under vinduer. Ingen kjente kondensproblemer</t>
  </si>
  <si>
    <t>Undertrykket er ikke i orden. Ikke tørr tilluft under vinduer. Antagelig kondensproblemer</t>
  </si>
  <si>
    <t>Undertrykket er ikke i orden. Ikke tørr tilluft under vinduer. Store kondensproblemer.</t>
  </si>
  <si>
    <t>Luftbehandling Systeminndeling Svømmehaller</t>
  </si>
  <si>
    <t>VK-360-VSH-02</t>
  </si>
  <si>
    <t>Utilstrekkelig eller feilinndelt ventilasjons- og avfuktingsanlegg, både i svømmehall og garderober. Åpen løsning mellom dusj og svømmehall, tette dører mellom dusj og garderobe.</t>
  </si>
  <si>
    <t>Dusjer og svømmehall har adskilt system fra garderober</t>
  </si>
  <si>
    <t>Felles ventilasjon i garderobe og dusjer og/eller svømmehall.</t>
  </si>
  <si>
    <t>Luftbehandling Avfuktnings-anlegg Svømmehaller</t>
  </si>
  <si>
    <t>VK-360-VSH-03</t>
  </si>
  <si>
    <t>Fordamping ca 0,2-0,25 kg/(m2h) vanlig basseng, ca. 0,35-0,5 i terapibasseng. Må være ivaretatt via egen kjøleteknisk avfuktning/kryssveksler/væskekoblet varmeveksler i ventilasjonsanlegget, ikke ved hjelp av økte luftmengder/ingen gjenvinning.</t>
  </si>
  <si>
    <t>Avfukting OK. Aggregatet går problemfritt. Ingen kompressorhavarier eller nesten nytt anlegg.</t>
  </si>
  <si>
    <t>Avfukting ikke OK. Gjentatte kompressorhavarier.</t>
  </si>
  <si>
    <t>VK-360-VVE-01</t>
  </si>
  <si>
    <t>Kapasitet og funksjon til anlegget</t>
  </si>
  <si>
    <t>Tilstrekkelig kapasitet for hele bruksarealet. Eksisterende anlegg fungerer som forutsatt</t>
  </si>
  <si>
    <t>Anlegget har noe redusert ytelse i forhold til da det var nytt</t>
  </si>
  <si>
    <t>Anlegget har vesentlig redusert ytelse i forhold til da det var nytt</t>
  </si>
  <si>
    <t>Store mangler, eksisterende anlegg fungerer ikke</t>
  </si>
  <si>
    <t>VK-360-VVE-02</t>
  </si>
  <si>
    <t>Ventilasjonsanlegg - sjekk av eventuelle inneklimarapporter</t>
  </si>
  <si>
    <t>Tilstrekkelig ventilasjon for hele bruksarealet</t>
  </si>
  <si>
    <t>Tilstrekkelig ventilasjon for nesten hele bruksarealet</t>
  </si>
  <si>
    <t>Ikke tilstrekkelig ventilasjon</t>
  </si>
  <si>
    <t>Minimalt med ventilasjon</t>
  </si>
  <si>
    <t>VK-360-VVE-03</t>
  </si>
  <si>
    <t>Hybrid ventilasjonsanlegg - sjekk av eventuelle inneklimarapporter</t>
  </si>
  <si>
    <t>VK-360-VVE-04</t>
  </si>
  <si>
    <t>Naturlig oppdriftsanlegg - sjekk av eventuelle inneklimarapporter</t>
  </si>
  <si>
    <t>VK-360-VVE-05</t>
  </si>
  <si>
    <t>Avfuktningsanlegg</t>
  </si>
  <si>
    <t>VK-360-VVE-06</t>
  </si>
  <si>
    <t>FDV - dokumentasjon. Omfatter: -funksjonsbeskrivelse - innreguleringsrapport  - støymåling - tegninger med komponentoversikt - produktdatablader - driftsrutiner - vedlikeholdsrutiner - serviceavtaler - protokoll fra målinger</t>
  </si>
  <si>
    <t>Det foreligger ingen dokumentasjon</t>
  </si>
  <si>
    <t>VK-360-VVE-07</t>
  </si>
  <si>
    <t>FDV; Tilstrekkelig informativ funksjonsbeskrivelse av anlegget inkl. systemer, merking, historikk.</t>
  </si>
  <si>
    <t>Komplett dokumentasjon</t>
  </si>
  <si>
    <t>Mindre mangler</t>
  </si>
  <si>
    <t xml:space="preserve">Vesentlige mangler eller mangler helt. </t>
  </si>
  <si>
    <t>VK-360-VVE-08</t>
  </si>
  <si>
    <t>FDV; Beskrivelse av ventilasjonsprinsipp mhp brann, styring av anlegg ved brann og forrigling mot brannalarmanlegg.</t>
  </si>
  <si>
    <t xml:space="preserve"> -Skriftlig finnes beskrivelse av anlegget og av styring ved brann. -Ingen omluftsmulighet -Adskilt tilluft og avtrekk med væsketilkoblet varmegjenvinner eller røykdetektor som stopper aggregat og stenger spjeld. -Forriglet mot brannalarmen, og dette er dokumentert. </t>
  </si>
  <si>
    <t xml:space="preserve"> -dårlig beskrivelse av anlegget og av styring ved brann. -Forriglet mot brannalarmen, men det foreligger dårlig eller ingen skriftlig dokumentasjon.</t>
  </si>
  <si>
    <t xml:space="preserve"> -dårlig eller ingen beskrivelse av anlegget og av styring ved brann. -Ikke forriglet mot brannalarmen.</t>
  </si>
  <si>
    <t>Omluft forekommer og kan gi røykspredning. -Ikke forriglet mot brannalarmen.</t>
  </si>
  <si>
    <t>VK-360-VVE-09</t>
  </si>
  <si>
    <t>FDV; innreguleringsrapport</t>
  </si>
  <si>
    <t>VK-360-VVE-10</t>
  </si>
  <si>
    <t>FDV; Støymålingsrapport</t>
  </si>
  <si>
    <t>VK-360-VVE-11</t>
  </si>
  <si>
    <t>FDV; tegninger, komponentmerkeoversikt</t>
  </si>
  <si>
    <t>VK-360-VVE-12</t>
  </si>
  <si>
    <t>FDV; oppdaterte produktdatablader, komponentlister</t>
  </si>
  <si>
    <t>VK-360-VVE-13</t>
  </si>
  <si>
    <t>FDV; driftsrutiner, sjekklister</t>
  </si>
  <si>
    <t>VK-360-VVE-14</t>
  </si>
  <si>
    <t>FDV; vedlikeholdsrutiner</t>
  </si>
  <si>
    <t>VK-360-VVE-15</t>
  </si>
  <si>
    <t>FDV; serviceavtaler</t>
  </si>
  <si>
    <t>VK-360-VVE-16</t>
  </si>
  <si>
    <t>FDV; måleprotokoll (luftmengder, temperatur, CO2, teknisk støy etc)</t>
  </si>
  <si>
    <t>Har måleprotokoll oversikt over viktige inneklimaparametre nyere enn 2 år</t>
  </si>
  <si>
    <t>Har delvis oversikt over viktige inneklimaparametre. Måleprotokoller nyere enn 5 år</t>
  </si>
  <si>
    <t>Har måleprotokoll eldre enn 5 år på enkelte parametre eller har ingen måleprotokoller</t>
  </si>
  <si>
    <t>VK-360-VVE-17</t>
  </si>
  <si>
    <t>IK; Organisasjonskart, ansvarsfordeling</t>
  </si>
  <si>
    <t>VK-360-VVE-18</t>
  </si>
  <si>
    <t>IK; leiekontrakt med beskrivelse av ansvar og oppgaver ifm tekn. anlegg., brukerbehov og andre tilpasninger som berører tekn. anlegg.</t>
  </si>
  <si>
    <t>VK-360-VVE-19</t>
  </si>
  <si>
    <t>IK; rutine for håndtering av skademelding, skademeldingsskjema</t>
  </si>
  <si>
    <t>VK-360-VVE-20</t>
  </si>
  <si>
    <t>IK; rutine for avvikshåndtering, avviksskjema (støy, trekk, luftkvalitet/ventilasjonseffektivitet)</t>
  </si>
  <si>
    <t>VK-360-VVE-21</t>
  </si>
  <si>
    <t>Er ventilasjonsanlegget tilpasset bruksområdet mhp kapasitet, type anlegg, spesialavtrekk etc.?</t>
  </si>
  <si>
    <t>Dekker alle behov; er tilpasset aktivitetene, nok fleksibilitet</t>
  </si>
  <si>
    <t>Avhengig av å vinduslufte, må tilpasse aktiviteter til ventilasjonsforholdene</t>
  </si>
  <si>
    <t>Må justere personbelastning for å holde tilfredsstillende luftkvalitet (CO2-norm), avhengig av å vinduslufte, begrense aktiviteter</t>
  </si>
  <si>
    <t>Må begrense aktiviteter/klarer ikke å tilfredsstille opplæringsloven. Uakseptabel ventilasjonseffektivitet.</t>
  </si>
  <si>
    <t>VK-360-VVE-22</t>
  </si>
  <si>
    <t>Forurensningsgraden utendørs - vurdering av støy og luftkvalitet mhp mulighet for vinduslufting, ventiler i fasade</t>
  </si>
  <si>
    <t>Ingen</t>
  </si>
  <si>
    <t>noe</t>
  </si>
  <si>
    <t>begrenset mulighet.</t>
  </si>
  <si>
    <t>Ikke å anbefale</t>
  </si>
  <si>
    <t>VK-360-VVE-23</t>
  </si>
  <si>
    <t>Mulighet for vinduslufting, type vindu</t>
  </si>
  <si>
    <t>Tilfredsstillende mulighet</t>
  </si>
  <si>
    <t>Noe begrenset luftemulighet med vindu, for få til å åpne eller åpnefunksjonen er ødelagt</t>
  </si>
  <si>
    <t>Veldig begrenset luftemulighet med vindu, for få til å åpne, kan åpne for lite eller åpnefunksjonen er ødelagt</t>
  </si>
  <si>
    <t>Kan ikke åpne vindu</t>
  </si>
  <si>
    <t>Utstyr for luftfordeling</t>
  </si>
  <si>
    <t>VK-360-VVE-24</t>
  </si>
  <si>
    <t>Lydnivå</t>
  </si>
  <si>
    <t>Støy fra anlegg er lavere enn 32 dB(A)</t>
  </si>
  <si>
    <t>Støy fra anlegget ligger rundt 32 til 35dB(A)). Noen klager på støy.</t>
  </si>
  <si>
    <t>Støy fra anlegget ligger antakelig over 35 db(A). Klager på sjenerende støy.</t>
  </si>
  <si>
    <t>Klager på sjenerende støy. Det er dokumentert støynivå over anbefalt nivå eller støymålinger må utføres.</t>
  </si>
  <si>
    <t>Kanalnett i grunn for luftbehandling</t>
  </si>
  <si>
    <t>VK-361-VVE-01</t>
  </si>
  <si>
    <t>Tilgjengelighet for tilsyn og rengjøring.</t>
  </si>
  <si>
    <t>Hele kanalen er lett tilgjengelig for tilsyn og rengjøring.</t>
  </si>
  <si>
    <t>Hele kanalen er lett tilgjengelig for tilsyn og rengjøring, litt vanskelig adkomst.</t>
  </si>
  <si>
    <t>Deler eller hele kanalen er vanskelig tilgjengelig for tilsyn og rengjøring.</t>
  </si>
  <si>
    <t>Ingen tilgang uten at det lages nye åpninger.</t>
  </si>
  <si>
    <t>VK-361-VVE-02</t>
  </si>
  <si>
    <t>Tilgjengelighet for tilsyn og rengjøring, rengjøringsmuligheten.</t>
  </si>
  <si>
    <t>Hele kanalen er lett tilgjengelig for tilsyn og rengjøring</t>
  </si>
  <si>
    <t>Hele kanalen er lett tilgjengelig for tilsyn og rengjøring, litt vanskelig adkomst</t>
  </si>
  <si>
    <t>Deler eller hele kanalen er vanskelig tilgjengelig for tilsyn og rengjøring, vanskelig adkomst</t>
  </si>
  <si>
    <t>Ingen tilgang</t>
  </si>
  <si>
    <t>VK-361-VVE-03</t>
  </si>
  <si>
    <t>Renholdsvennlighet</t>
  </si>
  <si>
    <t>Renholdsvennlig overflate uten sår og skader</t>
  </si>
  <si>
    <t>Noen sår og skader i overflatene</t>
  </si>
  <si>
    <t>Ikke renholdsvennlig overflate og overflaten har noen sår og skader</t>
  </si>
  <si>
    <t>VK-361-VVE-04</t>
  </si>
  <si>
    <t>Renhetsgrad tilluftssiden</t>
  </si>
  <si>
    <t>ok</t>
  </si>
  <si>
    <t>Litt skittent</t>
  </si>
  <si>
    <t xml:space="preserve">Bør rengjøres, skittent og biologisk materiale, men tørt </t>
  </si>
  <si>
    <t>Må rengjøres, meget skittent, biologisk materiale og fuktig</t>
  </si>
  <si>
    <t>VK-361-VVE-05</t>
  </si>
  <si>
    <t>Renhetsgrad avtrekkssiden</t>
  </si>
  <si>
    <t>Bør rengjøres, skittent.</t>
  </si>
  <si>
    <t>VK-361-VVE-06</t>
  </si>
  <si>
    <t>Skittent</t>
  </si>
  <si>
    <t>Reint</t>
  </si>
  <si>
    <t>Skittent, organisk materiale og diverse avsetninger fra svevestøv i lufta. Tørt.</t>
  </si>
  <si>
    <t>Skittent, organisk materiale og diverse avsetninger fra svevestøv i lufta. Fuktig.</t>
  </si>
  <si>
    <t>VK-361-VVE-07</t>
  </si>
  <si>
    <t>Skader og lekkasjer i kanalnett</t>
  </si>
  <si>
    <t xml:space="preserve">Ingen skader eller merkbar luftlekkasje </t>
  </si>
  <si>
    <t>Mindre skader og/eller mindre luftlekkasjer</t>
  </si>
  <si>
    <t>Skader og/eller større luftlekkasjer som foringer funksjonen</t>
  </si>
  <si>
    <t>Synlige skader og/eller større luftlekkasjer som hindrer funksjonen vesentlig.</t>
  </si>
  <si>
    <t>Inntak og avkast</t>
  </si>
  <si>
    <t>VK-362-RVV-01</t>
  </si>
  <si>
    <t>Kortslutning mellom inntak og avkast</t>
  </si>
  <si>
    <t>Ingen mulighet for kortslutning mellom inntak og avkast</t>
  </si>
  <si>
    <t>Liten mulighet for kortslutning mellom inntak og avkast.</t>
  </si>
  <si>
    <t>Mulighet for kortslutning mellom inntak/avkast</t>
  </si>
  <si>
    <t>Stor sannsynlighet for kortslutning mellom inntak og avkast.</t>
  </si>
  <si>
    <t>Kanalnett for luftbehandling</t>
  </si>
  <si>
    <t>VK-362-RVV-02</t>
  </si>
  <si>
    <t>Oppheng for ventilasjonskanaler.</t>
  </si>
  <si>
    <t>Forsvarlig montert. Ingen løse eller skadede oppheng.</t>
  </si>
  <si>
    <t>Forsvarlig montert. Enkelte løse eller skadede oppheng. Vurdert som ingen fare for at kanal kan falle ned</t>
  </si>
  <si>
    <t>Ikke forsvarlig montert. Flere løse eller skadede oppheng. Fare for at kanal kan falle ned</t>
  </si>
  <si>
    <t>Oppheng har røket og kanal henger ned. Stor risiko for at kanalen faller helt ned.</t>
  </si>
  <si>
    <t>VK-362-VVE-01</t>
  </si>
  <si>
    <t>VK-362-VVE-02</t>
  </si>
  <si>
    <t>Skader og funksjon til spjeld</t>
  </si>
  <si>
    <t>Ingen skader. Fungerer som forutsatt.</t>
  </si>
  <si>
    <t>Mindre funksjonssvikt som vanskelig regulering, mekanisk treghet etc.</t>
  </si>
  <si>
    <t>Regulering av luftmengde fungerer ikke som beskrevet.</t>
  </si>
  <si>
    <t>Åpning/lukking ved brann fungerer ikke.</t>
  </si>
  <si>
    <t>VK-362-VVE-03</t>
  </si>
  <si>
    <t>Skader og funksjon til lydfeller</t>
  </si>
  <si>
    <t>Små skader uten betydning. Fungerer som forutsatt</t>
  </si>
  <si>
    <t>Skader med betydning. Redusert funksjon.</t>
  </si>
  <si>
    <t>Lydabsorberende materiale så slitt at det blir transportert med inn i rommet.</t>
  </si>
  <si>
    <t>VK-362-VVE-05</t>
  </si>
  <si>
    <t xml:space="preserve">Tilgjengelighet for tilsyn og rengjøring Renhetsgrad tilluftssiden og avtrekksiden. Etter inspeksjon i kanalluker og ventiler </t>
  </si>
  <si>
    <t>Tilfredsstillende antall og plassering av inspeksjonsluker.</t>
  </si>
  <si>
    <t>Mangler enkelte inspeksjonsluker på nødvendige steder Litt skitten, funksjon OK</t>
  </si>
  <si>
    <t>Ingen eller kun enkelte inspeksjonsluker, mangler inspeksjonsluker på nødvendige steder Bør rengjøres, funksjon OK</t>
  </si>
  <si>
    <t xml:space="preserve">Må rengjøres, meget begrenset funksjon </t>
  </si>
  <si>
    <t>VK-362-VVE-06</t>
  </si>
  <si>
    <t>Mangler et mindre antall inspeksjonsluker på nødvendige steder</t>
  </si>
  <si>
    <t>Mangler et større antall inspeksjonsluker på nødvendige steder</t>
  </si>
  <si>
    <t>Ingen tilgang uten at det lages nye åpninger og luker</t>
  </si>
  <si>
    <t>VK-362-VVE-07</t>
  </si>
  <si>
    <t>Skitt på tilluftssiden.</t>
  </si>
  <si>
    <t>Ikke skittent</t>
  </si>
  <si>
    <t>Litt skittent, men fungerer som forutsatt</t>
  </si>
  <si>
    <t>Skittent, funksjonen er noe redusert</t>
  </si>
  <si>
    <t xml:space="preserve">Meget skittent, redusert funksjon </t>
  </si>
  <si>
    <t>VK-362-VVE-08</t>
  </si>
  <si>
    <t>Skitt på avtrekkssiden.</t>
  </si>
  <si>
    <t>Litt skittent, funksjon ok</t>
  </si>
  <si>
    <t>VK-362-VVE-09</t>
  </si>
  <si>
    <t xml:space="preserve">Skittent </t>
  </si>
  <si>
    <t>Litt skittent, funksjonen er i orden.</t>
  </si>
  <si>
    <t>Avtrekkskap og punktavsug</t>
  </si>
  <si>
    <t>VK-364-RVV-01</t>
  </si>
  <si>
    <t>Service, vedlikehold og drift</t>
  </si>
  <si>
    <t>Serviceavtale foreligger. Oppdatert protokoll foreligger og anlegget er godt driftet og vedlikeholdt. Brukerveiledning foreligger.</t>
  </si>
  <si>
    <t xml:space="preserve">Serviceavtale foreligger. Oppdatert protokoll foreligger ikke, men anlegget er normalt driftet og godt vedlikeholdt. </t>
  </si>
  <si>
    <t>Serviceavtale foreligger ikke. Oppdatert protokoll foreligger ikke og anlegget er ikke driftet eller vedlikeholdt de siste 5 år.</t>
  </si>
  <si>
    <t>Serviceavtale foreligger ikke. Oppdatert protokoll foreligger ikke og anlegget er ikke driftet eller vedlikeholdt.</t>
  </si>
  <si>
    <t>Avsug fra giftskap</t>
  </si>
  <si>
    <t>VK-364-RVV-02</t>
  </si>
  <si>
    <t>Serviceavtale foreligger. Oppdatert protokoll foreligger og anlegget er godt driftet og vedlikeholdt. Permanent tilkobling til avtrekk som går kontinuerlig. Oppdatert stoffkartotek med HMS-datablader for alle oppbevarte kjemikalier. Alarm ved viftestopp</t>
  </si>
  <si>
    <t>Serviceavtale foreligger. Oppdatert protokoll foreligger ikke, men anlegget er normalt driftet og godt vedlikeholdt. Permanent tilkobling til avtrekk som går kontinuerlig. Stoffkartotek ikke dokumentert oppdatert, men stikkprøver indikerer at stoffkartoteket er korrekt.</t>
  </si>
  <si>
    <t xml:space="preserve">Serviceavtale foreligger ikke. Oppdatert protokoll foreligger ikke og anlegget er ikke driftet eller vedlikeholdt de siste 5 år. Tilkoblet avtrekksanlegg som stopper om natten. Stoffkartotek er ikke dokumentert oppdatert, og stikkprøver indikerer at kartoteket kan ha mangler. </t>
  </si>
  <si>
    <t>Serviceavtale foreligger ikke. Oppdatert protokoll foreligger ikke og anlegget er ikke driftet eller vedlikeholdt. Avsuget er ikke tilkoblet mekanisk avtrekk. Stoffkartotek mangler.</t>
  </si>
  <si>
    <t>Røykluker</t>
  </si>
  <si>
    <t>VK-364-RVV-03</t>
  </si>
  <si>
    <t>Ingen skader.  Lukene vil fungere som forutsatt ved en brann.</t>
  </si>
  <si>
    <t>Det var ikke mulig å inspisere lukene godt nok,  men det var ingen tegn til skader.  Lukene vil antakelig fungere som forutsatt ved en brann.</t>
  </si>
  <si>
    <t>Synlige skader i lukene.  Det er en risiko for at lukene ikke vil fungere godt nok ved en brann.</t>
  </si>
  <si>
    <t>Synlige skader i lukene.  Lukene vil ikke fungere ved en brann.</t>
  </si>
  <si>
    <t>VK-364-VVE-01</t>
  </si>
  <si>
    <t>Skader og funksjon til tilluftsventil</t>
  </si>
  <si>
    <t>Luftfordeling som forventet fra ventil, normal justeringsmulighet, ingen mekaniske skader.</t>
  </si>
  <si>
    <t>Begrenset eller dårlig luftfordeling fra ventil for eksempel høy lufthastighet, trekk, begrensede justeringsmuligheter i forhold til ventilens normal funksjon, mekaniske skader uten konsekvens for funksjon.</t>
  </si>
  <si>
    <t>Begrenset, dårlig eller ingen luftfordeling fra ventil for eksempel høy lufthastighet, trekk, små eller ingen justeringsmuligheter i forhold til ventilens normal funksjon, mekaniske skader med konsekvens for funksjon.</t>
  </si>
  <si>
    <t>Ingen luftfordeling, tilluftsventil mangler.</t>
  </si>
  <si>
    <t>VK-364-VVE-02</t>
  </si>
  <si>
    <t>Skader og funksjon til avtrekksventil</t>
  </si>
  <si>
    <t>Avtrekk fungerer, luftfordeling som forventet fra ventil, normal justeringsmulighet, ingen mekaniske skader.</t>
  </si>
  <si>
    <t>Begrenset eller dårlig avtrekk luftbalanse ikke som forutsatt, begrenset eller dårlig luftfordeling fra ventil for eksempel høy lufthastighet, trekk, begrensede justeringsmuligheter i forhold til ventilens normal funksjon, mekaniske skader uten konsekvens for funksjon.</t>
  </si>
  <si>
    <t>Begrenset eller dårlig avtrekk luftbalanse ikke som forutsatt, begrenset, dårlig eller ingen luftfordeling fra ventil for eksempel høy lufthastighet, trekk, små eller ingen justeringsmuligheter i forhold til ventilens normal funksjon, mekaniske skader med konsekvens for funksjon.</t>
  </si>
  <si>
    <t>Ingen avtrekk, stort undertrykk, ingen luftfordeling, avtrekksventil mangler.</t>
  </si>
  <si>
    <t>VK-364-VVE-03</t>
  </si>
  <si>
    <t>Avtrekksventiler. Funksjon; plassering, tilstand</t>
  </si>
  <si>
    <t>Tilfredsstillende funksjon, ikke skadet og rene</t>
  </si>
  <si>
    <t>Begrenset funksjon, ikke skadet</t>
  </si>
  <si>
    <t>Manglende funksjonalitet, skadet, skitne</t>
  </si>
  <si>
    <t>VK-364-VVE-05</t>
  </si>
  <si>
    <t>Skader og funksjon til spesialavtrekk kjøkken</t>
  </si>
  <si>
    <t>Har kjøkkenavtrekk med tilfredsstillende luftmengde, plassering og utforming</t>
  </si>
  <si>
    <t>Har kjøkkenavtrekk men avtrekksmengdene er lave. Tilfredsstillende plassering og utforming</t>
  </si>
  <si>
    <t>Har kjøkkenavtrekk med lave luftmengder, uheldig plassering og utforming, kullfilter og omluft.</t>
  </si>
  <si>
    <t>Funksjonssvikt eller kjøkkenavtrekk mangler.</t>
  </si>
  <si>
    <t>VK-364-VVE-06</t>
  </si>
  <si>
    <t>Skader og funksjon til spesialavtrekk naturfagsrom</t>
  </si>
  <si>
    <t>Avtrekk fungerer som forutsatt, normal justeringsmulighet, ingen mekaniske skader.</t>
  </si>
  <si>
    <t>Begrenset eller dårlig avtrekk luftbalanse ikke som forutsatt, begrensede justeringsmuligheter i forhold til ventilens normal funksjon, mekaniske skader uten konsekvens for funksjon.</t>
  </si>
  <si>
    <t>Begrenset eller dårlig avtrekk luftbalanse ikke som forutsatt, små eller ingen justeringsmuligheter i forhold til ventilens normal funksjon, mekaniske skader med konsekvens for funksjon.</t>
  </si>
  <si>
    <t>Funksjonsvikt eller spesialavtrekk fra giftskap mangler.</t>
  </si>
  <si>
    <t>VK-364-VVE-07</t>
  </si>
  <si>
    <t>Giftskap. Vurdere om ventilasjon av giftskap er tilpasset krav.</t>
  </si>
  <si>
    <t>Serviceavtale foreligger. Oppdatert protokoll foreligger og anlegget er godt driftet og vedlikeholdt. Permanent tilkobling til avtrekk som går kontinuerlig.</t>
  </si>
  <si>
    <t>Serviceavtale foreligger. Oppdatert protokoll foreligger ikke, men anlegget er normalt driftet og godt vedlikeholdt. Permanent tilkobling til avtrekk som går kontinuerlig.</t>
  </si>
  <si>
    <t>Serviceavtale foreligger ikke. Oppdatert protokoll foreligger ikke og anlegget er ikke driftet eller vedlikeholdt de siste 5 år. Tilkoblet avtrekksanlegg som stopper om natten.</t>
  </si>
  <si>
    <t>Funksjonsvikt eller avtrekk mangler.</t>
  </si>
  <si>
    <t>VK-364-VVE-08</t>
  </si>
  <si>
    <t>Spesialavtrekk kunst- og håndverk. Vurdere om type avtrekk er tilpasset behov og krav.</t>
  </si>
  <si>
    <t xml:space="preserve">Tilfredsstiller krav til avtrekk for maskinelt utstyr og for annet utstyr som krever dette </t>
  </si>
  <si>
    <t>Tilfredsstiller krav til avtrekk for maskinelt utstyr og for annet utstyr som krever dette, men trenger "justering" av avtrekket</t>
  </si>
  <si>
    <t>Har mangelfullt avtrekk på alt av eller deler av maskinelt utstyr og annet utstyr som krever spesialavtrekk.</t>
  </si>
  <si>
    <t>Funksjonsvikt eller spesialavtrekk for maskinelt utstyr og for annet utstyr som krever dette, mangler.</t>
  </si>
  <si>
    <t>VK-364-VVE-09</t>
  </si>
  <si>
    <t xml:space="preserve">Avfuktningsanlegg - svømmehaller. Vurdere om type anlegg er tilpasset behovet og kravene. </t>
  </si>
  <si>
    <t>-Serviceavtale foreligger. -Oppdatert protokoll foreligger og anlegget er godt driftet og vedlikeholdt.</t>
  </si>
  <si>
    <t xml:space="preserve">-Serviceavtale foreligger. -Oppdatert protokoll foreligger ikke, men anlegget er normalt driftet og godt vedlikeholdt. </t>
  </si>
  <si>
    <t>-Serviceavtale foreligger ikke. -Oppdatert protokoll foreligger ikke og anlegget er ikke driftet eller vedlikeholdt de siste 5 år.</t>
  </si>
  <si>
    <t>Anlegget fungerer ikke.</t>
  </si>
  <si>
    <t>VK-364-VVE-10</t>
  </si>
  <si>
    <t>Noen skader, men fungerer som forutsatt</t>
  </si>
  <si>
    <t>Skader og nedsatt funksjon</t>
  </si>
  <si>
    <t>Utstyr for luftbehandling</t>
  </si>
  <si>
    <t>VK-365-VVE-01</t>
  </si>
  <si>
    <t>Skitt i ventilasjonsaggregat, funksjon</t>
  </si>
  <si>
    <t>Ikke skittent,  god tilstand</t>
  </si>
  <si>
    <t>Litt skittent, litt redusert funksjon på grunn av manglende vedlikehold</t>
  </si>
  <si>
    <t>Skittent, funksjonen er noe redusert på grunn av manglende vedlikehold</t>
  </si>
  <si>
    <t>Meget skittent, redusert funksjon på grunn av manglende vedlikehold</t>
  </si>
  <si>
    <t>VK-365-VVE-02</t>
  </si>
  <si>
    <t>Dører i ventilasjonsaggregat. Tetthet,  lukke- og låsefunksjon</t>
  </si>
  <si>
    <t>Liten luftlekkasje i dør. Lukke- og låsefunksjon er i orden.</t>
  </si>
  <si>
    <t>Luftlekkasjer. Lukke- og låsefunksjon er stort sett i orden.</t>
  </si>
  <si>
    <t>Lukke- og låsefunksjonen virker ikke</t>
  </si>
  <si>
    <t>VK-365-VVE-03</t>
  </si>
  <si>
    <t>Inspeksjonsmulighet i aggregat</t>
  </si>
  <si>
    <t>Gode muligheter for inspeksjon</t>
  </si>
  <si>
    <t>Mulig å inspisere hele aggregatet</t>
  </si>
  <si>
    <t>Aggregatet kan inspiseres fra kun en side</t>
  </si>
  <si>
    <t>Aggregatet kan ikke inspiseres</t>
  </si>
  <si>
    <t>VK-365-VVE-04</t>
  </si>
  <si>
    <t>Merking av ventilasjonsaggregat</t>
  </si>
  <si>
    <t>Alle merkinger er i orden.</t>
  </si>
  <si>
    <t>Enkelte merkinger mangler eller er uleselige</t>
  </si>
  <si>
    <t>Flere viktige merkinger mangler eller er uleselige</t>
  </si>
  <si>
    <t>Aggregatet er ikke merket</t>
  </si>
  <si>
    <t>VK-365-VVE-05</t>
  </si>
  <si>
    <t>Generell tilstand til ventilasjonsaggregat</t>
  </si>
  <si>
    <t>God tilstand,  fungerer som forutsatt</t>
  </si>
  <si>
    <t>Noe redusert tilstand,  men fungerer som forutsatt</t>
  </si>
  <si>
    <t>Redusert tilstand,  redusert funksjon</t>
  </si>
  <si>
    <t>VK-365-VVE-06</t>
  </si>
  <si>
    <t>Dører, lukke- og låsefunksjon</t>
  </si>
  <si>
    <t>Lukke- og låsefunksjon bra, dør bra, liten luftlekkasje i dør.</t>
  </si>
  <si>
    <t>Slarkete lukkefunksjon, ikke låsbart, ikke tett dør.</t>
  </si>
  <si>
    <t>VK-365-VVE-07</t>
  </si>
  <si>
    <t>Inspeksjonsinnsyn i aggregat - luker mellom komponenter</t>
  </si>
  <si>
    <t>Tilstrekkelig antall, inspiserbart fra to sider.</t>
  </si>
  <si>
    <t>Tilstrekkelig antall, inspiserbart fra en side.</t>
  </si>
  <si>
    <t>Har ikke tilstrekkelig med inspeksjonsinnsyn</t>
  </si>
  <si>
    <t>VK-365-VVE-08</t>
  </si>
  <si>
    <t>Merking</t>
  </si>
  <si>
    <t>Alle funksjoner riktig og tydelig merket</t>
  </si>
  <si>
    <t>Alle eller flere viktige merkinger mangler eller er uleselige</t>
  </si>
  <si>
    <t>VK-365-VVE-09</t>
  </si>
  <si>
    <t>Vurderinger av spredningsmulighet for røyk ved brann mhp omluft, type varmegjenvinner, spjeld. Røykdetektor på tilluft.</t>
  </si>
  <si>
    <t>Ingen omluftsmulighet. Adskilt tilluft og avtrekk med væskekoblet varmegjenvinner. eller Røykdetektor som stopper aggregat og stenger spjeld.</t>
  </si>
  <si>
    <t>-Teknisk rom ikke brannklassifisert, ombygging påkreves. - Det er omluft.</t>
  </si>
  <si>
    <t>VK-365-VVE-10</t>
  </si>
  <si>
    <t>Vifter og viftemotor til aggregat. Serviceavtale</t>
  </si>
  <si>
    <t>Serviceavtale foreligger ikke. Oppdatert protokoll foreligger ikke og anlegget er ikke driftet eller vedlikeholdt de siste 2 år.</t>
  </si>
  <si>
    <t>VK-365-VVE-11</t>
  </si>
  <si>
    <t>Vifter og motor. Funksjon og renhet</t>
  </si>
  <si>
    <t>Ikke skittent.  God tilstand</t>
  </si>
  <si>
    <t>Litt skittent.  Litt redusert funksjon på grunn av slitasje og / eller manglende vedlikehold</t>
  </si>
  <si>
    <t>Skittent.  Funksjonen er noe redusert på grunn av slitasje og / eller manglende vedlikehold</t>
  </si>
  <si>
    <t>Meget skittent, redusert funksjon på grunn av slitasje og / eller manglende vedlikehold</t>
  </si>
  <si>
    <t>VK-365-VVE-12</t>
  </si>
  <si>
    <t>Motor Vurdere funksjon og renhet</t>
  </si>
  <si>
    <t xml:space="preserve">Har serviceavtale, fulgt service, ser ok ut </t>
  </si>
  <si>
    <t xml:space="preserve">Har serviceavtale, dårlig service, ser ok ut </t>
  </si>
  <si>
    <t>Mangler serviceavtale, dårlig service, har ulyd, har hatt en eller flere motorstans</t>
  </si>
  <si>
    <t>Vesentlig funksjonssvikt</t>
  </si>
  <si>
    <t>VK-365-VVE-13</t>
  </si>
  <si>
    <t>Varmeveksler. Service og funksjon</t>
  </si>
  <si>
    <t>Serviceavtale foreligger. Oppdatert protokoll foreligger og veksleren er godt driftet og vedlikeholdt. Brukerveiledning foreligger.</t>
  </si>
  <si>
    <t xml:space="preserve">Serviceavtale foreligger. Oppdatert protokoll foreligger ikke, men veksleren er normalt driftet og godt vedlikeholdt. </t>
  </si>
  <si>
    <t>Serviceavtale foreligger ikke, dårlig vedlikehold. Er begrodd, fuktig, ikke funn av mikrobiologisk vekst, lukter, uønsket lyd.</t>
  </si>
  <si>
    <t>Serviceavtale foreligger ikke, dårlig vedlikehold. Er begrodd, fuktig, funn av mikrobiologisk vekst, lukter, uønsket lyd, sterkt redusert funksjon.</t>
  </si>
  <si>
    <t>VK-365-VVE-14</t>
  </si>
  <si>
    <t>Filter. Serviceavtale.</t>
  </si>
  <si>
    <t>Serviceavtale foreligger. Oppdatert protokoll foreligger og filtrene er godt driftet og vedlikeholdt. Brukerveiledning foreligger.</t>
  </si>
  <si>
    <t xml:space="preserve">Serviceavtale foreligger. Oppdatert protokoll foreligger ikke, men filtrene er normalt driftet og godt vedlikeholdt. </t>
  </si>
  <si>
    <t>Serviceavtale foreligger ikke. Oppdatert protokoll foreligger ikke og filtrene er ikke driftet eller vedlikeholdt de siste 2 år.</t>
  </si>
  <si>
    <t>Serviceavtale foreligger ikke. Oppdatert protokoll foreligger ikke og filtrene er ikke driftet eller vedlikeholdt.</t>
  </si>
  <si>
    <t>VK-365-VVE-15</t>
  </si>
  <si>
    <t>Varmebatteri og kjølebatteri. Serviceavtale.</t>
  </si>
  <si>
    <t>Serviceavtale foreligger. Oppdatert protokoll foreligger og batteriene er godt driftet og vedlikeholdt. Brukerveiledning foreligger.</t>
  </si>
  <si>
    <t xml:space="preserve">Serviceavtale foreligger. Oppdatert protokoll foreligger ikke, men batteriene er normalt driftet og godt vedlikeholdt. </t>
  </si>
  <si>
    <t>Serviceavtale foreligger ikke. Oppdatert protokoll foreligger ikke og batteriene er ikke driftet eller vedlikeholdt de siste 2 år.</t>
  </si>
  <si>
    <t>Serviceavtale foreligger ikke. Oppdatert protokoll foreligger ikke og batteriene er ikke driftet eller vedlikeholdt.</t>
  </si>
  <si>
    <t>VK-365-VVE-16</t>
  </si>
  <si>
    <t>Varmebatteri Vurdere funksjon og renhet</t>
  </si>
  <si>
    <t>Har serviceavtale, delvis fulgt service. Noe skittent men ikke begrodd.</t>
  </si>
  <si>
    <t>Mangler serviceavtale, dårlig service. Delvis funksjon.</t>
  </si>
  <si>
    <t>Vesentlig funksjonssvikt.</t>
  </si>
  <si>
    <t>VK-365-VVE-17</t>
  </si>
  <si>
    <t>Kjølebatteri Vurdere funksjon og renhet</t>
  </si>
  <si>
    <t>VK-365-VVE-18</t>
  </si>
  <si>
    <t>Kjøleenhet Vurdere funksjon og renhet</t>
  </si>
  <si>
    <t>VK-365-VVE-19</t>
  </si>
  <si>
    <t>Avlesningsinstrumenter Vurdere funksjon</t>
  </si>
  <si>
    <t>Instrumentene er hele og fungerer.</t>
  </si>
  <si>
    <t>Vesentlige skader, vesentlig funksjonssvikt.</t>
  </si>
  <si>
    <t>Luftinntaksrist</t>
  </si>
  <si>
    <t>VK-365-VVE-20</t>
  </si>
  <si>
    <t>Luftinntaksrist.  Uforming,  tilstand, plassering i forhold til klimabelastning og ulike forurensninger.</t>
  </si>
  <si>
    <t>Luftinntaksrist utformet med regn- og snøfelle. Plassert på et ikke solbelastet sted. Plassert der uteluftkvaliteten antas å være best. Lav lufthastighet over inntaksrist.</t>
  </si>
  <si>
    <t>Luftinntaksrist utformet med regn- og snøfelle. Plassert på sted med delvis solbelastning. Plassert der uteluftkvaliteten antas å være ok. Lav lufthastighet over inntaksrist.</t>
  </si>
  <si>
    <t>Mangler regn- og snøfelle. Høy lufthastighet over inntaksrist. "Kortslutning" mellom luftinntak og avkast. Luftinntak plassert på solbelastet sted, høy forurensningsgrad fra eks. trafikk, svevestøv, biologisk materialer.</t>
  </si>
  <si>
    <t xml:space="preserve">Vesentlig redusert luftinntaksareal. Uteluften ved inntaket er sterkt forurenset av f.eks. trafikk </t>
  </si>
  <si>
    <t>Avkastrist</t>
  </si>
  <si>
    <t>VK-365-VVE-21</t>
  </si>
  <si>
    <t>Avkastrist. Utforming og tilstand, plassering i forhold til oppholdsareal og luftinntak.</t>
  </si>
  <si>
    <t xml:space="preserve">Tilfredsstillende funksjon og plassering i forhold til oppholdsareal og luftinntak, ikke sjenerende støy eller lukt </t>
  </si>
  <si>
    <t>Tilfredsstillende funksjon og plassering i forhold til oppholdsareal og luftinntak, noe sjenerende støy, ikke lukt.</t>
  </si>
  <si>
    <t xml:space="preserve">Fungerer bare delvis, sjenerende støy, lukt, plassert nær eller inntil oppholdsarealer. </t>
  </si>
  <si>
    <t>Avkastrist mangler</t>
  </si>
  <si>
    <t>Luftinntaks-område - mellom inntaksrist og grovfilter/aggregat</t>
  </si>
  <si>
    <t>VK-365-VVE-22</t>
  </si>
  <si>
    <t>Sjekke forhold mhp tilsyn, renhold, risiko for muggsoppvekst.</t>
  </si>
  <si>
    <t>Tilfredsstillende avstand fra luftinntaksrist til grovfilter/aggregat. Tilgjengelig for tilsyn og rengjøring. Bra renhetsgrad.</t>
  </si>
  <si>
    <t>Tilfredsstillende avstand fra luftinntaksrist til grovfilter/aggregat. Tilgjengelig for tilsyn og rengjøring.</t>
  </si>
  <si>
    <t>Kort avstand fra luftinntaksrist til grovfilter/aggregat med fare for høy fuktbelastning og økt risiko for muggsoppvekst. Ikke tilgjengelig for tilsyn og rengjøring.</t>
  </si>
  <si>
    <t>Funn av muggsopp.</t>
  </si>
  <si>
    <t>Grovfilter</t>
  </si>
  <si>
    <t>VK-365-VVE-23</t>
  </si>
  <si>
    <t>Sjekke driftsrutine og tilstand.</t>
  </si>
  <si>
    <t>Har skriftlig rutine, dokumentert at rutine følges, filter ser ok ut.</t>
  </si>
  <si>
    <t>Har rutine som ikke eller bare delvis blir fulgt. Noe skittent men ikke begrodd. Er tørt og lukter ikke.</t>
  </si>
  <si>
    <t>Mangler driftsrutine. Er begrodd, lukter, ikke fuktig, ikke funn av muggsopp.</t>
  </si>
  <si>
    <t>Er begrodd, fuktig, funn av muggsopp, lukter.</t>
  </si>
  <si>
    <t>VK-365-VVE-24</t>
  </si>
  <si>
    <t>Adkomst, lagringsplass, ryddet, renhold</t>
  </si>
  <si>
    <t>Tilfredsstillende adkomst for service, god lagringsplass, ryddig og rent.</t>
  </si>
  <si>
    <t>Tilfredsstillende adkomst for service, god lagringsplass, rotete og skittent.</t>
  </si>
  <si>
    <t>Noe dårlig adkomst for service, dårlig lagringsplass, rotete og skittent.</t>
  </si>
  <si>
    <t>Vanskeig adkomst for service, dårlig lagringsplass, rotete og skittent.</t>
  </si>
  <si>
    <t>Luftinntak, luftavkast, rist</t>
  </si>
  <si>
    <t>VK-365-VVE-25</t>
  </si>
  <si>
    <t>Luftstrømning, fysisk skade, regn og snøfelle/varmekabel</t>
  </si>
  <si>
    <t>Regn- og snøfelle eller varmekabel inntakt. Luftstrømning med lav lufthastighet over inntaksrist. Ingen fysisk skade.</t>
  </si>
  <si>
    <t>Defekt regn- og snøfelle eller varmekabel. Luftstrømning med lav lufthastighet over inntaksrist. Mindre fysiske skader uten konsekvens for luftstrøm.</t>
  </si>
  <si>
    <t>Defekt regn- og snøfelle eller varmekabel. Dårlig luftstrømning over deler av rist med høy lufthastighet over inntaksrist. Fysiske skader med konsekvens for luftstrøm.</t>
  </si>
  <si>
    <t>Rist løs, knekt med fare for skade på personer, eventuell fare for at noen kommer seg inn i kanal.</t>
  </si>
  <si>
    <t>Sponavsug</t>
  </si>
  <si>
    <t>VK-365-VVE-26</t>
  </si>
  <si>
    <t>Mindre skader,  men fungerer som forutsatt</t>
  </si>
  <si>
    <t>Isolasjon av installasjon for luftbehandling</t>
  </si>
  <si>
    <t>VK-366-VVE-01</t>
  </si>
  <si>
    <t>Ingen mekanisk skade</t>
  </si>
  <si>
    <t>Isolasjon er skadet eller mangler på inntil 20 % av arealet.</t>
  </si>
  <si>
    <t>Isolasjon er skadet eller  mangler på 20 - 40 % av arealet.</t>
  </si>
  <si>
    <t>Isolasjon er skadet eller mangler på over 40 % av arealet.</t>
  </si>
  <si>
    <t>VK-366-VVE-02</t>
  </si>
  <si>
    <t>Tilfredsstillende isolert. Ingen sår eller skader i isolasjonen.</t>
  </si>
  <si>
    <t>Tilfredsstillende isolert. Noen sår eller skader i isolasjonen.</t>
  </si>
  <si>
    <t>Isolasjon mangler stedvis, større skader eller rifter i isolasjonen.</t>
  </si>
  <si>
    <t>Isolasjon mangler.</t>
  </si>
  <si>
    <t>Røyk og brannventilasjon</t>
  </si>
  <si>
    <t>VK-366-VVE-03</t>
  </si>
  <si>
    <t xml:space="preserve"> -Beskrivelse av anlegget mht forutsetninger, virkemåte, lukeareal, styring etc. -Lukene åpner og lukker som forutsatt. -Egenkontroll er utført og dokumentert. -Service og vedlikeholdsavtale. Siste kontrollrapport er maks 12 måneder gammel, og eventuell påpekte feil og mangler er utbedret.</t>
  </si>
  <si>
    <t xml:space="preserve"> -Ingen beskrivelse av anlegget. Driftspersonell kan gi få eller ingen opplysninger om anlegget. -Gjennomført funksjonstest viser at lukene åpner og lukker. -Egenkontroll er ikke utført, eller dårlig dokumentert. -Har ikke serviceavtale eller interne skriftlige rutiner. Siste kontrollrapport er maks to år gammel, og eventuell påpekte feil og mangler er utbedret.</t>
  </si>
  <si>
    <t>Utstyr/enheter</t>
  </si>
  <si>
    <t>VK-366-VVE-04</t>
  </si>
  <si>
    <t>Luftvarmere, luftporter, fan-coil etc. Vurdere funksjon</t>
  </si>
  <si>
    <t>-Serviceavtale/ Prosedyrer foreligger. -Oppdatert protokoll foreligger.</t>
  </si>
  <si>
    <t>-Serviceavtale/ prosedyrer foreligger. -Oppdatert protokoll foreligger ikke, men anlegget er normalt driftet og godt vedlikeholdt.</t>
  </si>
  <si>
    <t>-Serviceavtale/ prosedyrer foreligger ikke. -Oppdatert protokoll foreligger ikke og anlegget er ikke driftet eller vedlikeholdt de siste 5 år. -Ikke optimal funksjon, ulyd etc.</t>
  </si>
  <si>
    <t>Annet utstyr for luftbehandling</t>
  </si>
  <si>
    <t>VK-366-VVE-05</t>
  </si>
  <si>
    <t>-Serviceavtale/ prosedyrer foreligger. -Oppdatert protokoll foreligger.</t>
  </si>
  <si>
    <t>Annet utstyr, luftbehandling</t>
  </si>
  <si>
    <t>VK-369-MHV-01</t>
  </si>
  <si>
    <t>Særskilte forurensninger er adskilt fra vanlig drift.</t>
  </si>
  <si>
    <t>Særskilte forurensningskilder, kopimaskiner osv. er i separate rom.</t>
  </si>
  <si>
    <t>Særskilte forurensningskilder, kopimaskiner osv. er ikke i separate rom.</t>
  </si>
  <si>
    <t xml:space="preserve">Annet utstyr for luftbehandling. </t>
  </si>
  <si>
    <t>VK-369-VVE-01</t>
  </si>
  <si>
    <t>Generell tilstand,  funksjon</t>
  </si>
  <si>
    <t>Utstyret fungerer som forutsatt</t>
  </si>
  <si>
    <t>Utstyret har noen mangler, men fungerer som forutsatt</t>
  </si>
  <si>
    <t>Utstyret har noen mangler og har redusert funksjon</t>
  </si>
  <si>
    <t>Utstyret fungerer ikke.</t>
  </si>
  <si>
    <t>VK-370-VRO-01</t>
  </si>
  <si>
    <t>VK-370-VRO-02</t>
  </si>
  <si>
    <t>Anlegget fungerer som forutsatt</t>
  </si>
  <si>
    <t>Anlegget har noen mangler, men fungerer som forutsatt</t>
  </si>
  <si>
    <t>Anlegget har noen mangler og har redusert funksjon</t>
  </si>
  <si>
    <t>VK-371-VRO-01</t>
  </si>
  <si>
    <t>Skader og lekkasjer i ledningsnett</t>
  </si>
  <si>
    <t>VK-372-VRO-02</t>
  </si>
  <si>
    <t>Materialtype, lekkasje, synlig skade, korrosjon, alder, tilgjengelighet, støy, gjennomføringer, akkumulering</t>
  </si>
  <si>
    <t>&gt;40 år, ikke tilgjengelig</t>
  </si>
  <si>
    <t>Lekkasje. Ikke branntettet i gjennomføringer</t>
  </si>
  <si>
    <t>Armaturer</t>
  </si>
  <si>
    <t>VK-374-VRO-01</t>
  </si>
  <si>
    <t>Skader eller redusert funksjon.</t>
  </si>
  <si>
    <t>Utstyr sentralt</t>
  </si>
  <si>
    <t>VK-374-VRO-02</t>
  </si>
  <si>
    <t>Type, alder, kuldemedium, lekkasje, serviceavtale, energi, støy, temperatur</t>
  </si>
  <si>
    <t>Serviceavtale. Eldre utstyr uten skader</t>
  </si>
  <si>
    <t xml:space="preserve">&gt;30 år, lekkasje </t>
  </si>
  <si>
    <t xml:space="preserve">Lokalt utstyr, kjølebafler </t>
  </si>
  <si>
    <t>VK-374-VRO-03</t>
  </si>
  <si>
    <t>Type, alder, lekkasje, korrosjon, skader</t>
  </si>
  <si>
    <t>Noe skadet visuelt.</t>
  </si>
  <si>
    <t>Kjøleanlegg</t>
  </si>
  <si>
    <t>VK-375-RVV-01</t>
  </si>
  <si>
    <t>Kjøletårn Serviceavtale</t>
  </si>
  <si>
    <t>Serviceavtale foreligger. Oppdatert protokoll foreligger og tårnet er godt driftet og vedlikeholdt. Brukerveiledning foreligger.</t>
  </si>
  <si>
    <t xml:space="preserve">Serviceavtale foreligger. Oppdatert protokoll foreligger ikke, men tårnet er normalt driftet og godt vedlikeholdt. </t>
  </si>
  <si>
    <t>Serviceavtale foreligger ikke. Oppdatert protokoll foreligger ikke og tårnet er ikke driftet eller vedlikeholdt de siste 2 år.</t>
  </si>
  <si>
    <t>Serviceavtale foreligger ikke. Oppdatert protokoll foreligger ikke og tårnet er ikke driftet eller vedlikeholdt.</t>
  </si>
  <si>
    <t>VK-375-VRO-01</t>
  </si>
  <si>
    <t>VK-375-VRO-02</t>
  </si>
  <si>
    <t>Kjølemaskin, varmepumpe. Serviceavtale</t>
  </si>
  <si>
    <t>VK-375-VRO-03</t>
  </si>
  <si>
    <t>Kjølemaskin, varmepumpe. Støy</t>
  </si>
  <si>
    <t>Uakseptabelt høyt støynivå. Dokumentert med måling</t>
  </si>
  <si>
    <t>VK-375-VRO-04</t>
  </si>
  <si>
    <t>Alle deler er i orden. Fungerer som forutsatt. Ingen lekkasje.</t>
  </si>
  <si>
    <t>Alle deler er i orden. Litt redusert funksjon</t>
  </si>
  <si>
    <t>Noen deler er skadet. Redusert funksjon.</t>
  </si>
  <si>
    <t>Noen deler har vesentlige skader. Løse røroppheng, mangler oppheng, større lekkasjer.</t>
  </si>
  <si>
    <t>VK-375-VRO-05</t>
  </si>
  <si>
    <t>Kjølemaskin, varmepumpe. Funksjon</t>
  </si>
  <si>
    <t>Anlegget har noe svikt, men fungerer som forutsatt</t>
  </si>
  <si>
    <t>Anlegget har svikt og har nedsatt funksjon</t>
  </si>
  <si>
    <t>VK-375-VRO-06</t>
  </si>
  <si>
    <t>Kjølemaskin, varmepumpe Komfortkjøling Vurdere funksjon</t>
  </si>
  <si>
    <t>-Serviceavtale foreligger. -Oppdatert protokoll foreligger og anlegget er driftet og vedlikeholdt iht forskrifter. -Tilfredsstillende plassering - Støyer ikke</t>
  </si>
  <si>
    <t>-Serviceavtale foreligger. -Oppdatert protokoll foreligger ikke og anlegget er normalt driftet og vedlikeholdt. -Tilfredsstillende plassering - Noe sjenerende støy</t>
  </si>
  <si>
    <t>-Serviceavtale foreligger ikke. '-Oppdatert protokoll foreligger ikke og anlegget er ikke driftet eller vedlikeholdt. -Uheldig plassering -Sjenerende støy</t>
  </si>
  <si>
    <t>Vesentlig funksjonssvikt/ulyd</t>
  </si>
  <si>
    <t>VK-375-VRO-07</t>
  </si>
  <si>
    <t>Kjølemaskin, varmepumpe Kjøling av datarom, kjølerom Vurdere funksjon</t>
  </si>
  <si>
    <t>VK-375-VRO-08</t>
  </si>
  <si>
    <t>VK-376-VRO-01</t>
  </si>
  <si>
    <t>Isolasjon er skadet eller mangler på 5 - 20 % av arealet</t>
  </si>
  <si>
    <t>Isolasjon er skadet eller mangler på over 20 % av arealet</t>
  </si>
  <si>
    <t>VK-380-MHV-01</t>
  </si>
  <si>
    <t>Vannforsyningens godkjenning.</t>
  </si>
  <si>
    <t>Skolen har kommunal vannforsyning</t>
  </si>
  <si>
    <t>Skolen har privat vannforsyning fra eget anlegg eller felles anlegg.  Rensing og kontrollrutiner er minst like gode som ved kommunal vannforsyning.</t>
  </si>
  <si>
    <t>Skolen har privat vannforsyning fra eget anlegg eller felles anlegg.  Uklare forhold omkring rensing og kontrollrutiner</t>
  </si>
  <si>
    <t>Skolen har privat vannforsyning fra eget anlegg eller felles anlegg. Dårlig rensing og dårlige kontrollrutiner.</t>
  </si>
  <si>
    <t>Vannbehandling Svømmehaller</t>
  </si>
  <si>
    <t>VK-380-VSH-01</t>
  </si>
  <si>
    <t>Det skal foreligge dokumentasjon på serviceavtale med spesialfirma, og protokoll for måling av vannkvalitet. Utfyllende bestemmelser til forskriften er gitt i "Retningslinjer for vannbehandling i offentlige bassengbad, Norsk Bassengbad forening, april 2000".</t>
  </si>
  <si>
    <t>Serviceavtale og måleprotokoll for løpende kontroll av fargetall, turbiditet, surhetsgrad, kimtallsbakterier, fritt og bundet klor (dersom klor brukes)</t>
  </si>
  <si>
    <t>Mangler serviceavtale eller måleprotokoll ikke OK</t>
  </si>
  <si>
    <t>VK-380-VSH-02</t>
  </si>
  <si>
    <t>Måleinnretning for å måle sirkulasjonsmengde, temperatur og pH-verdi skal forefinnes ved ethvert basseng.</t>
  </si>
  <si>
    <t>Måleinnretninger er på plass og fungerer.</t>
  </si>
  <si>
    <t>Måleinnretninger mangler eller er defekte</t>
  </si>
  <si>
    <t>VK-380-VSH-03</t>
  </si>
  <si>
    <t>Sirkulasjonssystem: - renseanlegg med filtersystem - fungerende doseringsinnretning for desinfeksjonsmiddel</t>
  </si>
  <si>
    <t>Måleprotokoll angir at sirkulasjonssystem gir tilstrekkelig rensing.</t>
  </si>
  <si>
    <t>Det fremkommer ikke entydig av dokumentasjonen at kravene til rensing er tilfredsstilt.</t>
  </si>
  <si>
    <t>Vannbehandling Sirkulasjonsmengde Svømmehaller</t>
  </si>
  <si>
    <t>VK-380-VSH-04</t>
  </si>
  <si>
    <t>Sirkulasjonsmengde og -tid i forhold til antall badende pr. time. For liten sirkulasjonskapasitet (rør/pumper). Utskifting av vann med 30 liter pr. badende pr. dag</t>
  </si>
  <si>
    <t>Måleprotokoll angir at sirkulasjonsmengden er tilstrekkelig i forhold til antall badende.</t>
  </si>
  <si>
    <t>Det fremkommer ikke entydig av dokumentasjonen at sirkulasjonen er tilstrekkelig.</t>
  </si>
  <si>
    <t>Vannbehandling Overløpsrenner Svømmehaller</t>
  </si>
  <si>
    <t>VK-380-VSH-05</t>
  </si>
  <si>
    <t>I praksis langs begge langsider, adskilt fra dekket/renne for dekket rundt. For bad bygget før 1996 (forskriften) er det ikke krav om at overløpsrenner bygget om, før annen ombygging finner sted.</t>
  </si>
  <si>
    <t>Overløpsrenner OK Deck-level på minst 2 sider</t>
  </si>
  <si>
    <t>Deck-level med setninger</t>
  </si>
  <si>
    <t>Bare skvalperenner</t>
  </si>
  <si>
    <t>dårlige strømnings- og avrenningsforhold i bassenget (inndyser, overløpsrenner)</t>
  </si>
  <si>
    <t>Vannbehandling Bunnavløp Svømmehaller</t>
  </si>
  <si>
    <t>VK-380-VSH-06</t>
  </si>
  <si>
    <t>For fullstendig tømming av basseng og sirkulasjonssystem</t>
  </si>
  <si>
    <t>Bunnavløp plassert på laveste punkt(er) og med tilstrekkelig kapasitet</t>
  </si>
  <si>
    <t>Feil plassering eller manglende kapasitet.</t>
  </si>
  <si>
    <t xml:space="preserve">Vannbehandling Utjevningsbasseng </t>
  </si>
  <si>
    <t>VK-380-VSH-07</t>
  </si>
  <si>
    <t>Utjevningsbasseng som sikrer jevn vannstand i bassenget ved varierende badebelastning. Manglende utjevningsmuligheter, friskvannstilførsel og nivåregulering</t>
  </si>
  <si>
    <t>Utjevningsbasseng, innvendig lys, tilgang for spyling og tømming Vanntilførsel OK.</t>
  </si>
  <si>
    <t>Mangler lys og spylemulighet</t>
  </si>
  <si>
    <t>Utjevningsbasseng umalt og utildekket.</t>
  </si>
  <si>
    <t>Manglende eller dårlig fungerende utjevningsbasseng og friskvannstilførsel.</t>
  </si>
  <si>
    <t>Renseanlegg for vann til forbruk</t>
  </si>
  <si>
    <t>VK-381-VRO-01</t>
  </si>
  <si>
    <t>Renseanlegg for vann i basseng</t>
  </si>
  <si>
    <t>VK-383-VSH-01</t>
  </si>
  <si>
    <t>Generelt VVS</t>
  </si>
  <si>
    <t>VK-390-MHV-01</t>
  </si>
  <si>
    <t>VK-390-MHV-02</t>
  </si>
  <si>
    <t>Installasjon av spesialavtrekk i rom med spesiell forurensning.</t>
  </si>
  <si>
    <t>Sannsynligvis ikke OK og ingen dokumentasjon</t>
  </si>
  <si>
    <t>Påvist ikke OK</t>
  </si>
  <si>
    <t>Vannlekkasjer - rør, ledninger og utstyr.</t>
  </si>
  <si>
    <t>VK-390-RVV-01</t>
  </si>
  <si>
    <t>Historikk på vann- og fuktskader som kan gi grobunn for uønsket mikrobiell vekst. Årsak kan for eksempel være utilsiktet utstrømning fra rør (sanitær eller varme), kondens eller lekkasje.</t>
  </si>
  <si>
    <t>Ingen kjente lekkasjer I byggets levetid.</t>
  </si>
  <si>
    <t>Mer enn 10 år siden siste lekkasje.</t>
  </si>
  <si>
    <t>Én lekkasje siste 10 år</t>
  </si>
  <si>
    <t>Mer enn én lekkasje siste 10 år</t>
  </si>
  <si>
    <t xml:space="preserve">Svømmehaller </t>
  </si>
  <si>
    <t>VK-390-VSH-01</t>
  </si>
  <si>
    <t>25x12,5m Vanntemperatur 27-28 C for trening og 28 - 30 C for opplæring etc. Lufttemperatur helst 1-2 C over dette, maks. 30 C av hensyn til personalet. Luftfuktighet 45 -55 % RF (under 50 % kan gi trekkfølelse) Luftmengder: 2,8 l/s pr. m2 vannflate Luftvekslinger: 5- 7 pr. hallvolum og time</t>
  </si>
  <si>
    <t>Temperatur på vann og luft OK. Ventilasjon OK.</t>
  </si>
  <si>
    <t>Temperatur på vann og luft OK. Ventilasjon IKKE OK.</t>
  </si>
  <si>
    <t>Temperatur på vann og/eller luft IKKE OK. Ventilasjon IKKE OK.</t>
  </si>
  <si>
    <t>ENØK-tiltak (enkle) Svømmehaller</t>
  </si>
  <si>
    <t>VK-390-VSH-02</t>
  </si>
  <si>
    <t>Bassengovertrekk</t>
  </si>
  <si>
    <t>OK, installert og i bruk</t>
  </si>
  <si>
    <t>Installert, men ikke i bruk</t>
  </si>
  <si>
    <t>Ikke installert</t>
  </si>
  <si>
    <t>Opplærings-/terapibasseng Svømmehaller</t>
  </si>
  <si>
    <t>VK-390-VSH-03</t>
  </si>
  <si>
    <t>12,5x8,5 m + rampe. Vanntemperatur 30 - 34 C Lufttemperatur ca. 30 - 32 C. Luftfuktighet 45 -55 % RF Luftmengder 2,8 l/s pr. m2 vannflate Luftvekslinger: 5- 7 pr. hallvolum og time</t>
  </si>
  <si>
    <t>ENØK-tiltak (omfattende) Svømmehaller</t>
  </si>
  <si>
    <t>VK-390-VSH-04</t>
  </si>
  <si>
    <t>Varmegjenvinner gråvann og overskuddsvann. Avløp fra dusjanlegget skal, dersom det er teknisk mulig, ledes gjennom utstyr for gråvannsgjenvinning.</t>
  </si>
  <si>
    <t>Basis-installasjoner for elkraft generelt</t>
  </si>
  <si>
    <t>VK-410-VEL-01</t>
  </si>
  <si>
    <t>Tegninger</t>
  </si>
  <si>
    <t>Det er funnet tegningsdokumentasjon for alle el - tekniske anlegg bestående av plantegninger, skjemaer, blokkskjemaer med mer. Tegningene er à jour med de siste endringer inntegnet. Underlagene finnes også i elektronisk form.</t>
  </si>
  <si>
    <t>Det er funnet tegningsdokumentasjon for alle el - tekniske anlegg bestående av plantegninger, skjemaer, blokkskjemaer med mer. Tegningene er ikke à jour med de siste endringer inntegnet. Underlagene finnes ikke i elektronisk form.</t>
  </si>
  <si>
    <t>Det er funnet tegningsdokumentasjon for deler av de el - tekniske anleggene. Underlagene finnes ikke i elektronisk form.</t>
  </si>
  <si>
    <t>Det er ikke funnet noen tegningsdokumentasjon av installasjonene.</t>
  </si>
  <si>
    <t>VK-410-VEL-02</t>
  </si>
  <si>
    <t>Beregninger</t>
  </si>
  <si>
    <t>Det er funnet kortslutningsberegninger for alle installasjoner.</t>
  </si>
  <si>
    <t>Det er ikke funnet kortslutningsberegninger for installasjonene.</t>
  </si>
  <si>
    <t>VK-410-VEL-03</t>
  </si>
  <si>
    <t>FDV dokumentasjon</t>
  </si>
  <si>
    <t>VK-410-VEL-04</t>
  </si>
  <si>
    <t>Intern kontroll</t>
  </si>
  <si>
    <t>Det er utarbeidet rutiner for internkontroll for de el - tekniske anlegg.   Det er lagt fram dokumentasjon på at kontrollen blir gjennomført.</t>
  </si>
  <si>
    <t>Det er utarbeidet rutiner for internkontroll for de el - tekniske anlegg.   Det er ikke lagt fram dokumentasjon på at rutinene blir fulgt,  men det er sannsynlig at kontrollen blir gjennomført.</t>
  </si>
  <si>
    <t>Det er utarbeidet rutiner for internkontroll for de el - tekniske anlegg.   Det er ikke lagt fram dokumentasjon på at rutinene blir fulgt,  og det er ikke sannsynlig at kontrollen blir gjennomført.</t>
  </si>
  <si>
    <t>Det er ikke utarbeidet rutiner for internkontroll for de el - tekniske anlegg.</t>
  </si>
  <si>
    <t>VK-410-REL-01</t>
  </si>
  <si>
    <t>Generell tilstand</t>
  </si>
  <si>
    <t>Ingen skader,   tilstrekkelig kapasitet.  Dokumentasjon er lagt fram.</t>
  </si>
  <si>
    <t>Ingen skader,   tilstrekkelig kapasitet.  Dokumentasjon er ikke lagt fram.</t>
  </si>
  <si>
    <t>Skader,  men uten vesentlig betydning.  Litt dårlig kapasitet.</t>
  </si>
  <si>
    <t>Skader som kan ha konsekvenser for personsikkerhet</t>
  </si>
  <si>
    <t>System for kabelføring</t>
  </si>
  <si>
    <t>VK-411-REL-01</t>
  </si>
  <si>
    <t>VK-411-REL-02</t>
  </si>
  <si>
    <t>Branntetting</t>
  </si>
  <si>
    <t>Alle branntettinger er inspisert.  Det er ikke registrert feil eller mangler.</t>
  </si>
  <si>
    <t>Over 50 % av  branntettingene er inspisert.  Det er registrert feil eller mangler.</t>
  </si>
  <si>
    <t>Over 20 % av  branntettingene er inspisert.  Det er registrert feil eller mangler.</t>
  </si>
  <si>
    <t>Det er registrert vesentlige feil eller mangler i branntettingene.</t>
  </si>
  <si>
    <t>VK-411-VEL-01</t>
  </si>
  <si>
    <t>Rette og fine føringsveier med god reserveplass. Ingen bemerkninger.</t>
  </si>
  <si>
    <t>For mye kabler på samme føringsvei, men ingen fysiske skader så langt.</t>
  </si>
  <si>
    <t>Føringsveier med nedbøyning, kabelgater henger skjevt, ser ut til å kunne løsne</t>
  </si>
  <si>
    <t>Fester er løsnet, føringsveier skjeve pga, overbelastning.</t>
  </si>
  <si>
    <t>VK-411-VEL-02</t>
  </si>
  <si>
    <t>Adskilt tele og elkraft.</t>
  </si>
  <si>
    <t>Separate føringsveier for elkraft og tele, med god kapasitet. Skillevegger i elkanaler. Kabler ført med avstand på bro slik at reduksjon i overførings-kapasitet ikke er begrenset.</t>
  </si>
  <si>
    <t>Separate eller felles føringsveier for elkraft og tele, med begrenset kapasitet. Skillevegger på kabelbroer og i elkanaler. Kabler ført med for liten avstand på bro slik at reduksjon i overførings-kapasitet er begrenset.</t>
  </si>
  <si>
    <t>Felles føringsveier for elkraft og tele med og uten skillevegger på bro og i kanaler. Stor mengde elkraftkabler i flere lag.</t>
  </si>
  <si>
    <t>Felles føringsveier for elkraft og tele uten skillevegger på bro og i kanaler. Overfylte føringsveier med en mengde elkraftkabler i flere lag som hindrer avkjøling av kablene. Tydelige spor etter varmgang i kablene.</t>
  </si>
  <si>
    <t>VK-411-VEL-03</t>
  </si>
  <si>
    <t>Materiell kvalitet</t>
  </si>
  <si>
    <t xml:space="preserve">Kabelbroer med komplette oppheng i aluminium eller korrosjonsbeskyttet stål. Elkanaler i aluminium. </t>
  </si>
  <si>
    <t>Kabelbroer i korrosjonsbeskyttet stål, elkanaler av plast. Små angrep av rust.</t>
  </si>
  <si>
    <t>Kabelbroer i stål, elkanaler av plast. Bro og oppheng angrepet av rust.</t>
  </si>
  <si>
    <t>Oppheng så sterkt angrepet av rust at det er fare for nedrasing.</t>
  </si>
  <si>
    <t>VK-411-VEL-04</t>
  </si>
  <si>
    <t>Tilpassingsdyktighet</t>
  </si>
  <si>
    <t>Føringsveiene er moduloppbygget tilpasset bygget akser/moduler, og har god kapasitet for utvidelser. Matinger/føringsveier fra brosystem til el/brystningskanaler minimum pr. 6 uttaksgruppe.</t>
  </si>
  <si>
    <t>Føringsveiene er moduloppbygget tilpasset bygget akser/moduler, og men har begrenset kapasitet for utvidelser. Matinger/føringsveier fra brosystem til el/brystningskanaler minimum pr. 6 uttaksgruppe.</t>
  </si>
  <si>
    <t>Føringsveiene er ikke moduloppbygget tilpasset bygget akser/moduler, og har begrenset kapasitet for utvidelser. Matinger/føringsveier fra brosystem til el/brystningskanaler kun ved rørføringer.</t>
  </si>
  <si>
    <t xml:space="preserve">Ingen eller sterkt begrenset omfang av føringsveier. </t>
  </si>
  <si>
    <t>Jording</t>
  </si>
  <si>
    <t>VK-412-REL-01</t>
  </si>
  <si>
    <t xml:space="preserve">Jordfeil </t>
  </si>
  <si>
    <t xml:space="preserve">Anlegget er kontrollert for jordfeil. Ingen jordfeil er påvist i anlegget </t>
  </si>
  <si>
    <t xml:space="preserve">Jordfeil påvist i anlegget. </t>
  </si>
  <si>
    <t>VK-412-REL-02</t>
  </si>
  <si>
    <t>Jording av el.utstyr og anleggsdeler er utført i henhold til gjeldene krav og funnet tilfredsstillende. Ingen bemerkninger</t>
  </si>
  <si>
    <t>Kraftkabler produsert før midten/slutten av 80 tallet; har redusert tverrsnitt på jordleder i forhold til dagens krav (PR kabel med mer)</t>
  </si>
  <si>
    <t>Det er påvist manglende jording av anleggsdeler som kan medføre personskade.</t>
  </si>
  <si>
    <t>Ingen dokumentasjon av at spenning mot jord ikke overskrider 50V</t>
  </si>
  <si>
    <t>VK-412-REL-03</t>
  </si>
  <si>
    <t>Jordfeilvarsling</t>
  </si>
  <si>
    <t xml:space="preserve">Jordfeilvarsling er installert. Ingen bemerkninger. </t>
  </si>
  <si>
    <t>Jordfeilvarsling er ikke installert, eller virker ikke.</t>
  </si>
  <si>
    <t>VK-412-REL-04</t>
  </si>
  <si>
    <t>Jording i våtrom</t>
  </si>
  <si>
    <t>Det er ikke påvist feil og / eller  mangler med jording av elektrisk utstyr i våtrom.</t>
  </si>
  <si>
    <t>Det er påvist feil og / eller  mangler med jording av elektrisk utstyr i våtrom.</t>
  </si>
  <si>
    <t>Jording Svømmehaller</t>
  </si>
  <si>
    <t>VK-412-VSH-01</t>
  </si>
  <si>
    <t>Jording er OK, utført i hht. FEL og NEK400</t>
  </si>
  <si>
    <t>Jording er dårlig.</t>
  </si>
  <si>
    <t>Lynvern</t>
  </si>
  <si>
    <t>VK-413-VEL-01</t>
  </si>
  <si>
    <t>Lynvernanlegg</t>
  </si>
  <si>
    <t>Lynvernanlegg er montert og overgangsmotstand til jord er tilfredsstillende. Alle fester og avstander er kontrollert og funnet i orden</t>
  </si>
  <si>
    <t>Overgangsmotstand til jord ikke dokumentert.</t>
  </si>
  <si>
    <t>Overgangsmotstand til jord er ikke dokumentert. Oppheng og fester for nedleder med mer er løsnet og / eller er angrepet av korrosjon. Bøyeradius for knapp, og avstand til brennbart materiale er for liten.</t>
  </si>
  <si>
    <t>Anlegget sterkt angrepet av korrosjon, og wire og fester er løsnet. Fare for nedrasing.</t>
  </si>
  <si>
    <t>System for elkraft uttak.</t>
  </si>
  <si>
    <t>VK-414-VEL-01</t>
  </si>
  <si>
    <t>Grenstaver/ uttaksbokser.</t>
  </si>
  <si>
    <t>Grenstaver er forsvarlig opphengt og bestykket.</t>
  </si>
  <si>
    <t>Grenstaver/ uttaksbokser har for få uttak, slik at skjøtekontakter må benyttes.</t>
  </si>
  <si>
    <t xml:space="preserve">Tilledninger til grenstaver/ uttaksbokser er ikke beskyttet. Grenstaver er ikke festet/henger i lodd. </t>
  </si>
  <si>
    <t>Grenstaver er benyttet i elevarealer.</t>
  </si>
  <si>
    <t>Nettstasjoner</t>
  </si>
  <si>
    <t>VK-420-REL-01</t>
  </si>
  <si>
    <t xml:space="preserve">Tilgang.  Netteier (Hafslund) har ansvaret for nettstasjonen. </t>
  </si>
  <si>
    <t xml:space="preserve">Nettstasjon/ traforom avlåst, ikke mulighet for uautoriserte å komme inn. </t>
  </si>
  <si>
    <t xml:space="preserve">Adgang til nettstasjon/ traforom lett tilgjengelig for uvedkommende. </t>
  </si>
  <si>
    <t>Høyspent forsyning, generelt</t>
  </si>
  <si>
    <t>VK-420-REL-02</t>
  </si>
  <si>
    <t>Primære bygningsdeler</t>
  </si>
  <si>
    <t xml:space="preserve">Kabler for høyspent er skjult og/eller beskyttet mot ytre påvirkninger, og gir således ingen fare eller tilgang for uvedkommende. Ingen bemerkninger </t>
  </si>
  <si>
    <t xml:space="preserve">Kabel ligger blottet for uvedkommende og/eller uvedkommende har tilgang til rom for høyspentforsyning. Stor berøringsfare. </t>
  </si>
  <si>
    <t>VK-421-TDE-01</t>
  </si>
  <si>
    <t>Tilpassings dyktighet</t>
  </si>
  <si>
    <t>Plass i transformatorrom for utvidelse av trafo kapasitet, eller supplering med flere transformatorer. Adkomst forhold for eventuell skifting av trafo i hht gjeldene regler. Eventuell gjennomføringsplate og ventilasjon er dimensjonert for dette.</t>
  </si>
  <si>
    <t>Transformatorkapasitet kan utvides, men kun plass til 1 stk. transformator. Eventuell  gjennomføringsplate og ventilasjon er dimensjonert for dette.</t>
  </si>
  <si>
    <t>Transformatorkapasitet kan ikke utvides, og det kun plass til 1 stk. transformator.</t>
  </si>
  <si>
    <t>VK-421-VEL-01</t>
  </si>
  <si>
    <t>Tilgang for personell</t>
  </si>
  <si>
    <t xml:space="preserve">Nettstasjon/ traforom avlåst, ikke mulighet for uautoriserte å komme inn. Nettstasjon er Hafslund's ansvar. </t>
  </si>
  <si>
    <t>Adgang til nettstasjon/ traforom lett tilgjengelig for uvedkommende.</t>
  </si>
  <si>
    <t>VK-421-VEL-02</t>
  </si>
  <si>
    <t>Ventilasjon utført i hht gjeldene krav fra netteier.</t>
  </si>
  <si>
    <t>Ventilasjonsinntak eller utkast delvis tildekket eller fjernet, og må utbedres snarest.</t>
  </si>
  <si>
    <t>VK-421-VEL-03</t>
  </si>
  <si>
    <t>Kabelføringer</t>
  </si>
  <si>
    <t>Kabel ligger blottet for uvedkommende og/eller uvedkommende har tilgang til rom for høyspentforsyning. Stor berøringsfare.</t>
  </si>
  <si>
    <t>VK-421-VEL-05</t>
  </si>
  <si>
    <t>Magnetfelt/stråling</t>
  </si>
  <si>
    <t xml:space="preserve">Magnetfelt for nettstasjon/hovedfordeling er målt og funnet i orden. Ingen felter over et årsgjennomsnitt på 0,4 mikroTesla. </t>
  </si>
  <si>
    <t xml:space="preserve">Magnetfelt for nettstasjon/hovedfordeling er ikke målt. Ingen synlige forstyrrelser/felter registrert. </t>
  </si>
  <si>
    <t>Magnetfelt for nettstasjon/hovedfordeling er målt. Store felter og forstyrrelser på data/IKT registrert. Tiltak nødvendig.</t>
  </si>
  <si>
    <t>Hovedfordeling</t>
  </si>
  <si>
    <t>VK-430-REL-01</t>
  </si>
  <si>
    <t>Tavlerom Berøringsfare</t>
  </si>
  <si>
    <t>Tavlerom er forsvarlig avlåst. Rommet er rent og ryddig. Ingen bemerkninger. Hovedtavle er forsvarlig stengt. Ingen bemerkninger.</t>
  </si>
  <si>
    <t>Tavlerom er avlåst, men blir brukt som lagerrom</t>
  </si>
  <si>
    <t xml:space="preserve">Tavlerom er avlåst, men blir brukt som lager og rommet er tilsmusset med støv og skitt. </t>
  </si>
  <si>
    <t>Tavlerom er ikke avlåst og/eller blir brukt som lagerrom. Må utbedres snarest, ryddes og rengjøres. Dør til Hovedtavle rom er åpen. Tilgang er kun være for instruert personale. Rommet må avlåses snarest - og/eller kabler og koplinger/skinner ligger blottet. Øvrige koplinger også åpne for berøring.</t>
  </si>
  <si>
    <t>VK-430-REL-02</t>
  </si>
  <si>
    <t>Berøringsfare</t>
  </si>
  <si>
    <t>Hovedtavle er forsvarlig stengt. Ingen bemerkninger.</t>
  </si>
  <si>
    <t>Dør til Hovedtavle rom er åpen. Tilgang er kun være for instruert personale. Rommet må avlåses snarest - og/eller kabler og koplinger/skinner ligger blottet. Øvrige koplinger også åpne for berøring.</t>
  </si>
  <si>
    <t>VK-430-REL-03</t>
  </si>
  <si>
    <t>Varmegang/mekanisk kontakt</t>
  </si>
  <si>
    <t>Ikke visuelle eller merkbare spor etter varmegang i sikringer, kabler, skinner eller annet kontaktmateriell. Ingen bemerkninger.</t>
  </si>
  <si>
    <t xml:space="preserve">Tydelige spor etter varmegang i isolasjonen på kablene, sikringene meget varme. Må utbedres snarest </t>
  </si>
  <si>
    <t>VK-430-REL-04</t>
  </si>
  <si>
    <t>Termofotografering</t>
  </si>
  <si>
    <t>Termofotografering utført og dokumentert. Ingen bemerkninger eller bemerkninger rettet opp.</t>
  </si>
  <si>
    <t>Termofotografering utført med mindre bemerkninger. Oppretting ikke dokumentert</t>
  </si>
  <si>
    <t>Termografering utført med større bemerkninger. Oppretting ikke dokumentert.</t>
  </si>
  <si>
    <t xml:space="preserve">Termofotografering ikke utført de siste 3 årene og/eller grove feil avdekket i siste termofotografering ikke rettet opp. Feil utbedres snarest. </t>
  </si>
  <si>
    <t>Underfordelinger</t>
  </si>
  <si>
    <t>VK-430-REL-05</t>
  </si>
  <si>
    <t>Underfordelinger er forsvarlig avlåst, alle koplinger tildekket. Ingen bemerkninger.</t>
  </si>
  <si>
    <t xml:space="preserve">Fordelingen er ikke avlåst og/eller kabler og koplinger ligger blottet. Øvrige koplinger også åpne for berøring. Berøringsfare. Må utbedres snarest </t>
  </si>
  <si>
    <t>VK-430-REL-06</t>
  </si>
  <si>
    <t>Varmgang/mekanisk kontakt</t>
  </si>
  <si>
    <t>Ingen visuelle eller merkbare spor etter varmgang i sikringer, kabler eller annet kontaktmateriell. Ingen bemerkninger.</t>
  </si>
  <si>
    <t xml:space="preserve">Tydelige spor etter varmgang i isolasjonen på kablene, sikringene meget varme. Må utbedres snarest </t>
  </si>
  <si>
    <t>VK-430-REL-07</t>
  </si>
  <si>
    <t>Termofotografering utført, ingen bemerkninger eller bemerkninger rettet opp.</t>
  </si>
  <si>
    <t>Termofotografering ikke utført de siste 3 årene og/eller grove feil avdekket ved siste termofotografering ikke rettet opp.</t>
  </si>
  <si>
    <t>Lavspent forsyning Svømmehaller</t>
  </si>
  <si>
    <t>VK-430-VSH-01</t>
  </si>
  <si>
    <t>Underfordelinger, beskaffenhet, korrosjon</t>
  </si>
  <si>
    <t>Underfordelinger er OK.</t>
  </si>
  <si>
    <t>Underfordelinger har store korrosjonskader.</t>
  </si>
  <si>
    <t>VK-430-VSH-02</t>
  </si>
  <si>
    <t>Sikringsanlegg, jordfeilbryter alle kurser, overspenningsvern</t>
  </si>
  <si>
    <t>Sikringsanlegg er OK, med jordfeilbryter på alle kurser og overspenningsvern montert.</t>
  </si>
  <si>
    <t>Overspenningsvern mangler, jordfeilbryter er ikke montert på kurser.</t>
  </si>
  <si>
    <t>VK-430-VSH-03</t>
  </si>
  <si>
    <t>Skjult el - anlegg i våtrom, utstyr, beskyttelsesgrad (II-grad)</t>
  </si>
  <si>
    <t>Anlegget er OK, utstyr og beskyttelsesgrad er OK.</t>
  </si>
  <si>
    <t xml:space="preserve">Det er benyttet utstyr med lav II-grad. </t>
  </si>
  <si>
    <t>VK-430-VSH-04</t>
  </si>
  <si>
    <t>Åpne el - anlegg i våtrom, utstyr, beskyttelsesgrad (II-grad)</t>
  </si>
  <si>
    <t>System for kraftinntak</t>
  </si>
  <si>
    <t>VK-431-VEL-01</t>
  </si>
  <si>
    <t>Tilgang på kraft</t>
  </si>
  <si>
    <t>Kabel/skinneinntak har tilstrekkelig kapasitet til dagens behov, og kan lett økes ved behov.</t>
  </si>
  <si>
    <t xml:space="preserve">Kabel/skinneinntak har tilstrekkelig kapasitet til dagens behov, men kan kun økes ved større bygningsmessige endringer. </t>
  </si>
  <si>
    <t>Kabel/skinneinntak har ikke tilstrekkelig kapasitet til dagens behov, og kan ikke økes.</t>
  </si>
  <si>
    <t>VK-432-TDE-01</t>
  </si>
  <si>
    <t>Tavle, tilpasningsdyktighet</t>
  </si>
  <si>
    <t>Kraftinntak, hovedbryter og skinner i tavlen er dimensjonert for mer kraft enn største trafostørrelse. Fysisk mulig å utvide tavlen innenfor rom.</t>
  </si>
  <si>
    <t>Ikke fysisk mulig å utvide tavlen innenfor rom.</t>
  </si>
  <si>
    <t>Kraftinntak, hovedbryter og skinner i tavlen er ikke dimensjonert etter største trafostørrelse. Ikke fysisk mulig å utvide tavlen innenfor rom.</t>
  </si>
  <si>
    <t>VK-432-VEL-01</t>
  </si>
  <si>
    <t>Tavle,  avlåsing</t>
  </si>
  <si>
    <t xml:space="preserve">Tavlerom kan låses forsvarlig. </t>
  </si>
  <si>
    <t>Tavlerom kan ikke låses forsvarlig.</t>
  </si>
  <si>
    <t>VK-432-VEL-02</t>
  </si>
  <si>
    <t>Tavle, berøringsfare</t>
  </si>
  <si>
    <t>Tavlen sikret mot direkte og indirekte berøring.</t>
  </si>
  <si>
    <t>Tavlen er ikke sikret mot direkte og indirekte berøring.</t>
  </si>
  <si>
    <t>VK-432-VEL-03</t>
  </si>
  <si>
    <t>Tavle, varmgang</t>
  </si>
  <si>
    <t>Ikke visuelle eller merkbare spor etter varmegang i sikringer, kabler, skinner eller annet kontaktmateriell.</t>
  </si>
  <si>
    <t>Visuelle eller merkbare spor etter varmegang i sikringer, kabler, skinner eller annet kontaktmateriell.</t>
  </si>
  <si>
    <t>VK-432-VEL-04</t>
  </si>
  <si>
    <t>Tavle,  berøringsfare</t>
  </si>
  <si>
    <t>Frittstående tavle i eget avlåst rom, og med egne felter for kabelavganger og effektbrytere. Isolasjonsovervåkning/ skanning av utgående stigere, overspenningsvern, tavleinstrumenter/ multimeter, målerarrangement med direkte overføring via telenettet, maksimalvåkteranlegg for begrensing av effekt-topper. Entydig og varig merket, og i samsvar med stigelednings-skjemaet. 1 og 3 fase stikk montert i tavle eller rom.</t>
  </si>
  <si>
    <t xml:space="preserve">Frittstående/veggmontert tavle i eget avlåst rom, og med egne felter for kabelavganger og effektbrytere. Isolasjonsovervåkning/scanning av utgående stigere, overspenningsvern, tavleinstrumenter/ multimeter, målerarrangement med direkte overføring via telenettet. Entydig og varig merket, og i samsvar med stigelednings-skjemaet. </t>
  </si>
  <si>
    <t xml:space="preserve">Frittstående/veggmontert tavle i eget avlåst rom, og med UZ elementer. </t>
  </si>
  <si>
    <t xml:space="preserve">Eldre tavle med marmorfront/åpen ikke berøringssikker tavle må skiftes snarest. Hovedfordelingen er generelt dårlig vedlikeholdt og har liten restlevetid. ( over 30 år gammel) </t>
  </si>
  <si>
    <t>VK-432-VEL-05</t>
  </si>
  <si>
    <t>Hovedtavle,  reint og ryddig.</t>
  </si>
  <si>
    <t>Tavlerom er rent og ryddig.</t>
  </si>
  <si>
    <t>Tavlerom er ikke rent og ryddig.</t>
  </si>
  <si>
    <t>VK-432-VEL-06</t>
  </si>
  <si>
    <t>Hovedtavle, termo-fotografering</t>
  </si>
  <si>
    <t xml:space="preserve">Termofotografering er ikke utført de siste 2 årene og/eller grove feil avdekket i siste termofotografering er ikke rettet opp. Feil utbedres snarest. </t>
  </si>
  <si>
    <t>Stigekabler</t>
  </si>
  <si>
    <t>VK-432-VEL-07</t>
  </si>
  <si>
    <t>Kapasitet</t>
  </si>
  <si>
    <t xml:space="preserve">Kablene utført som PVC/PEX kabler av kopper eller aluminium, og dimensjonert for min.60 W pr. m2, inkl. 30 % utvidelse, men ekskl. kraft til vvs installasjon og oppvarming. Urolige laster ført som separate stigere. </t>
  </si>
  <si>
    <t xml:space="preserve">Kablene utført som PVC/PEX kabler av kopper eller aluminium, og dimensjonert for dagens last. Urolige laster ført som separate stigere. </t>
  </si>
  <si>
    <t xml:space="preserve">Stigekablene er ført i flere lag på kabelbroer slik at overføringsevnen reduseres. (hindrer ventilasjon av kablene- gir varmgang) </t>
  </si>
  <si>
    <t xml:space="preserve">Tydelige spor etter varmegang i isolasjonen på kablene. Må utbedres snarest Stigeledningen er generelt dårlig vedlikeholdt og har liten restlevetid. ( over 40 år gammel) </t>
  </si>
  <si>
    <t>VK-432-VEL-08</t>
  </si>
  <si>
    <t>Til heiser</t>
  </si>
  <si>
    <t xml:space="preserve">Stigekablene til heiser er ført som brannfunksjonssikre kabler. </t>
  </si>
  <si>
    <t xml:space="preserve">Stigekablene til heiser er ikke ført som brannfunksjonssikre kabler. </t>
  </si>
  <si>
    <t>VK-432-VEL-09</t>
  </si>
  <si>
    <t>Fordelingssystem.</t>
  </si>
  <si>
    <t>Stigekabler er ført som 5 ledere uansett fordeling system.</t>
  </si>
  <si>
    <t>Stigekablene har kun antall ledere i hht fordelingssystemet.</t>
  </si>
  <si>
    <t>Stigekablene er ført med PEN leder.</t>
  </si>
  <si>
    <t>Overspenningsvern</t>
  </si>
  <si>
    <t>VK-432-VEL-10</t>
  </si>
  <si>
    <t>Overspenningsvern montert ved inntak/hovedfordeling. Vernet er kontrollert og funnet i orden. Lokale overspenningsvern montert ute i anlegget etter behov.</t>
  </si>
  <si>
    <t>Inntak fra luftledning og uten at overspenningsvern er montert.</t>
  </si>
  <si>
    <t xml:space="preserve">Overspenningsvern montert ved inntak/hovedfordeling. Vernet er punktert og må byttes. </t>
  </si>
  <si>
    <t>Fordeling til alminnelig bruk</t>
  </si>
  <si>
    <t>VK-433-VEL-01</t>
  </si>
  <si>
    <t>Tavle, avlåsing</t>
  </si>
  <si>
    <t>VK-433-VEL-02</t>
  </si>
  <si>
    <t>VK-433-VEL-03</t>
  </si>
  <si>
    <t>Termofotografering ikke utført de siste 2 årene og/eller grove feil avdekket ved siste termofotografering ikke rettet opp.</t>
  </si>
  <si>
    <t>VK-433-VEL-04</t>
  </si>
  <si>
    <t>Underfordeling utført som stativ i nisje/rom plassert i vertikale elsjakter, eller utført som stålplateskap. Elementautomater med jordfeilbrytere pr. kurs i hht gjeldene forskrifter og anbefalte normer. Alle kabler under 16 mm2 avsluttet i rekkeklemmer, hoved/lastbryter for frakobling av fordelingen. Entydig og varig merket, og i samsvar med kursfortegnelsen. 1 og 3 fase stikk montert i tavle.</t>
  </si>
  <si>
    <t>Underfordeling utført som stativ i nisje/rom plassert i vertikale elsjakter, eller utført som stålplateskap. Elementautomater pr. kurs i hht gjeldene forskrifter og anbefalte normer. Alle kabler under 16 mm2 avsluttet i rekkeklemmer, hoved/lastbryter for frakobling av fordelingen. Entydig og varig merket, og i samsvar med kursfortegnelsen.</t>
  </si>
  <si>
    <t xml:space="preserve">Underfordeling utført som stativ i nisje/rom plassert i vertikale elsjakter, eller utført som stålplateskap. UZ/skrusikringer. Sikringslastskillebryter som hoved/lastbryter for frakobling av fordelingen. </t>
  </si>
  <si>
    <t xml:space="preserve">Underfordeling utført som stativ i nisje/rom plassert i vertikale elsjakter, eller utført som stålplateskap. UZ/skrusikringer. Alle kabler under 16 mm2 avsluttet i rekkeklemmer, manglende dekklokk til kanaler grunnet stor fyllingsgrad. Sikringslastskillebryter eller ingen bryter som hoved/lastbryter for frakobling av fordelingen. dårlig merking, og ikke kursfortegnelse. Tavlen må rengjøres. Underfordelingen er generelt dårlig vedlikeholdt og har liten restlevetid. ( over 30 år gammel) </t>
  </si>
  <si>
    <t>VK-433-VEL-05</t>
  </si>
  <si>
    <t>Underfordeling montert som stativ i nisje/rom fortrinnsvis plassert i vertikale elsjakter tilpasset byggets geometri. Plass til utvidelse både fysisk og elektrisk, samt at underfordelingene har intern avstand slik at spenningsfall ikke blir for stort.</t>
  </si>
  <si>
    <t>Underfordeling montert som stativ i nisje/rom fortrinnsvis plassert i vertikale elsjakter tilpasset byggets geometri. Ikke plass til utvidelse både fysisk og elektrisk, samt at underfordelingene har intern avstand slik at spenningsfall ikke blir for stort.</t>
  </si>
  <si>
    <t>Underfordeling montert utenfor elsjakter, og hvor det ikke er mulig å utvide underfordelingen</t>
  </si>
  <si>
    <t>VK-433-VEL-06</t>
  </si>
  <si>
    <t>Fordelingssystem</t>
  </si>
  <si>
    <t>400 V TNS/230V IT nett</t>
  </si>
  <si>
    <t>400 V TN-C-S</t>
  </si>
  <si>
    <t>400V TN-C</t>
  </si>
  <si>
    <t>VK-433-VEL-07</t>
  </si>
  <si>
    <t>Branncelle</t>
  </si>
  <si>
    <t>Underfordeling/tavle som ligger i tilknytting til rømningsvei må være utført som egen branncelle.</t>
  </si>
  <si>
    <t>Underfordeling/tavle som ligger i tilknytting til rømningsvei er ikke utført som egen branncelle. ( Stålplateskap)</t>
  </si>
  <si>
    <t>VK-433-VEL-08</t>
  </si>
  <si>
    <t>Underfordeling, berøringsfare</t>
  </si>
  <si>
    <t>VK-433-VEL-09</t>
  </si>
  <si>
    <t>Kursoppdeling</t>
  </si>
  <si>
    <t>Kurser for lys, nødlys, stikkontakter og varme er ført på egne separate kurser.</t>
  </si>
  <si>
    <t xml:space="preserve">Kurser for lys, nødlys, stikkontakter og varme er ikke ført på egne separate kurser. </t>
  </si>
  <si>
    <t>VK-433-VEL-10</t>
  </si>
  <si>
    <t>Det finnes dokumentasjon på at lyskurser i felles arealer kun er belastet 50 %.</t>
  </si>
  <si>
    <t>Det finnes ikke dokumentasjon på at lyskurser i felles arealer kun er belastet 50 %.</t>
  </si>
  <si>
    <t xml:space="preserve">Kursene er generelt hardt belastet, men uten hyppige sikringsbrudd. Kraftkablene er ført i flere lag på kabelbroer slik at overføringsevnen reduseres. (hindrer ventilasjon av kablene- gir varmgang) </t>
  </si>
  <si>
    <t>Kursene er generelt hardt belastet/supplert, og med hyppige sikringsbrudd.</t>
  </si>
  <si>
    <t>VK-433-VEL-11</t>
  </si>
  <si>
    <t>System</t>
  </si>
  <si>
    <t>Kursopplegg for lys er utført med buss teknikk. LonWork eller EIB</t>
  </si>
  <si>
    <t>Kursopplegget er utført med tradisjonell teknikk.</t>
  </si>
  <si>
    <t>VK-433-VEL-12</t>
  </si>
  <si>
    <t>Lysstyringer</t>
  </si>
  <si>
    <t xml:space="preserve">Lysanlegget er tidsstyrt via buss/SD, men overstyrt av lokale brytere. Oppdeling av soner for lysstyring er tilpasset utleiearealer/avdelinger. </t>
  </si>
  <si>
    <t xml:space="preserve">Lysanlegget er tidsstyrt via SD, men overstyrt av lokale brytere. Oppdeling av soner for lysstyring er tilpasset utleiearealer/avdelinger. </t>
  </si>
  <si>
    <t xml:space="preserve">Lysanlegget er ikke tidsstyrt. Oppdeling av soner for lysstyring er tilpasset utleiearealer/avdelinger. </t>
  </si>
  <si>
    <t>Kun lokale brytere/styringer.</t>
  </si>
  <si>
    <t>VK-433-VEL-13</t>
  </si>
  <si>
    <t>Kursopplegg for nødlys.</t>
  </si>
  <si>
    <t>Kursopplegget er ført med brannfunksjonsikker kabel frem til de respektive brannceller, og alle nødlysarmaturer er fast tilkoblet. Det er separat kabelanlegg for markerings- og ledelys.</t>
  </si>
  <si>
    <t>Det er batterier i alle nødlysarmaturer og det er benyttet et tradisjonell kabelopplegg.</t>
  </si>
  <si>
    <t>Kursopplegget er ikke ført med brannfunksjonsikker kabel frem til de respektive brannceller, og deler av nødlysarmaturer er tilkoblet via stikkontakt.</t>
  </si>
  <si>
    <t>VK-433-VEL-14</t>
  </si>
  <si>
    <t>Kursopplegg for stikkontakter.</t>
  </si>
  <si>
    <t>Er stikkontaktkurser for arbeidsplasser og lignende kun belastet med 5 stk. doble stikk pr. 16A kurser, og er det tilsvarende for kurser til data. (egne 16A kurser)              Er stikk for renhold montert med 7 m mellomrom, og er de på egne 16 A kurser med maks. 12 punkter.            Er tilførsler til innbrudd, adgangskontroll, porttelefon, ITV, brannsentral og basestasjoner for DECT utført som separate kurser.</t>
  </si>
  <si>
    <t>Stikkontaktkurser for arbeidsplasser og lignende kun belastet med 5 stk. doble stikk pr. 16A kurser, og  tilsvarende for kurser til data. (egne 16A kurser)    Stikk for renhold er montert med ca. 15 m mellomrom og er på egne 16 A kurser.               Tilførsler til innbrudd, adgangskontroll, porttelefon, ITV, brannsentral og basestasjoner for DECT er tilknyttet nærliggende stikk-kurser.</t>
  </si>
  <si>
    <t>Det er ført felles 16 A kurser for generelle stikk og for stikk til datamaskiner. Utstyr for elektronikk og lignende er tilknyttet nærliggende stikkontakt,  men det er for lite antall stikkontakter</t>
  </si>
  <si>
    <t>VK-433-VEL-15</t>
  </si>
  <si>
    <t>Kursoppleggene er tilpasset byggets akser/ moduler, samt har god reservekapasitet.</t>
  </si>
  <si>
    <t>Kursoppleggene er ikke tilpasset byggets akser/ moduler.</t>
  </si>
  <si>
    <t>VK-434-TDE-01</t>
  </si>
  <si>
    <t xml:space="preserve">Driftsteknisk, VVS-anlegg, kapasitet, utvidelsesmuligheter og tilgjengelighet. </t>
  </si>
  <si>
    <t>Kursopplegg til driftstekniske installasjoner, varmtvannsberedere, stikkontakter, automatiseringsanlegg etc i meget god stand. Tilnærmet nytt anlegg, og godt dokumentert.</t>
  </si>
  <si>
    <t xml:space="preserve">Anleggene framstår med god kvalitet og tilfredsstiller forskrifts- og funksjonskrav. Nyere anlegg. Nødvendig dokumentasjon forefinnes. Reservekapasitet er tilstrekkelig dimensjonert i forhold til dagens behov </t>
  </si>
  <si>
    <t>Eldre VVS-anlegg med dårlig reguleringsmulighet. Behov for delvis oppgradering/utskiftning. Dårlig kapasitet.</t>
  </si>
  <si>
    <t>Gammelt anlegg. Stort behov for utskifting/oppgradering</t>
  </si>
  <si>
    <t>Fordelinger for driftstekniske installasjoner.</t>
  </si>
  <si>
    <t>VK-434-VEL-01</t>
  </si>
  <si>
    <t>VK-434-VEL-02</t>
  </si>
  <si>
    <t xml:space="preserve">Tydelige spor etter varmgang i isolasjonen på kablene, sikringene eller utstyr meget varme. Må utbedres snarest </t>
  </si>
  <si>
    <t>VK-434-VEL-03</t>
  </si>
  <si>
    <t>Termo-fotografering</t>
  </si>
  <si>
    <t>Termofotografering ikke utført de siste 2-3 årene og/eller grove feil avdekket ved siste termofotografering ikke rettet opp.</t>
  </si>
  <si>
    <t>VK-434-VEL-04</t>
  </si>
  <si>
    <t>Underfordeling utført som stålplateskap i teknisk rom. Elementautomater med jordfeilbrytere pr. kurs i hht gjeldene forskrifter og anbefalte normer. Alle kabler under 16 mm2 avsluttet i rekkeklemmer, hoved/lastbryter for frakobling av fordelingen. Entydig og varig merket, og i samsvar med kursfortegnelsen. 1 og 3 fase stikk montert i tavle.</t>
  </si>
  <si>
    <t>Underfordeling utført som stålplateskap i teknisk rom. Elementautomater pr. kurs i hht gjeldene forskrifter og anbefalte normer. Alle kabler under 16 mm2 avsluttet i rekkeklemmer, hoved/lastbryter for frakobling av fordelingen. Entydig og varig merket, og i samsvar med kursfortegnelsen.</t>
  </si>
  <si>
    <t xml:space="preserve">Underfordeling utført som stålplateskap i teknisk rom. UZ/skrusikringer. Sikringslastskillebryter som hoved/lastbryter for frakobling av fordelingen. </t>
  </si>
  <si>
    <t xml:space="preserve">Manglende dekklokk til kanaler grunnet stor fyllingsgrad. Sikringslastskillebryter eller ingen bryter som hoved/lastbryter for frakobling av fordelingen. dårlig merking, og ikke kursfortegnelse. Tavlen må rengjøres. Underfordelingen er generelt dårlig vedlikeholdt og har liten restlevetid. ( over 30 år gammel) </t>
  </si>
  <si>
    <t>VK-434-VEL-05</t>
  </si>
  <si>
    <t>Kursopplegg for driftstekniske installasjoner.</t>
  </si>
  <si>
    <t>VK-434-VEL-06</t>
  </si>
  <si>
    <t>Varmgang/mekanisk skade</t>
  </si>
  <si>
    <t>Ingen visuelle eller merkbare spor etter varmgang i kabler, utstyr eller annet kontaktmateriell. Ingen bemerkninger.</t>
  </si>
  <si>
    <t xml:space="preserve">Tydelige spor etter varmgang i isolasjonen på kablene. Må utbedres snarest </t>
  </si>
  <si>
    <t>VK-434-VEL-07</t>
  </si>
  <si>
    <t>Kursopplegg</t>
  </si>
  <si>
    <t>Kursopplegget er utført med tradisjonelle kabler, PFSP for kraftkabler, samt skjermet spesialkabel for kabler etter frekvensomformere. Låsbare servicebrytere er montert ved utstyret.</t>
  </si>
  <si>
    <t>Kursopplegget utført med tradisjonelle kraftkabler, men det er ikke benyttet skjermet spesialkabel etter frekvensomformere.</t>
  </si>
  <si>
    <t>VK-434-VEL-08</t>
  </si>
  <si>
    <t>Fordelinger for virksomhet</t>
  </si>
  <si>
    <t>VK-435-VEL-01</t>
  </si>
  <si>
    <t>VK-435-VEL-02</t>
  </si>
  <si>
    <t>VK-435-VEL-03</t>
  </si>
  <si>
    <t>VK-435-VEL-04</t>
  </si>
  <si>
    <t>VK-435-VEL-05</t>
  </si>
  <si>
    <t>Kursopplegg for virksomhet</t>
  </si>
  <si>
    <t>VK-435-VEL-06</t>
  </si>
  <si>
    <t>VK-435-VEL-07</t>
  </si>
  <si>
    <t>Sikkerhet</t>
  </si>
  <si>
    <t>Det er montert nødstoppbryter ved alle roterende/farlige maskiner, samt at det er montert nøkkelbrytere for laboratorier, sløyd, kjemi, skolekjøkken med mer.</t>
  </si>
  <si>
    <t>Det er ikke montert nødstoppbryter ved alle roterende/farlige maskiner, samt at det ikke er montert nøkkelbrytere for laboratorier, sløyd, kjemi, skolekjøkken med mer.</t>
  </si>
  <si>
    <t>Fordeling til virksomhet</t>
  </si>
  <si>
    <t>VK-435-VEL-08</t>
  </si>
  <si>
    <t xml:space="preserve">Lys generelt </t>
  </si>
  <si>
    <t>VK-440-REL-01</t>
  </si>
  <si>
    <t>Lys og stikkontakter er ok. Ingen bemerkninger</t>
  </si>
  <si>
    <t>Deksler knust/mangler på stikkontakt(ene) og/eller ledninger henger å slenger og/eller misfarginger på uttak. Berøringsfare. Må utbedres snarest.</t>
  </si>
  <si>
    <t>VK-440-REL-02</t>
  </si>
  <si>
    <t>Fare for nedfall, lysrørarmaturer og beskyttelsesgitter.</t>
  </si>
  <si>
    <t>Lysrørarmaturer og beskyttelsesgitter sitter festet forsvarlig til underlaget. Vanlige steder dette skjer er i gymsaler.</t>
  </si>
  <si>
    <t>Lysrørarmaturer eller beskyttelsesgitter er løsnet fra underlaget. Må utbedres snarest.</t>
  </si>
  <si>
    <t>VK-440-REL-03</t>
  </si>
  <si>
    <t>Kapsling</t>
  </si>
  <si>
    <t>Utstyret har riktig kapslingsgrad iht til det miljø det benyttes. Ingen bemerkninger.</t>
  </si>
  <si>
    <t>Utstyret har ikke riktig kapslingsgrad iht til det miljø det benyttes i. Må rettes opp snarest</t>
  </si>
  <si>
    <t>VK-440-TDE-01</t>
  </si>
  <si>
    <t xml:space="preserve">Lys, lysstyrke, blending, armaturtyper i de forskjellige rom. </t>
  </si>
  <si>
    <t>Kursopplegg, belysningsutstyr, armaturer, nødlys, stikkontakter etc i meget god stand. Godt tilpasset lysanlegg. Tilnærmet nytt anlegg og godt dokumentert.</t>
  </si>
  <si>
    <t>Anleggene framstår med god kvalitet og tilfredsstiller forskrifts- og funksjonskrav. Nødvendig dokumentasjon forefinnes.</t>
  </si>
  <si>
    <t>Lysanlegget er umoderne og gir generelt dårlige lysnivåer og en del blending. Nødlysanlegget tilfredsstiller ikke forskriftskrav. Behov for delvis oppgradering/utskiftning. Dårlig kapasitet.</t>
  </si>
  <si>
    <t>VK-440-UUE-01</t>
  </si>
  <si>
    <t>Tilpasset allmennbelysning. Plassorientert allmennbelysning på arbeidsplasser, jevn allmennbelysning i undervisningsrom. Anlegget skal minst tilfredsstille krav gitt i "Nødlys og ledesystemer" utgitt av Lyskultur.</t>
  </si>
  <si>
    <t>OK. Komplett dokumentasjon framlagt for utførelse i samsvar med aktuelle bestemmelser</t>
  </si>
  <si>
    <t>Feil/mangler ikke registrert og lite sannsynlig</t>
  </si>
  <si>
    <t>Feil/mangler registrert eller sannsynlig.</t>
  </si>
  <si>
    <t>Planløsning</t>
  </si>
  <si>
    <t>VK-440-UUE-02</t>
  </si>
  <si>
    <t xml:space="preserve">Merking, skilt og tavler. God merking er spesielt viktig for synshemmede, blinde og mennesker med forståelsesproblemer eller nedsatt hørsel. Postkasser, porttelefoner, magnetkortlesere, ringeknapper, IT-utstyr, mynt- og bankautomat, hendler og kraner skal være lett å se og enkelt å betjene for alle. </t>
  </si>
  <si>
    <t>Skilt med blindeskrift under vanlig skilt og med OK ca.120 cm over golv. Piktogram i UK 140 cm over golv. Skilt på låssiden av dørblad. Bokstavhøyde 25 mm, med god kontrast. Punktbelysning på skilt er uten blending og reflekser.</t>
  </si>
  <si>
    <t>Skilt 140-160 cm over golv v/over 200 cm leseavstand. Fri passasje 210 cm under nedhengte skilt. God belysning uten blending.</t>
  </si>
  <si>
    <t>Ikke blindeskrift eller opphøyde tall/bokstaver. Dårlig kontrast mellom skiltet og omgivelsene.</t>
  </si>
  <si>
    <t>VK-440-UUE-03</t>
  </si>
  <si>
    <t xml:space="preserve">Hovedinngang bør ha kunstig belysning som gir godt lys på ringeknapper, skilt etc. </t>
  </si>
  <si>
    <t xml:space="preserve">Hovedinngang har kunstig belysning som gir godt lys på ringeknapper, skilt etc. </t>
  </si>
  <si>
    <t>Har lys, men svak lysstyrke</t>
  </si>
  <si>
    <t>Ikke lys</t>
  </si>
  <si>
    <t>VK-440-UUE-04</t>
  </si>
  <si>
    <t xml:space="preserve">I korridorer bør belysningsstyrken være minst 100 lux. Det er viktig at trappetrinn er godt opplyst. </t>
  </si>
  <si>
    <t xml:space="preserve">I korridorer er belysningsstyrken være minst 100 lux. Trappetrinn er godt opplyst. </t>
  </si>
  <si>
    <t>VK-440-UUE-05</t>
  </si>
  <si>
    <t xml:space="preserve">I toalett er god belysning er av spesiell betydning. Speil og lys må være installert på en slik måte at de virker ledende og ikke forvirrende. </t>
  </si>
  <si>
    <t xml:space="preserve">Speil og lys er installert på en slik måte at de virker ledende og ikke forvirrende. </t>
  </si>
  <si>
    <t>Speil og lys er installert på en måte som er forvirrende</t>
  </si>
  <si>
    <t>VK-440-UUE-06</t>
  </si>
  <si>
    <t>Trapper og ramper - synlighet. Belysning minst 300lux innvendig, ikke blending. Rampe i rømningsvei må som regel ha ledelys (nødlys)</t>
  </si>
  <si>
    <t>Belysning minst 300lux innvendig, ikke blending. Rampe i rømningsvei har ledelys (nødlys)</t>
  </si>
  <si>
    <t>Svak belysning men det er ledelys</t>
  </si>
  <si>
    <t>Nødlysanlegg Svømmehaller</t>
  </si>
  <si>
    <t>VK-440-VSH-01</t>
  </si>
  <si>
    <t>Manglende nødbelysning</t>
  </si>
  <si>
    <t>Nødlysanlegget er OK.</t>
  </si>
  <si>
    <t>Nødbelysning mangler.</t>
  </si>
  <si>
    <t>Almennbelysning Svømmehaller</t>
  </si>
  <si>
    <t>VK-440-VSH-02</t>
  </si>
  <si>
    <t xml:space="preserve">For svømmehaller skal almennbelysning være 300 lux. </t>
  </si>
  <si>
    <t>Belysningsanlegget virker OK, måling med luxmåler er ikke foretatt.</t>
  </si>
  <si>
    <t>dårlig belysning, lavt luxnivå.</t>
  </si>
  <si>
    <t>Belysning er defekt.</t>
  </si>
  <si>
    <t>Undervanns-belysning Svømmehaller</t>
  </si>
  <si>
    <t>VK-440-VSH-03</t>
  </si>
  <si>
    <t>Skal gi en godt opplyst bunn, enten direkte innstøpt i betong eller bak faste vinduer i bassengtrau. Armaturene skal være fast montert og i samsvar med NEK EN 60598-2-18.</t>
  </si>
  <si>
    <t>Undervannsbelysning er OK.</t>
  </si>
  <si>
    <t>Undervannsbelysning er dårlig, dårlig opplyst bunn.</t>
  </si>
  <si>
    <t>Belysningsutstyr</t>
  </si>
  <si>
    <t>VK-442-REL-01</t>
  </si>
  <si>
    <t>VK-442-REL-02</t>
  </si>
  <si>
    <t>Utstyret har riktig kapsling i henhold til det miljø det benyttes. Ingen bemerkninger.</t>
  </si>
  <si>
    <t>Utstyret har ikke riktig kapsling i henhold til det miljø det benyttes.</t>
  </si>
  <si>
    <t>VK-442-VEL-01</t>
  </si>
  <si>
    <t>Generell lysmengde</t>
  </si>
  <si>
    <t>Alle arealer er godt opplyst, og det er ikke registret klager på for lav belysningsyrke eller blending.</t>
  </si>
  <si>
    <t>Noen eller alle arealer er dårlig opplyst.  Det er registret klager på for lav belysningsyrke og/eller blending.</t>
  </si>
  <si>
    <t>VK-442-VEL-02</t>
  </si>
  <si>
    <t>Lysmålinger</t>
  </si>
  <si>
    <t>Det er foretatt lysmålinger eller lysutregninger for alle rom der slik tiltak er relevante.  Dokumentasjon er lagt fram.</t>
  </si>
  <si>
    <t>Det er foretatt lysmålinger eller lysutregninger for alle rom der slik tiltak er relevante.  Dokumentasjon er ikke lagt fram.</t>
  </si>
  <si>
    <t xml:space="preserve">Det er foretatt lysmålinger eller lysutregninger for noen rom der slik tiltak er relevante. </t>
  </si>
  <si>
    <t>Det er ikke foretatt lysmålinger eller lysutregninger for noen rom der slik tiltak er relevante.</t>
  </si>
  <si>
    <t>VK-442-VEL-04</t>
  </si>
  <si>
    <t>Energiøkonomisering.</t>
  </si>
  <si>
    <t>Alle armaturer har elektronisk forkoblingsutstyr ( OBS roterende maskiner) og er utstyrt med lavenergi lyskilder.</t>
  </si>
  <si>
    <t>Alle armaturer har ikke elektronisk forkoblingsutstyr, men er utstyrt med lavenergi lyskilder.</t>
  </si>
  <si>
    <t>Ingen armaturer har elektronisk forkoblingsutstyr, men er utstyrt generelt med lavenergilyskilder..</t>
  </si>
  <si>
    <t>Ingen armaturer har elektronisk forkoblingsutstyr og det er benyttet en stor grad av glødelampe lyskilder/lavvoltarmaturer.</t>
  </si>
  <si>
    <t>VK-442-VEL-05</t>
  </si>
  <si>
    <t>Alle armaturer med PCB er byttet ut.</t>
  </si>
  <si>
    <t>Armaturer med PCB er ikke byttet ut.</t>
  </si>
  <si>
    <t>VK-442-VEL-06</t>
  </si>
  <si>
    <t>Omfang/sikkerhet</t>
  </si>
  <si>
    <t>Det er montert lys under alle overskap, over benker i forbindelse med minikjøkken. Utsatte armaturer i idrettshall har ballbeskyttelse, og effektbelysning har separat styring med egen nattlys stilling.</t>
  </si>
  <si>
    <t>Det er ikke montert lys under alle overskap, over benker i forbindelse med minikjøkken. Utsatte armaturer i idrettshall har ballbeskyttelse.</t>
  </si>
  <si>
    <t>VK-442-VEL-07</t>
  </si>
  <si>
    <t>Armaturer er montert i byggets moduler/aksesystem.</t>
  </si>
  <si>
    <t>VK-442-VEL-08</t>
  </si>
  <si>
    <t>Ingen symptomer på skader eller dårlig innfesting.  Utstyret fungerer som forutsatt</t>
  </si>
  <si>
    <t>Det er små symptomer på skader eller dårlig innfesting.  Redusert funksjon.</t>
  </si>
  <si>
    <t>Moderate skader. Usikker innfesting. Kan være risiko for nedfall.  Dårlig funksjon</t>
  </si>
  <si>
    <t>Store skader. Dårlig innfesting. Risiko for nedfall.  Dårlig funksjon</t>
  </si>
  <si>
    <t>Nødlys</t>
  </si>
  <si>
    <t>VK-443-REL-01</t>
  </si>
  <si>
    <t xml:space="preserve">Nødlysanlegg Sentralisert/desentralisert anlegg, plassering av sentral. </t>
  </si>
  <si>
    <t>Nødlys, markeringslys, gjennomlyste skilt, over alle rømningsdører/det fri, utganger fra forsamlingslokale, til trapperom og ved retningsendringer i rømningsvei. Ledelys i korridorer, hvitt lys som minst gir 1 lux i senterlinje rømningsvei. Alle markeringslys lyser. Ingen bemerkninger. .</t>
  </si>
  <si>
    <t>I bygg der det er ledelysarmaturer skal det påses ved egenkontroll at de virker, skal være loggført. Enkelte markeringslys lyser ikke.</t>
  </si>
  <si>
    <t>Kontroller er ikke loggført. -Flere markeringslys lyser ikke. Enkelte armaturer er lite synlig/Feil plassert. armaturer må flyttes.</t>
  </si>
  <si>
    <t>Nødlysanlegget er ute av drift.</t>
  </si>
  <si>
    <t>VK-443-REL-02</t>
  </si>
  <si>
    <t xml:space="preserve">Dekningsgrad av  ledelys. </t>
  </si>
  <si>
    <t>Riktig dekning i henhold til NS 3926</t>
  </si>
  <si>
    <t>Mangler i henhold til NS 3926</t>
  </si>
  <si>
    <t>Meget dårlig dekning.</t>
  </si>
  <si>
    <t>VK-443-REL-03</t>
  </si>
  <si>
    <t xml:space="preserve">Dekningsgrad av  markeringslys. </t>
  </si>
  <si>
    <t>VK-443-REL-04</t>
  </si>
  <si>
    <t>Dekningsgrad av ledelys.    Hvilke arealer har ledelys. Er alle rømningsveier dekket?</t>
  </si>
  <si>
    <t>God dekning i bygget. Alle ledelysarmaturer lyser. Ingen bemerkninger.</t>
  </si>
  <si>
    <t xml:space="preserve">Meget dårlig dekning. Ytterligere armaturer må suppleres. </t>
  </si>
  <si>
    <t>VK-443-REL-05</t>
  </si>
  <si>
    <t xml:space="preserve">Det er innarbeidet rutiner for kontroll av anlegget iht til NEK EN 50172 og loggbok eksisterer. Det er dokumentert at anlegget ikke har feil/mangler. Ingen bemerkninger. </t>
  </si>
  <si>
    <t>Det er innarbeidet rutiner for kontroll av anlegget, men loggbok eksisterer ikke. Dokumentasjon må fremskaffes.</t>
  </si>
  <si>
    <t>Det er ikke innarbeidet rutiner for kontroll av anlegget og/eller feil/mangler er ikke rettet opp. Kontroll må dokumenteres/feil rettes snarest.</t>
  </si>
  <si>
    <t>Nødlysutstyr.</t>
  </si>
  <si>
    <t>VK-443-VEL-01</t>
  </si>
  <si>
    <t>Anlegget er løst som et sentralisert adresserbart anlegg i hht EN 50171/172 og EN 1883.</t>
  </si>
  <si>
    <t xml:space="preserve">Anlegget er løst som et sentralisert anlegg med lastovervåking av de respektive kurser. </t>
  </si>
  <si>
    <t>Anlegget er løst som et desentralisert anlegg med energiakkumulerende armaturer med innbygget batteri. Overvåking av nett, lading og feilmelding lokalt pr. armatur.</t>
  </si>
  <si>
    <t>Anlegget er løst som et sentralisert 24 V anlegg uten overvåkning eller feilmeldinger. Armaturer og eventuelle sentraler er generelt over 20 år og har liten restlevetid.</t>
  </si>
  <si>
    <t>VK-443-VEL-02</t>
  </si>
  <si>
    <t xml:space="preserve">Nødlys, markeringslys, gjennomlyste skilt, over alle rømningsdører/det fri, utganger fra forsamlingslokale, til trapperom og ved retningsendringer i rømningsvei. Ledelys i korridorer, hvitt lys som minst gir 1 lux i senterlinje rømningsvei. Ingen bemerkninger. </t>
  </si>
  <si>
    <t>I bygg der det er ledelysarmaturer skal det påses ved egenkontroll at de virker, og det bør loggføres.</t>
  </si>
  <si>
    <t>VK-443-VEL-03</t>
  </si>
  <si>
    <t>Det finnes dokumentasjon/målinger/lysberegninger for alle rømningsveier.</t>
  </si>
  <si>
    <t>Det finnes ikke dokumentasjon/målinger/lysberegninger.</t>
  </si>
  <si>
    <t>VK-443-VEL-04</t>
  </si>
  <si>
    <t>Tilstand</t>
  </si>
  <si>
    <t>Alle markeringslys lyser. Ingen bemerkninger.</t>
  </si>
  <si>
    <t>Enkelte markeringslys lyser ikke. Må utbedres.</t>
  </si>
  <si>
    <t>Flere markeringslys lyser ikke. Enkelte armaturer er lite synlig/feil plassert. Armaturer må flyttes.</t>
  </si>
  <si>
    <t>Nødlysanlegget er ute av drift. Vedlikehold/reparasjonsarbeider må utføres umiddelbart.</t>
  </si>
  <si>
    <t>VK-443-VEL-07</t>
  </si>
  <si>
    <t>Kontrollrutiner</t>
  </si>
  <si>
    <t>Elvarme generelt</t>
  </si>
  <si>
    <t>VK-450-REL-01</t>
  </si>
  <si>
    <t>Elektriske ovner, brannfare. Berøringsfare (overflatetemperatur)</t>
  </si>
  <si>
    <t>Det benyttes ovner med høy overflatetemperatur, men det er god avstand til gardiner og andre objekter. Ovner er utstyrt med overopphetingstermostat og/eller er plassert slik at det er ikke fare for tildekking. Ingen bemerkninger. Gjennomstrømningsovner med lav overflatetemperatur er benyttet, og det er ikke fare for berøringsskader. Ingen bemerkninger.</t>
  </si>
  <si>
    <t xml:space="preserve">Ovner er ikke utstyrt med overopphetingstermostat og/eller er plassert slik at det er fare for tildekking. Bør utbedres ved endret plassering eller utskifting til annen type ovn med overopphetingstermostat. Det benyttes ovner av eldre type med til dels høy overflatetemperatur. Fare for brannskader ved berøring. Ovnene bør snarest skiftes ut. </t>
  </si>
  <si>
    <t>Ovner er løsnet fra underlaget eller tildekket. Gardiner, vegg eller møbler misfarget av varme.</t>
  </si>
  <si>
    <t>VK-450-REL-02</t>
  </si>
  <si>
    <t>Berøringsfare (overflatetemperatur)</t>
  </si>
  <si>
    <t>Gjennomstrømningsovner med lav overflatetemperatur er benyttet, og det er ikke fare for berøringsskader. Ingen bemerkninger.</t>
  </si>
  <si>
    <t xml:space="preserve">Det benyttes ovner av eldre type med til dels høy overflatetemperatur. Fare for brannskader ved berøring. Ovnene bør snarest skiftes ut. </t>
  </si>
  <si>
    <t>Gardiner, vegg eller møbler misfarget av varme.</t>
  </si>
  <si>
    <t>VK-450-TDE-01</t>
  </si>
  <si>
    <t>Elvarme, plassering, tilpasning mot varmebehov, kaldras etc.</t>
  </si>
  <si>
    <t>Kursopplegg til elvarme, varmeovner etc i meget god stand, tilpasset omgivelsene. Tilnærmet nytt anlegg og godt dokumentert.</t>
  </si>
  <si>
    <t>Anleggene fremstår med god kvalitet, tilpasset til rommets effektbehov, og tilfredsstiller forskrifts- og funksjonskrav. Nødvendig dokumentasjon forefinnes.</t>
  </si>
  <si>
    <t>Eldre el - varmeanlegg, varmeovner med dårlig reguleringsmulighet. Behov for delvis oppgradering/utskiftning. Dårlig kapasitet.</t>
  </si>
  <si>
    <t>Varme</t>
  </si>
  <si>
    <t>VK-452-MHV-01</t>
  </si>
  <si>
    <t>Installert varmeovner til kaldrassikring.</t>
  </si>
  <si>
    <t>Det er varmeovner under hvert vindu i undervisnings- og arbeidsrom</t>
  </si>
  <si>
    <t>Det er radiatorer under de fleste vinduer i undervisnings- og arbeidsrom</t>
  </si>
  <si>
    <t>Det er ikke kaldrassikring i bygget og varmeovner er plassert uhensiktsmessig.</t>
  </si>
  <si>
    <t>VK-452-REL-03</t>
  </si>
  <si>
    <t>Strålevarmeovner</t>
  </si>
  <si>
    <t>Strålevarmeovner er plassert slik at det er tilstrekkelig avstand til brennbare materialer. Ingen bemerkninger.</t>
  </si>
  <si>
    <t>For nær avstand mellom strålevarmeovner og brennbart materiale.</t>
  </si>
  <si>
    <t>VK-452-REL-04</t>
  </si>
  <si>
    <t>Badstuovn</t>
  </si>
  <si>
    <t>Badstuovn er plassert i tilstrekkelig avstand fra brennbart materiale. Ovner er avskjermet slik at det ikke er fare for kontakt mellom personer og varme deler. Ingen bemerkninger.</t>
  </si>
  <si>
    <t>Badstuovn er plassert for nær brennbart materiale. Det er fare for kontakt mellom personer og varme deler.</t>
  </si>
  <si>
    <t>Varmeovner</t>
  </si>
  <si>
    <t>VK-452-VEL-01</t>
  </si>
  <si>
    <t>Alle arealer er oppvarmet, og det er ikke registret klager på for lav temperatur eller trekk.</t>
  </si>
  <si>
    <t>Det er registret klager på for lav temperatur og trekk. Forholdet er undersøkt og utbedring foreslått, men ikke utført. Elovnene er generelt over 35 år og har liten restlevetid.</t>
  </si>
  <si>
    <t>VK-452-VEL-02</t>
  </si>
  <si>
    <t>Alle ovner er termostatstyrt, og har nattsenkings funksjon. Ratt/regulator for ønsket varme er plassert under deksel i elevarealer.</t>
  </si>
  <si>
    <t>Alle ovner er termostatstyrt. Ratt/regulator for ønsket varme er plassert under deksel i elevarealer.</t>
  </si>
  <si>
    <t>Alle ovner er termostatstyrt.</t>
  </si>
  <si>
    <t>Ingen ovner er termostatstyrt.</t>
  </si>
  <si>
    <t>VK-452-VEL-03</t>
  </si>
  <si>
    <t>Elektriske ovner, brannfare</t>
  </si>
  <si>
    <t xml:space="preserve">Det benyttes ovner med høy overflatetemperatur, men det er god avstand til gardiner og andre objekter. Ovner er utstyrt med overopphetingstermostat og/eller er plassert slik at det er ikke fare for tildekking. Ingen bemerkninger. </t>
  </si>
  <si>
    <t xml:space="preserve">Ovner er ikke utstyrt med overopphetingstermostat og/eller er plassert slik at det er fare for tildekking. Bør utbedres ved endret plassering eller utskifting til annen type ovn med overopphetingstermostat. </t>
  </si>
  <si>
    <t>El - ovner er løsnet/dårlig festet til underlag og står i fare for å falle ned.</t>
  </si>
  <si>
    <t>VK-452-VEL-04</t>
  </si>
  <si>
    <t>El - ovner med lav overflatetemperatur er benyttet, og det er ikke fare for berøringsskader. Ingen bemerkninger.</t>
  </si>
  <si>
    <t>VK-452-VEL-05</t>
  </si>
  <si>
    <t>Det er fare for nær avstand mellom strålevarmeovner og brennbart materiale. Ovnen må ikke benyttes før dette er rettet opp</t>
  </si>
  <si>
    <t>VK-452-VEL-06</t>
  </si>
  <si>
    <t>Badstuovn er plassert i tilstrekkelig avstand fra brennbart materiale. Ovner er avskjermet slik at det ikke er fare for kontakt mellom personer og varme deler. Det er installert uranlegg som kobler ut badstueovnen. Ingen bemerkninger.</t>
  </si>
  <si>
    <t>Badstuovn er plassert for nær brennbart materiale. Det er fare for kontakt mellom personer og varme deler. Badstuen må ikke benyttes før tiltak er utført</t>
  </si>
  <si>
    <t>Bygning generelt</t>
  </si>
  <si>
    <t>VK-453-ARK-01</t>
  </si>
  <si>
    <t>Spesialrom for arkiv skal varmes opp med varmeklabler i gulv eller i egne vernekonstruksjoner, med varmluftanlegg eller andre varmekilder som ikke medfører fare for brann eller på annen måte kan skade arkivmaterialet (§4-7.1)</t>
  </si>
  <si>
    <t>Lokalet varmes opp etter forskriftens krav.</t>
  </si>
  <si>
    <t>Lokalene varmes ikke opp etter forskriftens krav men utgjør ingen brannfare.</t>
  </si>
  <si>
    <t>Lokalet varmes ikke opp etter forskriftens krav og varmekilden medfører fare for brann eller annen skade på arkivmaterialet.</t>
  </si>
  <si>
    <t>Varmeelementer for innbygning.</t>
  </si>
  <si>
    <t>VK-453-VEL-01</t>
  </si>
  <si>
    <t>Tilstand og funksjon</t>
  </si>
  <si>
    <t xml:space="preserve">Varmekabler fungerer tilfredsstillende. </t>
  </si>
  <si>
    <t>Varmekabler fungerer,  men med noen mangler.</t>
  </si>
  <si>
    <t>Varmekabler fungerer,  men med store mangler.</t>
  </si>
  <si>
    <t>Varmekabler fungerer ikke.  Risiko for jordfeil.</t>
  </si>
  <si>
    <t>Vannvarmere og elektrokjeler</t>
  </si>
  <si>
    <t>VK-454-VEL-01</t>
  </si>
  <si>
    <t>Alle vannvarmere/kjeler fungerer tilfredsstillende. Ingen bemerkninger.</t>
  </si>
  <si>
    <t>Reservekraft generelt</t>
  </si>
  <si>
    <t>VK-460-REL-05</t>
  </si>
  <si>
    <t>Nød- og reservekraft for bygningsdrift og for virksomhet i bygninger</t>
  </si>
  <si>
    <t>Elektriske aggregat(er) er innelåst og er utstyrt med beskyttelse over roterende deler. Ingen bemerkninger.</t>
  </si>
  <si>
    <t xml:space="preserve">Aggregat har roterende deler som ligger åpne for berøring og/eller rom er åpent for uvedkommende. Rommet er også utstyrt med lysarmaturer (lysrør) som fremkaller stoboskobisk effekt hvilket gir "blindhet" for roterende gjenstander. Roterende deler skjermes øyeblikkelig, og rom låses. </t>
  </si>
  <si>
    <t>VK-460-REL-06</t>
  </si>
  <si>
    <t>Batterianlegg/UPS, plassering/tilstand</t>
  </si>
  <si>
    <t>Batteriene er plassert i eget avlåst, ventilert og ryddig batterirom. Ingen bemerkninger.</t>
  </si>
  <si>
    <t xml:space="preserve">Batteriene er plassert i eget uventilert, men avlåst rom. Rommet benyttes som lager. Batterier flyttes snarest til ventilert, kjølig og avlåst rom. </t>
  </si>
  <si>
    <t>Elkraft-aggregater</t>
  </si>
  <si>
    <t>VK-461-VEL-01</t>
  </si>
  <si>
    <t>Aggregatet er testet/startet 1 gang pr. mnd., og kjørt i minimum 1 time. Aggregatet er videre kjørt med full last inne 1 gang hvert år. Anlegget er godt vedlikehold. Ingen bemerkninger.</t>
  </si>
  <si>
    <t xml:space="preserve">Aggregatet er testet/startet flere ganger (4-5) pr. år, og kjørt i minimum 1 time. Aggregatet er videre kjørt med full last inne 1 gang hvert år. </t>
  </si>
  <si>
    <t>Aggregatet er testet/startet flere ganger (4-5) pr. år, og kjørt i minimum 1 time. Aggregatet er ikke kjørt med full last.</t>
  </si>
  <si>
    <t>. Aggregatet og elektriske styringer/automatikk er generelt over 30 år og har liten rest levetid.</t>
  </si>
  <si>
    <t>VK-461-VEL-02</t>
  </si>
  <si>
    <t>VK-461-VEL-03</t>
  </si>
  <si>
    <t>Det er opprettet service kontrakt med godkjent firma, og alle hendelser er registrert i loggbok. Driftstimer og eventuelle avvik er innført i servicehefte/loggbok.</t>
  </si>
  <si>
    <t>Avbruddsfri karftforsyning.</t>
  </si>
  <si>
    <t>VK-462-VEL-01</t>
  </si>
  <si>
    <t>Generell tilstand Service</t>
  </si>
  <si>
    <t>Anleggene er godt vedlikeholdt, og vifter og kondensatorer for UPS er skiftet regelmessig. Ingen bemerkninger. Det er opprettet service kontrakt med godkjent firma, og alle hendelser er registrert i loggbok. Driftstimer og eventuelle avvik er innført i servicehefte/loggbok.</t>
  </si>
  <si>
    <t>UPSen er under 10 år gammel Det er ikke opprettet service kontrakt med godkjent firma. Service foretas av stedlig vaktmester. Alle hendelser er registrert i loggbok. Driftstimer og eventuelle avvik er innført i servicehefte/loggbok.</t>
  </si>
  <si>
    <t>UPSen er mellom 10 og 15 år gammel</t>
  </si>
  <si>
    <t>UPSen er mellom 15 og 20 år gammel</t>
  </si>
  <si>
    <t>VK-462-VEL-02</t>
  </si>
  <si>
    <t>Det er ikke opprettet service kontrakt med godkjent firma. Service foretas av stedlig vaktmester. Alle hendelser er registrert i loggbok. Driftstimer og eventuelle avvik er innført i servicehefte/loggbok.</t>
  </si>
  <si>
    <t>Akkumulator-anlegg.</t>
  </si>
  <si>
    <t>VK-463-VEL-01</t>
  </si>
  <si>
    <t>Batterianlegg plassering/tilstand</t>
  </si>
  <si>
    <t>VK-463-VEL-02</t>
  </si>
  <si>
    <t>Batterier</t>
  </si>
  <si>
    <t>Type er dokumentert. Sist skiftet.</t>
  </si>
  <si>
    <t>Batteriene har stått ut sin levetid og må byttes.</t>
  </si>
  <si>
    <t>VK-490-ARK-01</t>
  </si>
  <si>
    <t>Arkivlokalet må ikke inneholde annet elektrisk utstyr enn det som er nødvendig av hensyn til virksomheten i lokalene (§4-7.1)</t>
  </si>
  <si>
    <t>Arkivlokalet inneholder ikke annet elektrisk utstyr enn det som er nødvendig av hensyn til virksomheten i lokalene</t>
  </si>
  <si>
    <t>Arkivlokalet inneholder noe annet elektrisk utstyr enn det som er nødvendig av hensyn til virksomheten i lokalene. Utstyret genererer noe varme, men utgjør ingen brannrisiko</t>
  </si>
  <si>
    <t>Arkivlokalet inneholder mye annet elektrisk utstyr enn det som er nødvendig av hensyn til virksomheten i lokalene, for eksempel sikringsskap, og dette generere mye varme og utgjør en brannrisiko.</t>
  </si>
  <si>
    <t>VK-490-TDE-01</t>
  </si>
  <si>
    <t>Tekniske installasjoner skal tilrettelegges og planlegges for utvidelse, inspeksjon og utskiftning, blant annet gjennom å unngå bindinger med andre bygningsdeler. Alle tekniske installasjoner skal vurderes mhp. behov for initiell restkapasitet.</t>
  </si>
  <si>
    <t>Røykventilerte glassgårder og trykksatte trapperom</t>
  </si>
  <si>
    <t>VK-500-VBE-01</t>
  </si>
  <si>
    <t>Vedlikehold</t>
  </si>
  <si>
    <t>Egenkontroll er utført og dokumentert. Ingen bemerkninger.</t>
  </si>
  <si>
    <t>Egenkontroll er ikke utført, eller dårlig dokumentert.</t>
  </si>
  <si>
    <t>Egenkontroll utføres ikke.</t>
  </si>
  <si>
    <t>VK-500-VBE-02</t>
  </si>
  <si>
    <t>Store feil/mangler registrert eller sannsynlig.</t>
  </si>
  <si>
    <t>I sløyd rom og kjemi rom har man mye spesialutstyr (motorer osv).som kanskje også bør gå inn i listen.</t>
  </si>
  <si>
    <t>VK-510-REL-01</t>
  </si>
  <si>
    <t>Bæresystemer, oppheng, belastning</t>
  </si>
  <si>
    <t>Bæresystemer som ikke inngår i kapittel 410. Ingen bemerkninger.</t>
  </si>
  <si>
    <t>Adgangskontroll- og dørsignalanlegg</t>
  </si>
  <si>
    <t>VK-510-REL-02</t>
  </si>
  <si>
    <t>Dørmiljøer</t>
  </si>
  <si>
    <t xml:space="preserve">Alle dørmiljøene fungerer som de skal. Alle låser er sjekket ut og fungerer tilfredsstillende. Ingen bemerkninger. </t>
  </si>
  <si>
    <t xml:space="preserve">En eller flere dørmiljøer er ute av drift. Service tilkalles, og feil ved adgangskontrollanlegget utbedres snarest. Spesielt dører med rømningsfunksjon. </t>
  </si>
  <si>
    <t>VK-510-REL-03</t>
  </si>
  <si>
    <t>Alle datarack, sentraler etc. er jordet iht. til forskriftene og funnet i orden. Ingen bemerkninger.</t>
  </si>
  <si>
    <t>Svakstrømsfordelinger er ikke jordet. Må jordes snarest.</t>
  </si>
  <si>
    <t>VK-510-REL-04</t>
  </si>
  <si>
    <t xml:space="preserve">Dørmiljøer batteribackup på automatiske døråpnere. </t>
  </si>
  <si>
    <t>Batteri for åpning ved strømbrudd.</t>
  </si>
  <si>
    <t>Har ikke batteri eller fungerer ikke ved strømbrudd.</t>
  </si>
  <si>
    <t>VK-510-REL-05</t>
  </si>
  <si>
    <t>Sentralåpnende dører i rømningsveier</t>
  </si>
  <si>
    <t>Åpner automatisk ved strømbrudd</t>
  </si>
  <si>
    <t>Automatisk åpning av sluttstykke fungerer ikke, dvs. at dører blir forblir låst ved strømbrudd.</t>
  </si>
  <si>
    <t>VK-510-REL-06</t>
  </si>
  <si>
    <t>Service</t>
  </si>
  <si>
    <t xml:space="preserve">Det er inngått servicekontrakt og vedlikeholdsavtale, med periodisk sjekk og vedlikehold av adgangs-kontrollanlegget. Siste kontrollrapport er maks 12 måneder gammel, og eventuelle påpekte feil og mangler er utbedret. slik at anlegget er i henhold til gjeldene regler i kontrollerende øyeblikk. Ingen bemerkninger. </t>
  </si>
  <si>
    <t>Det er inngått servicekontrakt og vedlikeholdsavtale på adgangskontroll-anlegget, men det har ikke vært utført kontroll det siste året. Siste kontrollrapport er maks to år gammel, og eventuelle påpekte feil og mangler er utbedret.</t>
  </si>
  <si>
    <t>Det er inngått servicekontrakt og vedlikeholdsavtale på adgangskontroll-anlegget, men det har ikke vært utført kontroll det siste året og/eller påpekte mangler er ikke rettet opp.</t>
  </si>
  <si>
    <t>Det er ikke servicekontrakt på adgangskontrollanlegget, og det utføres således ikke regulær sjekk. Kontroll og utbedring av adgangs-kontrollanlegget utføres snarest.</t>
  </si>
  <si>
    <t>VK-511-REL-01</t>
  </si>
  <si>
    <t>VK-511-REL-02</t>
  </si>
  <si>
    <t>Over 50 % av  branntettingene er inspisert.  Det er ikke registrert feil eller mangler.</t>
  </si>
  <si>
    <t>Over 20 % av  branntettingene er inspisert.  Det er ikke registrert feil eller mangler.</t>
  </si>
  <si>
    <t>Det er registrert feil eller mangler i branntettingene.</t>
  </si>
  <si>
    <t>Systemer for kabelføring</t>
  </si>
  <si>
    <t>VK-511-VTE-01</t>
  </si>
  <si>
    <t xml:space="preserve">Kabelkanaler </t>
  </si>
  <si>
    <t>Det er aluminiumskanaler med skillevegger og god reserveplass til kabler. Kontakter er i god stand.</t>
  </si>
  <si>
    <t>Det er plastkanaler med skillevegger og reserveplass til kabler. Kontakter er generelt i god stand.</t>
  </si>
  <si>
    <t>Kabelkanalene er overfylt og deksler mangler enkelte steder. Kontakter er defekte flere steder og anlegget trenger generelt opprustning.</t>
  </si>
  <si>
    <t>VK-511-VTE-02</t>
  </si>
  <si>
    <t>Føringsveier</t>
  </si>
  <si>
    <t>VK-511-VTE-03</t>
  </si>
  <si>
    <t>Gulvbokser</t>
  </si>
  <si>
    <t>Gulvbokser med solide tette dekklokk er montert. Utstyret er i god stand. Anlegget er jordet.</t>
  </si>
  <si>
    <t>Gulvbokser med dekklokk er montert.</t>
  </si>
  <si>
    <t>Feste av utstyret er defekt, så utstyret henger løst. Noen manglende dekklokk.</t>
  </si>
  <si>
    <t>Generelt mangler dekklokk, løse fester, eller det er defekte kontakter.</t>
  </si>
  <si>
    <t>VK-512-VTE-01</t>
  </si>
  <si>
    <t>Eget jordingssystem for tele.</t>
  </si>
  <si>
    <t>Alt utstyr er jordet. Forbindelse mellom El- kraft og tele er i orden.</t>
  </si>
  <si>
    <t>Jording er dårlig</t>
  </si>
  <si>
    <t>Det mangler jording.</t>
  </si>
  <si>
    <t>Inntakskabler for teleanlegg</t>
  </si>
  <si>
    <t>VK-514-VTE-01</t>
  </si>
  <si>
    <t>Inntakskabel</t>
  </si>
  <si>
    <t>Kabel i god fysisk stand og sterkt signal (100%)</t>
  </si>
  <si>
    <t>Kabel har fysisk slitasjer men signalet upåvirket</t>
  </si>
  <si>
    <t>kabel har fysisk slitasje og signalet er svekket</t>
  </si>
  <si>
    <t>Ingen signaloverføring</t>
  </si>
  <si>
    <t>Stigekabler for teleanlegg.</t>
  </si>
  <si>
    <t>VK-514-VTE-02</t>
  </si>
  <si>
    <t>Stige- og fordelingskabel</t>
  </si>
  <si>
    <t>VK-514-VTE-03</t>
  </si>
  <si>
    <t>Inntakskabel fiber</t>
  </si>
  <si>
    <t>Telefordelinger</t>
  </si>
  <si>
    <t>VK-515-VTE-01</t>
  </si>
  <si>
    <t>Telefordelinger for enkeltanlegg fra leverandører. Utstyr listes opp.</t>
  </si>
  <si>
    <t>Ikke varmgang. Det er god reserveplass. Bra merking med skjemaer mv. Dører er låsbare. Patchepanel er i god stand og oversiktlige.</t>
  </si>
  <si>
    <t>Ikke varmgang. Det er lite reserveplass. Dører er låsbare. Dårlig merking. Patchepanel forefinnes ikke, eller er i dårlig stand.</t>
  </si>
  <si>
    <t>Varmgang, over 30 C. Det er liten eller ingen reserveplass. Dårlig merking. Utstyr er plassert i tilfeldige rom. Dører er ikke låsbare.</t>
  </si>
  <si>
    <t>VK-515-VTE-02</t>
  </si>
  <si>
    <t>Sentralrom og telekott. Utstyr listes opp. (Telefonsentral, brannsentral mv).</t>
  </si>
  <si>
    <t>Patchepanel er i god stand og oversiktlige. God merking. God ventilasjon med kjøling for sentralrom. Ikke varmgang. Under 25 C i rom og på utstyr. Skjemaer er levert. God plass til utvidelser. Låsbare rom.</t>
  </si>
  <si>
    <t>God ventilasjon. Ikke varmgang i rom eller på utstyr. Ca 28 C i rom og på utstyr. Plass til utvidelser. Låsbare rom.</t>
  </si>
  <si>
    <t>Varmgang i rom. Over 30 C i rom og på utstyr. Ikke plass til vesentlige utvidelser. Ikke låsbare rom.</t>
  </si>
  <si>
    <t>Varmgang i rom og på utstyr. Over 35 C i rom og på utstyr.</t>
  </si>
  <si>
    <t>Kabling for IKT</t>
  </si>
  <si>
    <t>VK-521-VTE-01</t>
  </si>
  <si>
    <t>Dekning</t>
  </si>
  <si>
    <t>Dekningen er som forutsatt</t>
  </si>
  <si>
    <t>Dekningen er litt dårlig</t>
  </si>
  <si>
    <t>Dekningen er dårlig</t>
  </si>
  <si>
    <t>Ingen dekning</t>
  </si>
  <si>
    <t>VK-521-VTE-02</t>
  </si>
  <si>
    <t>Spredenett til og med uttak</t>
  </si>
  <si>
    <t>Kabel og utstyr er i god fysisk stand og sterkt signal</t>
  </si>
  <si>
    <t>Kabel og utstyr har fysisk slitasjer men signalet upåvirket</t>
  </si>
  <si>
    <t>Kabel og utstyr har fysisk slitasje og signalet er svekket</t>
  </si>
  <si>
    <t>VK-521-VTE-03</t>
  </si>
  <si>
    <t>Datauttak Måltall for UDE mot 2012: 1:1 dekning i videregående skole 5:2 elev per PC i grunnskolen</t>
  </si>
  <si>
    <t xml:space="preserve">Ingen synlige feil og mangler. Antallet gir god kapasitet til elever/ansatte. Reservekapasitet&gt;20% </t>
  </si>
  <si>
    <t xml:space="preserve">Synlige feil og mangler. </t>
  </si>
  <si>
    <t xml:space="preserve">Mange synlige feil og mangler. Antallet dekker ikke opp nødvendig kapasitet til elever/ansatte. </t>
  </si>
  <si>
    <t xml:space="preserve">Stor underdekning av uttak. </t>
  </si>
  <si>
    <t>VK-521-VTE-04</t>
  </si>
  <si>
    <t>Måltall for UDE mot 2012: 1:1 dekning i videregående skole 5:2 elev per PC i grunnskolen</t>
  </si>
  <si>
    <t>Antallet gir god kapasitet til elever/ansatte. Reservekapasitet&gt;20%</t>
  </si>
  <si>
    <t>Antallet dekker ikke opp nødvendig kapasitet til elever/ansatte.</t>
  </si>
  <si>
    <t>Sentralutstyr for IKT</t>
  </si>
  <si>
    <t>VK-523-VTE-01</t>
  </si>
  <si>
    <t>1:1 dekning i videregående skole</t>
  </si>
  <si>
    <t>Dokumentasjon foreligger.</t>
  </si>
  <si>
    <t>VK-523-VTE-02</t>
  </si>
  <si>
    <t>Trødløst eller trådbundet nettverk</t>
  </si>
  <si>
    <t>Utstyret er i orden,  dekningen er som forutsatt.</t>
  </si>
  <si>
    <t>Utstyret er i orden,  litt dårlig dekning.</t>
  </si>
  <si>
    <t>Utstyret har noen mangler, dårlig dekning.</t>
  </si>
  <si>
    <t>Dekningen er ikke som forutsatt.</t>
  </si>
  <si>
    <t>VK-523-VTE-03</t>
  </si>
  <si>
    <t xml:space="preserve">Trådløst nettverk </t>
  </si>
  <si>
    <t>Oppetid og signalstyrke/dekningsområde er i hht spesifikasjon for basestasjon</t>
  </si>
  <si>
    <t>Oppetid og signalstyrke/dekningsområde er ikke i hht spesifikasjon for basestasjon</t>
  </si>
  <si>
    <t>Ingen signal</t>
  </si>
  <si>
    <t>VK-523-VTE-04</t>
  </si>
  <si>
    <t>Sikkerhetspolicy</t>
  </si>
  <si>
    <t>Definert sikkerhetspolicy</t>
  </si>
  <si>
    <t>Ingen sikkerhetspolicy</t>
  </si>
  <si>
    <t>VK-523-VTE-05</t>
  </si>
  <si>
    <t>Backuprutiner (batteri, konfigurasjon)</t>
  </si>
  <si>
    <t xml:space="preserve">Definert backuprutiner. </t>
  </si>
  <si>
    <t>Ikke testet om konfigurasjonsbackup er lesbar. Ikke testet om batteridrift fungerer.</t>
  </si>
  <si>
    <t>Ingen backuprutiner</t>
  </si>
  <si>
    <t>VK-523-VTE-06</t>
  </si>
  <si>
    <t>Avtale foreligger</t>
  </si>
  <si>
    <t>Ingen avtale</t>
  </si>
  <si>
    <t>VK-523-VTE-07</t>
  </si>
  <si>
    <t>Reservekapasitet på utstyret</t>
  </si>
  <si>
    <t>Reservekapasitet&gt;20% på svitsjeporter</t>
  </si>
  <si>
    <t>Noe reservekapasitet</t>
  </si>
  <si>
    <t>Ingen reservekapasitet</t>
  </si>
  <si>
    <t>Altfor få svitsjeporter.</t>
  </si>
  <si>
    <t>Telefoni og personsøking generelt</t>
  </si>
  <si>
    <t>VK-530-REL-01</t>
  </si>
  <si>
    <t>Systemer, telefonsentral, plassering</t>
  </si>
  <si>
    <t>Aktiv elektronikk montert ryddig i avlåst stativ/skap med god innbyrdes avstand. Ingen bemerkninger.</t>
  </si>
  <si>
    <t>VK-530-REL-02</t>
  </si>
  <si>
    <t>Telesentral, rom/skap er forsvarlig avlåst. Rommet er rent og ryddig. Ingen bemerkninger.</t>
  </si>
  <si>
    <t>Telesentral, rom/skap er avlåst, men blir brukt som lagerrom</t>
  </si>
  <si>
    <t>Telesentral, rom/skap er ikke avlåst. Må utbedres snarest</t>
  </si>
  <si>
    <t>Kabling for telefoni</t>
  </si>
  <si>
    <t>VK-532-VTE-01</t>
  </si>
  <si>
    <t>Beskrivelse av kabeltype, standarder, levetid</t>
  </si>
  <si>
    <t>Sentralutstyr for telefoni</t>
  </si>
  <si>
    <t>VK-532-VTE-02</t>
  </si>
  <si>
    <t>Administrasjon, lærere og driftspersonale har telefoniløsning. Serviceavtale/Ingen feil og mangler påvist. Løsningen kan utvides med 20%. Løsningen har mer enn 5 år igjen av sin levetid. Dokumentasjon foreligger.</t>
  </si>
  <si>
    <t>Administrasjon, lærere og driftspersonale har telefoniløsning med mindre mangler og feil. Løsningen har nesten ikke utvidelsesmuligheter. Løsningen har mindre enn 4 år igjen av sin levetid.</t>
  </si>
  <si>
    <t>Telefoniløsning for adminstrasjon, lærere og driftspersonale fungerer ikke som spesifisert. Den har viktige feil og mangler. Løsningen kan ikke utvides. Løsningen har mindre enn 2 år igjen av sin levetid.</t>
  </si>
  <si>
    <t>Systemer for porttelefoni</t>
  </si>
  <si>
    <t>VK-534-VTE-01</t>
  </si>
  <si>
    <t>Beskrivelse av leverandør og type utstyr, dokumentasjon, plassering av utstyr.</t>
  </si>
  <si>
    <t xml:space="preserve">Porttelefon og svarapparat med mottager fungerer. Signal fra svarapparat integrert mot adgangskontrollanlegg for fjernåpning av dører fungerer. Dokumentasjon foreligger. </t>
  </si>
  <si>
    <t>Porttelefon eller svarapparat med mottager fungerer med mindre feil og mangler. Signal fra svarapparat integrert mot adgangskontrollanlegg for fjernåpning av dører fungerer med mindre feil og mangler.</t>
  </si>
  <si>
    <t>Svarapparat og/eller porttelefoner og/eller døråpningsmekanisme defekt.</t>
  </si>
  <si>
    <t>Alarm og signalsystemer generelt</t>
  </si>
  <si>
    <t>VK-540-REL-01</t>
  </si>
  <si>
    <t>Brannalarms-anlegg, dekningsområde</t>
  </si>
  <si>
    <t xml:space="preserve">Bygget er dokumentert dekket i henhold til gjeldende regelverk. Ingen bemerkninger. </t>
  </si>
  <si>
    <t xml:space="preserve">Forenklet brannalarmanlegg (detektorer i rømningsveier og tekniske rom). </t>
  </si>
  <si>
    <t>VK-540-REL-02</t>
  </si>
  <si>
    <t>Vinduer og dører som er definert som rømningsdører har automatisk åpning av dørlås ved brannalarm. Dørmiljøer batteribackup på automatiske døråpnere. Sentralåpnende dører i rømningsveier</t>
  </si>
  <si>
    <t xml:space="preserve">Nødvendig utstyr er forriglet, og det foreligger dokumentasjon på dette, med oversikt over forriglinger. Rømningsdører og -vinduer er funksjonstestet og fungerer som forutsatt. Ingen bemerkninger. Alle dørmiljøene fungerer som de skal. Alle låser er sjekket ut og fungerer tilfredsstillende. Ingen bemerkninger. </t>
  </si>
  <si>
    <t xml:space="preserve">Oversikt over forriglinger mangler. Nødvendig utstyr er forriglet, men er ikke dokumentert. </t>
  </si>
  <si>
    <t>Nødvendig utstyr er ikke forriglet. Må utbedres, dokumenteres.</t>
  </si>
  <si>
    <t>Rømningsdører og røykluker er funksjonstestet, men fungerer ikke. Alle dører forblir låst ved brannalarm, og må låses opp manuelt. Utbedres umiddelbart og dokumenteres. Automatisk åpning av sluttstykke fungerer ikke, dvs. at dører blir forblir låst ved strømbrudd.</t>
  </si>
  <si>
    <t>VK-540-REL-03</t>
  </si>
  <si>
    <t>Forrigling av lyd-/musikkanlegg mot brannalarmanlegget.</t>
  </si>
  <si>
    <t xml:space="preserve"> -Eventuelt lyd-/musikkanlegg er forriglet mot brannalarmanlegget og kutter automatisk ut ved alarm.</t>
  </si>
  <si>
    <t xml:space="preserve"> -Eventuelt lyd-/musikkanlegg som er forriglet mot brannalarmanlegget, men virker ikke. Må utbedres snarest og dokumenteres..</t>
  </si>
  <si>
    <t>VK-540-REL-04</t>
  </si>
  <si>
    <t>Egenkontroll er ikke utført, eller dårlig dokumentert. Egenkontroll må utføres og dokumenteres.</t>
  </si>
  <si>
    <t>VK-540-REL-05</t>
  </si>
  <si>
    <t xml:space="preserve">Det er inngått servicekontrakt og vedlikeholdsavtale, med periodisk utsjekking og vedlikehold av brann-alarmanlegget. Siste kontrollrapport er maks 12 måneder gammel, og eventuelle påpekte feil og mangler er utbedret. slik at anlegget er i henhold til gjeldene regler i kontrollerende øyeblikk. Ingen bemerkninger. </t>
  </si>
  <si>
    <t>Det er inngått servicekontrakt og vedlikeholdsavtale på brannvarslingsanlegget, men det har ikke vært utført kontroll det siste året. Siste kontrollrapport er maks to år gammel, og eventuell påpekte feil og mangler er utbedret.</t>
  </si>
  <si>
    <t>Det er inngått servicekontrakt og vedlikeholdsavtale på brannvarslingsanlegget, men det har ikke vært utført kontroll det siste året og/eller påpekte mangler er ikke rettet opp.</t>
  </si>
  <si>
    <t>Det er ikke servicekontrakt på brannalarmanlegget og det utføres således ikke regulær sjekk. Kontroll og utbedring av brannalarmanlegget utføres snarest.</t>
  </si>
  <si>
    <t>Alarm og signal</t>
  </si>
  <si>
    <t>VK-540-UUE-01</t>
  </si>
  <si>
    <t>Brannalarm med lyd, lys og vibrering</t>
  </si>
  <si>
    <t>Bare lyd</t>
  </si>
  <si>
    <t>VK-542-ARK-01</t>
  </si>
  <si>
    <t>Arkivlokalet skal ha automatisk brannalarm (§4-7.3)</t>
  </si>
  <si>
    <t>Arkivlokalet har automatisk brannalarmanlegg, dokumentasjon framlagt for utførelse i samsvar med aktuelle bestemmelser</t>
  </si>
  <si>
    <t>Arkivlokalet har automatisk brannalarmanlegg, men mangler dokumentasjon. Feil/mangler ikke registrert og lite sannsynlig.</t>
  </si>
  <si>
    <t>Arkivlokalet har automatisk brannalarmanlegg. Feil/mangler registrert eller sannsynlig.</t>
  </si>
  <si>
    <t>Arkivlokalet har ikke automatisk brannalarm.</t>
  </si>
  <si>
    <t>VK-542-ARK-02</t>
  </si>
  <si>
    <t>Arkivlokalet skal ha de samme brannvarslingsanlegg som bygningen ellers (§4-7.3)</t>
  </si>
  <si>
    <t>Arkivlokalets brannvarslingsanlegg som bygningen forøvrig, dokumentasjon framlagt for utførelse i samsvar med aktuelle bestemmelser</t>
  </si>
  <si>
    <t>Arkivlokalets brannvarslingsanlegg som bygningen forøvrig, men mangler dokumentasjon. Feil/mangler ikke registrert og lite sannsynlig.</t>
  </si>
  <si>
    <t>Arkivlokalets brannvarslingsanlegg som bygningen forøvrig. Feil/mangler registrert eller sannsynlig.</t>
  </si>
  <si>
    <t>Arkivlokalets brannvarslingsanlegg er ikke som bygningen forøvrig</t>
  </si>
  <si>
    <t>VK-542-VBE-01</t>
  </si>
  <si>
    <t>Alarm overføring til stedlig brannvesen.</t>
  </si>
  <si>
    <t>Brannalarmanlegg i kategori 1/2. Kategori 2 anlegg er koblet mot alarmsentral til OBR. Dokumentert funksjonstest foreligger. Ingen bemerkninger.</t>
  </si>
  <si>
    <t>Brannalarmanlegg i kategori 1/2. Kategori 2 anlegg er koblet mot alarmsentral til OBR. Dokumentert funksjonstest foreligger ikke.</t>
  </si>
  <si>
    <t xml:space="preserve">Brannalarmanlegg i kategori 1/2. Kategori 2 anlegg er ikke koblet mot alarmsentral til OBR. </t>
  </si>
  <si>
    <t>VK-542-VBE-02</t>
  </si>
  <si>
    <t xml:space="preserve">Egenkontroll er utført, men dårlig dokumentert. </t>
  </si>
  <si>
    <t>Egenkontroll er utført, men dårlig dokumentert og ikke oppfulgt merknader</t>
  </si>
  <si>
    <t>VK-542-VBE-03</t>
  </si>
  <si>
    <t>Detektorer og kabling.  Antall,  plassering og tilstand.</t>
  </si>
  <si>
    <t>Antall og plassering av detektorene er i orden.  Alle virker som de skal.  Kablingen er i orden</t>
  </si>
  <si>
    <t>Antall og plassering av detektorene er i orden.  Noen detektorer virker ikke.</t>
  </si>
  <si>
    <t>Antall og plassering av detektorene er i ikke orden.  Noen detektorer virker ikke.</t>
  </si>
  <si>
    <t>Bygningen er ikke eller meget dårlig detektert</t>
  </si>
  <si>
    <t>VK-542-VTE-01</t>
  </si>
  <si>
    <t xml:space="preserve">Beskrivelse av leverandør, sentraltype, kun sløyfebasert, eller adresserbare detektorer, plassering av sentral og alarmtablåer, orienteringsplan, alarmkategori og overføring til alarmsentral. Hvilke arealer/volumer er detektert, forriglet utstyr som; elektriske sluttstykker, holdemagneter, musikkanlegg, talevarsling, ventilasjonsanlegg etc. </t>
  </si>
  <si>
    <t xml:space="preserve"> -Brannalarmanlegg i kategori 1/2. Kategori 2 anlegg er koblet mot alarmsentral. -Nødvendig utstyr er forriglet, og det foreligger dokumentasjon på dette. -Egenkontroll er utført og dokumentert. -Service- og vedlikeholdsavtale. Siste kontrollrapport er maks 12 måneder gammel, og eventuelle påpekte feil og mangler er utbedret. - Alarmanlegget er er basert på FG godkjent utstyr og iht. FG's regler samt HO-2/98 - Brannsentral har batteribackup - PC basert presentasjonssystem som grafisk viser status for alarmanlegget. </t>
  </si>
  <si>
    <t xml:space="preserve"> - Brannalarmanlegg i kategori 1/2.   - Kategori 2 anlegg er ikke koblet mot alarmsentral. - Nødvendig utstyr er forriglet, men er ikke dokumentert. - Egenkontroll er ikke utført, eller dårlig dokumentert. - Service og vedlikeholdsavtale. Siste kontrollrapport er maks to år gammel, og eventuell påpekte feil og mangler er utbedret.             - Anlegget er iht. HO-2/98 og det er benyttet FG godkjent utstyr. - Brannsentral har batteribackup   - Ikke grafisk presentasjonssystem </t>
  </si>
  <si>
    <t xml:space="preserve"> -Forenklet brannalarmanlegg (detektorer i rømningsveier og tekniske rom). -Musikkanlegg i forsamlingslokale og ventilasjonsanlegg er ikke forriglet.  - Oversikt over forriglinger mangler. - Egenkontroll er ikke utført, eller dårlig dokumentert. - Ikke service og vedlikeholdsavtale.  - Anlegget er hverken iht FG regler eller HO-2/98, eller ikke basert på FG godkjent utstyr.          - Ikke forrigling mot branndører (Holde magneter)            - Brannsentral mangler batteri backup. - Ikke tilfredsstillende dekning av varslingsorganer, klokker, eller høytaler.</t>
  </si>
  <si>
    <t xml:space="preserve"> -Ikke brannalarmanlegg selv om det iht Teknisk forskrift skulle vært det.   - Alarmanlaget ivaretar ikke krav til sikring av liv og helse pga. feil eller mangler ved anlegget. </t>
  </si>
  <si>
    <t>Adgangs-kontroll- og dørsignal-anlegg</t>
  </si>
  <si>
    <t>VK-543-VBE-01</t>
  </si>
  <si>
    <t>VK-543-VBE-02</t>
  </si>
  <si>
    <t>Adgangskontrollanlegg</t>
  </si>
  <si>
    <t>Adgangskontrollanlegget fungerer i henhold til spesifikasjon</t>
  </si>
  <si>
    <t>Kortlesere m.m. slitt, anlegget låser som det skal.</t>
  </si>
  <si>
    <t>Dører låser ikke opp og igjen i henhold til spesifikasjon</t>
  </si>
  <si>
    <t>Dører låser ikke opp og igjen i henhold til spesifikasjon i rømningsvei</t>
  </si>
  <si>
    <t>Adgangskontroll, innbruds- og overfalsalarm</t>
  </si>
  <si>
    <t>VK-543-VTE-01</t>
  </si>
  <si>
    <t>Innbruddsalarm</t>
  </si>
  <si>
    <t>Adresserbar FG godkjent alarm. Alle sensorer fungerer, alarmklokker og overføring til vaktselskap eller annet personale. Evt grafisk presentasjon, kobling mot adgangskontrollanlagg fungerer.</t>
  </si>
  <si>
    <t>Evt grafisk presentasjon, kobling mot adgangskontrollanlagg har mindre feil og mangler.</t>
  </si>
  <si>
    <t xml:space="preserve">Sensorer, alarmklokker og overføring til vaktselskap eller annet personale fungerer har mindre feil eller mangler. </t>
  </si>
  <si>
    <t>Sensorer, alarmklokker eller overføring til vaktselskap eller annet personale fungerer ikke.</t>
  </si>
  <si>
    <t>VK-545-VTE-01</t>
  </si>
  <si>
    <t>Uranlegg</t>
  </si>
  <si>
    <t>Hovedur med tilknyttede biur fungerer i henhold til spesifikasjon.</t>
  </si>
  <si>
    <t>Hovedur eller biur fungerer ikke i henhold til spesifikasjon.</t>
  </si>
  <si>
    <t>Lyd og bilde</t>
  </si>
  <si>
    <t>VK-550-UUE-01</t>
  </si>
  <si>
    <t xml:space="preserve">Teleslyngen legges rundt hele lokalet, åpent eller i rør, eller det legges skjult i gulvet i et mønster som betjener alle sitteplasser. For store lokaler er seriekoblete slynger i gulvet den beste løsningen. Sitteplassene bør ligge minst 1,5 m fra teleslyngen for å unngå forstyrrelser i høreapparatene. Teleslyngen må ikke legges i samme rør som andre ledninger, under armering eller i metallrør. Lokaler eller steder hvor det finnes teleslynge skal merkes med symbol for teleslynge. Skilttekst og symboler med nødvendige opplysninger må plasseres lett synlige. God kontrast og belysning gjør det lett å lese informasjonen. </t>
  </si>
  <si>
    <t>Materialer som ikke gir reflekser. Ledelinjer for blinde og svaksynte. Markering av glassfelt, kontraster mellom gulv og vegg</t>
  </si>
  <si>
    <t>Enkel tilrettelegging</t>
  </si>
  <si>
    <t>Ikke OK, kreves større inngrep i eksisterende anlegg.</t>
  </si>
  <si>
    <t>Ikke installert.</t>
  </si>
  <si>
    <t>Lyd- og bildesystemer generelt</t>
  </si>
  <si>
    <t>VK-550-VTE-01</t>
  </si>
  <si>
    <t>Fellesantenner</t>
  </si>
  <si>
    <t>VK-552-VTE-01</t>
  </si>
  <si>
    <t xml:space="preserve">Beskrivelse av leverandører og type utstyr (Kabel-TV, IP TV eller egne antenner), dekningsområde, dokumentasjon. </t>
  </si>
  <si>
    <t>Installert fellesantenneanlegg har ingen synlige feil og mangler. Dokumentasjon foreligger.</t>
  </si>
  <si>
    <t xml:space="preserve">Serieanlegg. Dokumentasjon mangler. </t>
  </si>
  <si>
    <t>Defekt anlegg. Anlegg med større synlige skader.</t>
  </si>
  <si>
    <t>Internfjernsyn</t>
  </si>
  <si>
    <t>VK-553-VTE-01</t>
  </si>
  <si>
    <t>Beskrivelse av leverandører og type utstyr, dokumentasjon.</t>
  </si>
  <si>
    <t>Har digitalt ITV-anlegg med tilstrekkelig dekning som er integrerbart mot IP-nettverk. Dokumentasjon foreligger.</t>
  </si>
  <si>
    <t>Har analogt ITV-anlegg. Dokumentasjon mangler.</t>
  </si>
  <si>
    <t>Anlegg med synlige skader.</t>
  </si>
  <si>
    <t>Defekt anlegg.</t>
  </si>
  <si>
    <t>Lyd- distribusjons-anlegg</t>
  </si>
  <si>
    <t>VK-554-VTE-01</t>
  </si>
  <si>
    <t>Beskrivelse av leverandører og type utstyr</t>
  </si>
  <si>
    <t>PA-anlegg til beskjeder med god dekning og forståelig talekvalitet. Dokumentasjon foreligger.</t>
  </si>
  <si>
    <t>Dårlig dekning. Dårlig talekvalitet. Dokumentasjon mangler.</t>
  </si>
  <si>
    <t xml:space="preserve">Defekt anlegg. </t>
  </si>
  <si>
    <t>Lydanlegg</t>
  </si>
  <si>
    <t>VK-554-VTE-02</t>
  </si>
  <si>
    <t>Lydanlegg auditorium med mikrofon, forsterker og høytalere fungere i henhold til spesifikasjon. Dokumentasjon foreligger.</t>
  </si>
  <si>
    <t>Anlegg med mindre feil og mangler.</t>
  </si>
  <si>
    <t>Bilde og AV-systemer</t>
  </si>
  <si>
    <t>VK-556-VTE-01</t>
  </si>
  <si>
    <t>Bilde og av systemer</t>
  </si>
  <si>
    <t>Bilde og av systemer fungere i henhold til spesifikasjon. Dokumentasjon foreligger.</t>
  </si>
  <si>
    <t>VK-556-VTE-02</t>
  </si>
  <si>
    <t xml:space="preserve">Komplett automatiseringsanlegg inkludert SD - anlegg, PC/server, programvare, videresending av alarmer, kommunikasjon med undersentraler, printer, fjernovervåkning, undersentral og feltkomponenter Vurdere: - funksjon, oppetid, regulerings- og styringsfunksjoner - sikkerhetsfunksjoner for brann/røyk/frost og andre forriglinger - reguleringskretser mht pendlinger - fornuftige innstillinger av børverdier som forhindrer at forskjellige systemer jobber mot hverandre (uhensiktsmessig energibruk) - alarmering - tidsprogram mht klima/enøk - sekvensregulering mht enøk </t>
  </si>
  <si>
    <t xml:space="preserve"> - Utstyret fungerer uten feil eller driftsavbrudd ' -Serviceavtale foreligger. - Oppdatert protokoll foreligger og systemet er driftet og vedlikeholdt jfr. funksjonsbeskrivelsen</t>
  </si>
  <si>
    <t xml:space="preserve"> - Utstyret fungerer uten feil eller driftsavbrudd- Serviceavtale foreligger. - Oppdatert protokoll foreligger ikke og systemet er delvis driftet og vedlikeholdt jfr. funksjonsbeskrivelsen</t>
  </si>
  <si>
    <t xml:space="preserve"> - Utstyret fungerer ikke optimalt og har av og til driftsavbrudd - Serviceavtale foreligger ikke. - Oppdatert protokoll foreligger ikke og systemet er minimalt driftet og vedlikeholdt</t>
  </si>
  <si>
    <t>SD driftskontroll og automatisering</t>
  </si>
  <si>
    <t>VK-562-VTE-01</t>
  </si>
  <si>
    <t>Dokumentasjon, beskrivelse av leverandør, type, løsning.</t>
  </si>
  <si>
    <t>Dokumentert system</t>
  </si>
  <si>
    <t>Mangler dokumentasjon</t>
  </si>
  <si>
    <t>VK-562-VTE-02</t>
  </si>
  <si>
    <t>Utstyr og levetid for SD-toppsystem</t>
  </si>
  <si>
    <t xml:space="preserve">Operativt utstyr, alder&lt;5år. har batteribackup. </t>
  </si>
  <si>
    <t>Utstyr med mindre feil og mangler, alder &gt;5år. Har batteribackup.</t>
  </si>
  <si>
    <t>Utstyr med større feil og mangler</t>
  </si>
  <si>
    <t>VK-562-VTE-03</t>
  </si>
  <si>
    <t>Fleksibelt SD-toppsystem</t>
  </si>
  <si>
    <t>Programvaren er dokumentert åpen og kan enkelt knyttes til 3. parts utstyr</t>
  </si>
  <si>
    <t>Dokumentasjon eller mangel av denne tyder på prorietært system som vanskelig kan knyttes til 3.parts utstyr.</t>
  </si>
  <si>
    <t>VK-562-VTE-04</t>
  </si>
  <si>
    <t>Definerte backuprutiner</t>
  </si>
  <si>
    <t>VK-562-VTE-05</t>
  </si>
  <si>
    <t>Lokal automatisering</t>
  </si>
  <si>
    <t>VK-563-VTE-01</t>
  </si>
  <si>
    <t>Dokumentasjon</t>
  </si>
  <si>
    <t>VK-563-VTE-02</t>
  </si>
  <si>
    <t>Fleksibilitet i tilknytning til undersentraler, dokumentasjon og levetid</t>
  </si>
  <si>
    <t>Programvaren er dokumentert åpen og kan enkelt knyttes 3. parts utstyr</t>
  </si>
  <si>
    <t>Dokumentasjon eller mangler på dette tyder på at dette er et proprietært system og kan vanskelig knyttes mot 3.parts utstyr.</t>
  </si>
  <si>
    <t>VK-563-VTE-03</t>
  </si>
  <si>
    <t>Status kursopplegg</t>
  </si>
  <si>
    <t xml:space="preserve">Kabler virker i god tilstand og er godt strukturert, ingen synlige skader. </t>
  </si>
  <si>
    <t xml:space="preserve">Flere større synlige mangler. Flere kabler med kraftig bøyradius (knekk). Kabellengder avviker fra makslengder. </t>
  </si>
  <si>
    <t>Mange kabler ute av funksjon.</t>
  </si>
  <si>
    <t>VK-563-VVE-01</t>
  </si>
  <si>
    <t xml:space="preserve">Automasjonsanlegget Vurdere: - funksjon, oppetid, regulerings- og styringsfunksjoner - sikkerhetsfunksjoner for brann/røyk/frost og andre forriglinger - reguleringskretser mht pendlinger - fornuftige innstillinger av børverdier som forhindrer at forskjellige systemer jobber mot hverandre (uhensiktsmessig energibruk) - alarmering - tidsprogram mht klima/enøk - sekvensregulering mht enøk </t>
  </si>
  <si>
    <t>-Serviceavtale foreligger. -Oppdatert protokoll foreligger og systemet er driftet og vedlikeholdt jfr. funksjonsbeskrivelsen</t>
  </si>
  <si>
    <t>-Serviceavtale foreligger. -Oppdatert protokoll foreligger ikke og systemet er Delvis driftet og vedlikeholdt jfr. funksjonsbeskrivelsen</t>
  </si>
  <si>
    <t>-Serviceavtale foreligger ikke. -Oppdatert protokoll foreligger ikke og systemet er minimalt driftet og vedlikeholdt</t>
  </si>
  <si>
    <t>VK-563-VVE-02</t>
  </si>
  <si>
    <t>SD-anlegg</t>
  </si>
  <si>
    <t>- Tilstrekkelig informativ betjeningsveiledning foreligger - Brukere av SD-Anlegg har fått Tilstrekkelig opplæring I bruk og har nødvendig kompetanse for drifting - Datautstyr er sikret mot overspenninger ved hjelp av forankoblet og operativt vern (finvern)</t>
  </si>
  <si>
    <t>- dårlig informativ betjeningsveiledning - Brukere av SD-anlegg mangler tilstrekkelig opplæring i bruk og har dårlig kompetanse for drifting - Datautstyr er sikret mot overspenninger ved hjelp av forankoblet vern (finvern), men vern indikerer at de</t>
  </si>
  <si>
    <t>- Ingen eller dårlig informativ betjeningsveiledning - Brukere av SD-Anlegg mangler Tilstrekkelig opplæring I bruk og har dårlig eller Ingen kompetanse for drifting - Datautstyr er ikke sikret mot overspenninger ved hjelp av forankoblet vern (finvern)</t>
  </si>
  <si>
    <t>Vesentlig funksjonssvikt eller driftstans</t>
  </si>
  <si>
    <t>VK-563-VVE-03</t>
  </si>
  <si>
    <t>PC/server. Funksjon og oppetid.</t>
  </si>
  <si>
    <t>PC/server fungerer optimalt og uten driftsavbrudd. - oppetid 99,9%</t>
  </si>
  <si>
    <t>PC/server fungerer optimalt og uten driftsavbrudd - oppetid 99%</t>
  </si>
  <si>
    <t>PC/server fungerer ikke optimalt og har av og til driftsavbrudd</t>
  </si>
  <si>
    <t>PC/server har driftstans</t>
  </si>
  <si>
    <t>VK-563-VVE-04</t>
  </si>
  <si>
    <t>Programvare</t>
  </si>
  <si>
    <t>- Nødvendige lisenser er dokumentert og foreligger - Irrelevante programvarer er ikke installert - Antivirusprogram er installert, idrift og oppdateres jevnlig med siste versjon - Jevnlige backup tas av all nødvendig programvare og backup oppbevares på brann- og innbruddssikkert sted.</t>
  </si>
  <si>
    <t>- Nødvendige lisenser er dokumentert. og foreligger - Det finnes irrelevante programvarer installert - Antivirusprogram er installert, men ikke oppdatert med siste versjon - Jevnlige backup tas av all nødvendig programvare og backup oppbevares ikke på brann- og v</t>
  </si>
  <si>
    <t>- Ingen eller bare deler av installerte programvarer er lisensiert - Det finnes irrelevante programvarer installert - Antivirusprogram er ikke installert - Jevnlige backup tas ikke av nødvendig programvare, det finnes ikke et brann- og vannskadesikkert st</t>
  </si>
  <si>
    <t>Mangler nødvendig programvare.</t>
  </si>
  <si>
    <t>VK-563-VVE-05</t>
  </si>
  <si>
    <t>Videresending av alarmer - eks.: GSM, e-post</t>
  </si>
  <si>
    <t>- Videresending av kritiske alarmer er operativt.</t>
  </si>
  <si>
    <t>- Funksjonssvikt I Videresending av kritiske alarmer.</t>
  </si>
  <si>
    <t>- Videresending av kritiske alarmer fungerer ikke.</t>
  </si>
  <si>
    <t>VK-563-VVE-06</t>
  </si>
  <si>
    <t>Kommunikasjon mot undersentraler. Funksjon og oppetid.</t>
  </si>
  <si>
    <t>- Kommunikasjon fungerer optimalt og uten driftsavbrudd</t>
  </si>
  <si>
    <t>- Kommunikasjon fungerer Delvis og har og til driftsavbrudd</t>
  </si>
  <si>
    <t>- Kommunikasjon fungerer ikke, driftstans.</t>
  </si>
  <si>
    <t>VK-563-VVE-07</t>
  </si>
  <si>
    <t>Printer</t>
  </si>
  <si>
    <t>- er tilkoblet og fungerer</t>
  </si>
  <si>
    <t>- Er tilkoblet, men trenger tonerskift.</t>
  </si>
  <si>
    <t>- Er tilkoblet, men har ofte funksjonssvikt.</t>
  </si>
  <si>
    <t>- Er tilkoblet, men fungerer ikke eller mangler helt.</t>
  </si>
  <si>
    <t>VK-563-VVE-08</t>
  </si>
  <si>
    <t>Fjernovervåking</t>
  </si>
  <si>
    <t>- Fjerntilkobling er aktivt og fungerer.</t>
  </si>
  <si>
    <t>- Fjerntilkobling er aktivt men har ofte funksjonssvikt.</t>
  </si>
  <si>
    <t>- Fjerntilkobling virker ikke.</t>
  </si>
  <si>
    <t>Buss-system</t>
  </si>
  <si>
    <t>VK-564-VTE-01</t>
  </si>
  <si>
    <t>Dokumentasjon, beskrivelse av leverandør, buss-type, løsning.</t>
  </si>
  <si>
    <t xml:space="preserve">Dokumentert system </t>
  </si>
  <si>
    <t>VK-564-VTE-02</t>
  </si>
  <si>
    <t>VK-564-VTE-03</t>
  </si>
  <si>
    <t>Fleksibilitet og levetid</t>
  </si>
  <si>
    <t>Bussen er dokumentert åpen og kan enkelt knyttes til 3. parts utstyr</t>
  </si>
  <si>
    <t>VK-564-VTE-04</t>
  </si>
  <si>
    <t>Reservekapasitet på antall tilknytninger</t>
  </si>
  <si>
    <t>God reservekapasitet</t>
  </si>
  <si>
    <t>Liten reservekapasitet</t>
  </si>
  <si>
    <t>VK-564-VTE-05</t>
  </si>
  <si>
    <t>Kabler virker i god tilstand og er godt strukturert, ingen synlige skader på uttakspunkt for materiell</t>
  </si>
  <si>
    <t>VK-564-VTE-06</t>
  </si>
  <si>
    <t>Systemet fungere i henhold til spesifikasjon</t>
  </si>
  <si>
    <t>Systemet fungere i henhold til spesifikasjon med mindre feil og mangler.</t>
  </si>
  <si>
    <t>Systemet har vesentlige feil og mangler</t>
  </si>
  <si>
    <t>Systemet fungerer ikke</t>
  </si>
  <si>
    <t>VK-565-VVE-01</t>
  </si>
  <si>
    <t>Undersentral</t>
  </si>
  <si>
    <t>- Tilstrekkelig informativ betjeningsveiledning foreligger - Brukere av undersentraler har fått tilstrekkelig opplæring i bruk og har nødvendig kompetanse for drifting - Undersentraler med alle regulerings- og styringsfunksjoner fungerer optimalt enøksmes</t>
  </si>
  <si>
    <t>- dårlig informativ betjeningsveiledning foreligger - Brukere av undersentraler har fått tilstrekkelig opplæring i bruk og har nødvendig kompetanse for drifting - Undersentraler med alle regulerings- og styringsfunksjoner fungerer optimalt enøksmessig</t>
  </si>
  <si>
    <t>- Ingen eller dårlig informativ betjeningsveiledning - Brukere av undersentraler mangler tilstrekkelig opplæring i bruk og har dårlig eller ingen kompetanse for drifting - Undersentraler med alle regulerings- og styringsfunksjoner fungerer bare de</t>
  </si>
  <si>
    <t>Andre installasjoner, generelt</t>
  </si>
  <si>
    <t>VK-600-VAI-01</t>
  </si>
  <si>
    <t>Røykventilerte glassgårder Røyklukeareal inn og ut. Styresystem, automatisk/manuell åpning. Plassering av brytersentral. Strømforsyning og forutsetninger.</t>
  </si>
  <si>
    <t>Lettfattelig beskrivelse av anlegget mht forutsetninger, virkemåte, lukeareal, styring etc. er dokumentert. Lukene åpner og lukker som forutsatt.</t>
  </si>
  <si>
    <t>Beskrivelse er dårlig mht forutsetninger, virkemåte, lukeareal, styring etc. Lukene åpner og lukker som forutsatt.</t>
  </si>
  <si>
    <t>Ingen beskrivelse av anlegget. Driftspersonell kan gi få opplysninger om anlegget. Gjennomført funksjonstest viser at lukene åpner og lukker.</t>
  </si>
  <si>
    <t>Ingen beskrivelse av anlegget. Skolen har tilnærmet ingen kjennskap til anlegget. Anlegget lar seg ikke funksjonsteste.</t>
  </si>
  <si>
    <t>VK-600-VAI-02</t>
  </si>
  <si>
    <t>Trykksatte trapperom Styresystem, automatisk/manuell åpning. Plassering av brytersentral. Strømforsyning og forutsetninger</t>
  </si>
  <si>
    <t>Lettfattelig beskrivelse av anlegget mht forutsetninger, virkemåte, lukeareal, styring etc. er dokumentert. Lukene åpner og lukker som forutsatt. Ingen bemerkninger.</t>
  </si>
  <si>
    <t>VK-600-VAI-03</t>
  </si>
  <si>
    <t xml:space="preserve">Det er inngått servicekontrakt og vedlikeholdsavtale, med periodisk sjekk og vedlikehold av røykluker og trykksatte trapperom. Siste kontrollrapport er maks 12 måneder gammel, og eventuelle påpekte feil og mangler er utbedret. slik at anlegget er i henhold til gjeldene regler i kontrollerende øyeblikk. Ingen bemerkninger. </t>
  </si>
  <si>
    <t>Det er inngått servicekontrakt og vedlikeholdsavtale på røykluker og trykksatte trapperom, men det har ikke vært utført kontroll det siste året. Siste kontrollrapport er maks to år gammel, og eventuell påpekte feil og mangler er utbedret.</t>
  </si>
  <si>
    <t>Det er inngått servicekontrakt og vedlikeholdsavtale på røykluker og trykksatte trapperom, men det har ikke vært utført kontroll det siste året og/eller påpekte mangler er ikke rettet opp.</t>
  </si>
  <si>
    <t>Det er ikke servicekontrakt på røykluker og trykksatte trapperom, og det utføres således ikke regulær sjekk. Kontroll og utbedring av anlegg røykluker og trykksatte trapperom utføres snarest.</t>
  </si>
  <si>
    <t>Prefabrikkerte rom</t>
  </si>
  <si>
    <t>VK-619-RBY-01</t>
  </si>
  <si>
    <t>Dør fra badstue, kjølerom eller fryserom</t>
  </si>
  <si>
    <t>Dør slår ut og kan åpnes innenfra uten nøkkel</t>
  </si>
  <si>
    <t>Dør slår inn, men kan enkelt åpnes innenfra uten nøkkel</t>
  </si>
  <si>
    <t>Dør slår inn, men kan åpnes innenfra uten nøkkel</t>
  </si>
  <si>
    <t>Dør kan ikke åpnes innenfra</t>
  </si>
  <si>
    <t xml:space="preserve">Person og varetransport, generelt </t>
  </si>
  <si>
    <t>VK-620-REL-01</t>
  </si>
  <si>
    <t xml:space="preserve">Personheiser og varetransport </t>
  </si>
  <si>
    <t>Det er tegnet servicekontrakt på heiser, og alle heiser er kontrollert minimum 2 ganger per år. Servicekontrakt og loggbok er fremvist, og det er ikke mangler ved heisene. Ingen bemerkninger.</t>
  </si>
  <si>
    <t xml:space="preserve">Det er ikke inngått servicekontrakt på heiser og det utføres således ingen regulær sjekk av anlegget og/eller det er feil på en eller flere av heisene. Det skal påses at det blir tegnet servicekontrakt for heisene, og alle samtlige heiser gjennomgår full sjekk med påfølgende utbedring av feil og mangler. </t>
  </si>
  <si>
    <t>VK-620-REL-02</t>
  </si>
  <si>
    <t>Innvendig alarm/ev. telefon fra heiskupe</t>
  </si>
  <si>
    <t>Fungerer som den skal ut mot vaktselskap/driftsentral. Test er dokumentert og loggført. Ingen bemerkninger.</t>
  </si>
  <si>
    <t xml:space="preserve">Alarm fra heiskupe fungerer ikke, ev. er ikke montert. Denne settes i forskriftsmessig stand snarest. </t>
  </si>
  <si>
    <t>VK-620-REL-03</t>
  </si>
  <si>
    <t>Løftebord</t>
  </si>
  <si>
    <t>Bruk medfører ingen klemfare</t>
  </si>
  <si>
    <t xml:space="preserve">Dårlig tilstand, farlig å bruke. Løftebord stenges av inntil service er utført og alle funksjoner fungerer iht. til driftsinstrukser </t>
  </si>
  <si>
    <t>VK-620-REL-04</t>
  </si>
  <si>
    <t>Nødfunksjoner til løftebord, trappeheiser og kraner, elektrotaljer/mekanisk drevne taljer</t>
  </si>
  <si>
    <t>Alle nødfunksjoner er testet ut og fungerer som de skal. Ingen bemerkninger.</t>
  </si>
  <si>
    <t xml:space="preserve">Nødfunksjoner er svært dårlige evt. koplet ut. Løftebord stenges av inntil service er utført og alle funksjoner fungerer iht. til driftsinstrukser </t>
  </si>
  <si>
    <t>VK-620-REL-05</t>
  </si>
  <si>
    <t>Heve- og foldevegger med nøkkelbryter for kjøring/styring.</t>
  </si>
  <si>
    <t>Heve- og foldedører har nøkkelbryter for kjøring/styring, med påholden knapp.</t>
  </si>
  <si>
    <t>Heve- og foldedører har ikke nøkkelbryter for kjøring/styring, med påholden knapp. Må utbedres snarest.</t>
  </si>
  <si>
    <t>VK-620-REL-06</t>
  </si>
  <si>
    <t>Trappeheiser</t>
  </si>
  <si>
    <t xml:space="preserve">Visuell sjekk og manuell uttesting viser at anlegget fungerer tilfredsstillende. Ingen bemerkninger. </t>
  </si>
  <si>
    <t>VK-620-REL-07</t>
  </si>
  <si>
    <t>Nødfunksjoner</t>
  </si>
  <si>
    <t xml:space="preserve">Nødfunksjoner er svært dårlige ev. koplet ut. Trappeheis stenges av inntil service er utført og alle funksjoner fungerer iht. til driftsinstrukser </t>
  </si>
  <si>
    <t>VK-620-REL-08</t>
  </si>
  <si>
    <t>Kraner, elektrotaljer/mekanisk drevne taljer</t>
  </si>
  <si>
    <t xml:space="preserve">Dårlig tilstand, farlig å bruke. Kran/elektrotalje/mekanisk drevne taljer stenges av inntil service er utført og alle funksjoner fungerer iht. til driftsinstrukser </t>
  </si>
  <si>
    <t>VK-620-REL-09</t>
  </si>
  <si>
    <t xml:space="preserve">Nødfunksjoner er svært dårlige ev. koplet ut. Kran stenges av inntil service er utført og alle funksjoner fungerer iht. til driftsinstrukser </t>
  </si>
  <si>
    <t>VK-620-REL-10</t>
  </si>
  <si>
    <t>Alarm ved bruk av motorisert kran</t>
  </si>
  <si>
    <t>Roterende lys/ stroblight og sirene/ringeklokke aktiveres ved elektrisk fremdrift. Fungerer tilfredsstillende. Ingen bemerkninger.</t>
  </si>
  <si>
    <t>Ingen varsling montert ved bruk av kran. Varsling monteres, kran brukes med aktsomhet inntil varsling er montert.</t>
  </si>
  <si>
    <t>VK-620-TDE-01</t>
  </si>
  <si>
    <t xml:space="preserve">Person- og vareheis - HC-tilpasning </t>
  </si>
  <si>
    <t>Det er heissjakt for båreheis ved alle trapper</t>
  </si>
  <si>
    <t>Det er heissjakt for personheis ved alle trapper og båreheis i hovedtrapp</t>
  </si>
  <si>
    <t>Det er kun heissjakt for båreheis/personheis i hovedtrapp</t>
  </si>
  <si>
    <t>Det er ingen heissjakter i bygget</t>
  </si>
  <si>
    <t>VK-620-TDE-02</t>
  </si>
  <si>
    <t>Heis(er) av nyere dato i meget god stand, driftsikker. HC-tilpasset. God kapasitet, og god dokumentasjon på service og vedlikehold.</t>
  </si>
  <si>
    <t xml:space="preserve">Heis(er) av litt eldre dato men nødvendig dokumentasjon forefinnes på gjennomført service og vedlikehold. Heis har tilstrekkelig kapasitet, er HC-tilpasset, driftsikker og i god stand. </t>
  </si>
  <si>
    <t>Heis(er) av eldre dato, dokumentasjon på service og vedlikehold forefinnes. Heis har noe ustabil drift, er ikke HC-tilpasset. Det er tegn  til underkapasitet.</t>
  </si>
  <si>
    <t>Heis over 30 år. Stor risiko for driftstans. Ikke HC-tilpasset. For liten kapasitet.</t>
  </si>
  <si>
    <t>Person- og varetransport</t>
  </si>
  <si>
    <t>VK-620-UUE-01</t>
  </si>
  <si>
    <t>I bygning med heis skal minst én være tilrettelagt for orienterings- og bevegelseshemmede. Der det er heis selv om det ikke er krevet i TEK, bør det noteres.</t>
  </si>
  <si>
    <t xml:space="preserve">Lett å finne. Korte avstander. Alle heiser er brukbare for funksjonshemmede </t>
  </si>
  <si>
    <t>Ikke alle heiser er tilrettelagt</t>
  </si>
  <si>
    <t>Ikke tilrettelagt heis eller heis finnes ikke.</t>
  </si>
  <si>
    <t>VK-620-UUE-02</t>
  </si>
  <si>
    <t>Utstyr skal være lett å se og enkelt å betjene for alle.</t>
  </si>
  <si>
    <t xml:space="preserve">Heisstol 200x140cm, heisdør fri døråpning mini 90cm,100cm i bygg med  mange funksjonshemmede. Manøverknapp 90 over golv </t>
  </si>
  <si>
    <t>Heisstol mindre enn 110x140cm, heisdør mindre enn 80cm</t>
  </si>
  <si>
    <t>VK-620-UUE-03</t>
  </si>
  <si>
    <t>Heis, repos og overgang til repos. Min. golvareal ved stoppested, nivåforskjell og åpning mellom kupé og repos</t>
  </si>
  <si>
    <t>160x160cm,høydeforskjell maks 20mm, åpning maks 20mm</t>
  </si>
  <si>
    <t>150x150cm, høydeforskjell maks 25mm</t>
  </si>
  <si>
    <t>Mindre enn 150x150cm,høydeforskjell og åpning over 25mm</t>
  </si>
  <si>
    <t>VK-620-UUE-04</t>
  </si>
  <si>
    <t>Heisen skal i tilegg være tydelig og spesielt merket. Skilt, symbol og tekst skal være slik utformet, plassert og belyst at det er lett å lese og lett å oppfatte. Synlige manøverknapper i heis og på repos. Signaler</t>
  </si>
  <si>
    <t>Opphøyd skrift i lesbar størrelse. Lyd og lyssignal i kupé og på repos. Lyssignal 180-200cm over gulv.</t>
  </si>
  <si>
    <t>Opphøyd skrift i lesbar størrelse. Lyd og lyssignal finnes ikke.</t>
  </si>
  <si>
    <t>Ikke lesbare manøverknapper og lyd og lyssignal finnes ikke.</t>
  </si>
  <si>
    <t>VK-620-UUE-06</t>
  </si>
  <si>
    <t xml:space="preserve">Heis, kontraster og lys </t>
  </si>
  <si>
    <t>Punktbelyst heisdør i kontrastfarge. Ikke reflekser. Ingen blending. Lyskildene belyser heisstol og manøverknapper</t>
  </si>
  <si>
    <t>Kontrastfarger på manøverknapp og skrift.</t>
  </si>
  <si>
    <t>Blending og reflekser</t>
  </si>
  <si>
    <t>VK-621-VAI-01</t>
  </si>
  <si>
    <t>Heis med kupe 1,4 x 1,6 x 2,5 m (B xD XH) transporterer alle etasjer. Etasjevisere, brannparkering, tidlig åpne sentralåpne dører, kapasitive detektorlister i dører, samt detektor for registrering av personer utenfor heisdørene for prioritering/styring av lukketid. Dørbredde min. 100 cm i lysmål. 'Det er tegnet servicekontrakt på heiser, og alle heiser er kontrollert minimum i hht myndighetskrav per år. Servicekontrakt og loggbok er fremvist, og det er ikke mangler ved heisene. Ingen bemerkninger.</t>
  </si>
  <si>
    <t>Heisanlegget består av 1000 kg heis med sentralåpne dører, og med kupe hvor en rullestol kan snus. ( 1,6 x 1,4 m eller 1,5 x1,5 m B x L ) Dørbredde min. 90 cm i lysmål. Det er ikke inngått servicekontrakt på heiser og det utføres således ingen regulær sjekk av anlegget og/eller det er feil på en eller flere av heisene</t>
  </si>
  <si>
    <t>Det er benyttet skrueheis eller løftebord for persontransport. Feil ved heisene er ikke utbedret, og heisene er stanset av heisekontrollen. Heisanlegget er generelt over 25 år og har liten restlevetid.</t>
  </si>
  <si>
    <t>VK-621-VAI-02</t>
  </si>
  <si>
    <t>Det er tegnet servicekontrakt på heiser, og alle heiser er kontrollert minimum i hht myndighetskrav per år. Servicekontrakt og loggbok er fremvist, og det er ikke mangler ved heisene. Ingen bemerkninger.</t>
  </si>
  <si>
    <t>Feil ved heisene er ikke utbedret, og heisene er stanset av heisekontrollen.</t>
  </si>
  <si>
    <t>VK-621-VAI-03</t>
  </si>
  <si>
    <t>VK-624-VAI-01</t>
  </si>
  <si>
    <t>Visuell sjekk og manuell uttesting viser at anlegget fungerer tilfredsstillende. Ingen bemerkninger.</t>
  </si>
  <si>
    <t xml:space="preserve">Dårlig tilstand, farlig å bruke. Løftebord stenges av inntil service er utført og alle funksjoner fungerer iht. til driftsinstrukser. Løftebordet er generelt over 25 år og har liten restlevetid. </t>
  </si>
  <si>
    <t>VK-624-VAI-02</t>
  </si>
  <si>
    <t>VK-625-VAI-01</t>
  </si>
  <si>
    <t xml:space="preserve">Visuell sjekk og manuell uttesting viser at anlegget fungerer tilfredsstillende. Servicekontrakt er fremlagt og dokumentert. Ingen bemerkninger. Alle nødfunksjoner er testet ut og fungerer som de skal. Ingen bemerkninger. </t>
  </si>
  <si>
    <t>Dårlig tilstand, farlig å bruke. Trappeheis stenges av inntil service er utført og alle funksjoner fungerer iht. til driftsinstrukser. Nødfunksjoner er svært dårlige ev. koplet ut. Heisanlegget er generelt over 20 år og har liten restlevetid.</t>
  </si>
  <si>
    <t>VK-625-VAI-02</t>
  </si>
  <si>
    <t>VK-626-VAI-01</t>
  </si>
  <si>
    <t xml:space="preserve">Visuell sjekk og manuell uttesting viser at anlegget fungerer tilfredsstillende. Ingen bemerkninger. Alle nødfunksjoner og andre funksjoner er testet ut og fungerer som de skal. Kontroll er dokumenter og i orden. </t>
  </si>
  <si>
    <t>Dårlig tilstand, farlig å bruke. Kran/elektrotalje/mekanisk drevne taljer stenges av inntil service er utført og alle funksjoner fungerer iht. til driftsinstrukser 'Nødfunksjoner er svært dårlige ev. koplet ut. Kran stenges av inntil service er utført og alle funksjoner fungerer iht. til driftsinstrukser Kontroll er ikke utført de siste 2 år. Krananlegget er generelt over 20 år og har liten restlevetid.</t>
  </si>
  <si>
    <t>VK-626-VAI-02</t>
  </si>
  <si>
    <t>Alle nødfunksjoner er testet ut og fungerer som de skal. Kontroll er dokumenter og i orden.</t>
  </si>
  <si>
    <t>Nødfunksjoner er svært dårlige ev. koplet ut. Kran stenges av inntil service er utført og alle funksjoner fungerer iht. til driftsinstrukser Kontroll er ikke utført de siste 2 år.</t>
  </si>
  <si>
    <t>VK-626-VAI-03</t>
  </si>
  <si>
    <t>Roterende lys/stroblight og sirene/ringeklokke aktiveres ved elektrisk fremdrift. Fungerer tilfredsstillende. Ingen bemerkninger.</t>
  </si>
  <si>
    <t>System for fasadevask</t>
  </si>
  <si>
    <t>VK-627-RBY-01</t>
  </si>
  <si>
    <t>Dokumentasjon av sertifisering med årlige kontroller foreligger.</t>
  </si>
  <si>
    <t>Det foreligger ingen dokumentasjon på sertifisering med årlige kontroller.</t>
  </si>
  <si>
    <t>VK-650-MHV-01</t>
  </si>
  <si>
    <t>Tilstand og plassering av avfallscontainere.</t>
  </si>
  <si>
    <t>Avfall oppbevares i låste beholdere av stål. Disse er hele og i god stand og plassert slik at de ikke forårsaker luktspredning.</t>
  </si>
  <si>
    <t>Containere er plassert således at dette kan forårsake lukt.</t>
  </si>
  <si>
    <t>Avfall oppbevares i ikke rottesikre containere og/eller er plassert således at dette kan forårsake lukt.</t>
  </si>
  <si>
    <t>VK-650-MHV-02</t>
  </si>
  <si>
    <t>Beholdere er mer enn 50 cm over bakken, står på støpt underlag eller henger på veggen.</t>
  </si>
  <si>
    <t>Et eller flere krav for TG 0 er ikke innfridd.</t>
  </si>
  <si>
    <t>VK-690-REL-01</t>
  </si>
  <si>
    <t>Røykventilerte glassgårder Røyklukeareal inn og ut. Styresystem, automatisk/manuell åpning. Plassering av brytersentral. Strømforsyning og forutsetninger. Trykksatte trapperom Styresystem, automatisk/manuell åpning. Plassering av brytersentral. Strømforsyning og forutsetninger</t>
  </si>
  <si>
    <t>VK-690-REL-02</t>
  </si>
  <si>
    <t>VK-690-REL-03</t>
  </si>
  <si>
    <t>Det er inngått servicekontrakt og vedlikeholdsavtale på røykluker og trykksatte trapperom, men det har ikke vært utført kontroll det siste året. Siste kontrollrapport er maks to år gammel, og eventuelle påpekte feil og mangler er utbedret.</t>
  </si>
  <si>
    <t>Annet</t>
  </si>
  <si>
    <t>VK-700-VUT-01</t>
  </si>
  <si>
    <t>Synlige skader på materialer Synlige setningsskader eller deformasjoner Sikring ovenfra ved konstruksjoner høyere enn 90cm Sprekker og riss Avkallinger Forvitring Saltutslag Rustutfelling Utglidning Fuger m.m</t>
  </si>
  <si>
    <t>Ingen synlige skader på materiale Ingen synlige setningsskader eller deformasjoner Sikring ovenfra ved konstruksjoner høyere enn 90cm Ingen tegn til sprekker og riss Ingen tegn til avskalling, forvitring, saltutslag eller rustutfelling Ingen tegn til utglidning Intakte fuger</t>
  </si>
  <si>
    <t>Svake synlige skader på materiale Svake synlige setningsskader eller deformasjoner dårlig ovenfra ved konstruksjoner høyere enn 90cm Svake tegn til sprekker og riss Svake tegn til avskalling, forvitring, saltutslag eller rustutfelling Svake tegn til utglidning Svakt defekte fuger</t>
  </si>
  <si>
    <t>Middels kraftige synlige skader på materiale Middels kraftige synlige setningsskader eller deformasjoner Svært dårlig sikring ovenfra ved konstruksjoner høyere enn 90cm Middels kraftige sprekker og riss Middels kraftig avskalling, forvitring, saltutslag eller rustutfelling Middels kraftige tegn til utglidning Defekte fuger</t>
  </si>
  <si>
    <t>Svært kraftige synlige skader på materiale Svært kraftige synlige setningsskader eller deformasjoner Ingen ovenfra ved konstruksjoner høyere enn 90cm Svært kraftige sprekker og riss Svært kraftig avskalling, forvitring, saltutslag eller rustutfelling Kraftige tegn til utglidning Manglende fuger</t>
  </si>
  <si>
    <t>Master</t>
  </si>
  <si>
    <t>VK-700-VUT-02</t>
  </si>
  <si>
    <t>Synlige skader, skader på fundamentering</t>
  </si>
  <si>
    <t>VK-700-VUT-03</t>
  </si>
  <si>
    <t>Synlige skader som knust glass, fundamenteringsskader</t>
  </si>
  <si>
    <t>Pullerter</t>
  </si>
  <si>
    <t>VK-700-VUT-04</t>
  </si>
  <si>
    <t>VK-700-VUT-05</t>
  </si>
  <si>
    <t>Tilgjengelig dokumentasjon</t>
  </si>
  <si>
    <t>Det er funnet tegningsdokumentasjon for alle uteanlegg bestående av plantegninger med mer. Tegningene er à jour med de siste endringer inntegnet. Underlagene finnes også i elektronisk form.</t>
  </si>
  <si>
    <t>Det er funnet tegningsdokumentasjon for uteanlegget bestående av plantegninger m.m. Tegningene er ikke à jour med de siste endringer inntegnet. Underlagene finnes ikke i elektronisk form.</t>
  </si>
  <si>
    <t>Det er funnet tegningsdokumentasjon for deler av uteanlegget. Underlagene finnes ikke i elektronisk form.</t>
  </si>
  <si>
    <t>Det er ikke funnet noen tegningsdokumentasjon av uteanlegget.</t>
  </si>
  <si>
    <t>VK-700-VUT-06</t>
  </si>
  <si>
    <t>Tilgjenglig informasjon om FDV dokumentasjon</t>
  </si>
  <si>
    <t>Det er funnet komplett FDV dokumentasjon for utearealene.</t>
  </si>
  <si>
    <t>Det er funnet FDV dokumentasjon for uteanlegget, men er ikke à jour med siste endringer i anlegget.</t>
  </si>
  <si>
    <t>Det er funnet FDV dokumentasjon for deler av utearealene.</t>
  </si>
  <si>
    <t>Det er ikke funnet noen FDV dokumentasjon for utearealene.</t>
  </si>
  <si>
    <t>VK-700-VUT-07</t>
  </si>
  <si>
    <t>Tilgjenglig informasjon om kontrollrutiner</t>
  </si>
  <si>
    <t>Det er utarbeidet interne kontrollrutiner for uteanlegg og lekeapparater.</t>
  </si>
  <si>
    <t>Det er utarbeidet interne kontrollrutiner for uteanlegg og lekeapparater, men er ikke à jour med siste endringer i anlegget.</t>
  </si>
  <si>
    <t>Det er utarbeidet interne kontrollrutiner for deler uteanlegg og lekeapparater.</t>
  </si>
  <si>
    <t>Det er ikke utarbeidet interne kontrollrutiner for uteareal og lekeapparater i uteanlegget.</t>
  </si>
  <si>
    <t>Helhetsinntrykk/estetikk</t>
  </si>
  <si>
    <t>VK-700-VUT-08</t>
  </si>
  <si>
    <t>Visuell utforming, funksjonalitet, helhetsinntrykk</t>
  </si>
  <si>
    <t>Uteanlegget har et veldig godt helhetsinntrykk og høy kvalitet på elementer.</t>
  </si>
  <si>
    <t>Uteanlegget har et godt helhetsinntrykk og god kvalitet på elementer.</t>
  </si>
  <si>
    <t>Uteanlegget har mindre godt helhetsinntrykk og mindre god kvalitet på elementer. Tiltak må planlegges.</t>
  </si>
  <si>
    <t>Uteanlegget har dårlig helhetsinntrykk og dårlig kvalitet på elementer. Tiltak må iverksettes.</t>
  </si>
  <si>
    <t>Uteklasserom</t>
  </si>
  <si>
    <t>VK-700-VUT-09</t>
  </si>
  <si>
    <t>Tilgjengelighet, attraktivitet, egnethet for undervisning</t>
  </si>
  <si>
    <t>Skolen har god tilgang til undervisning i uteklasserom.</t>
  </si>
  <si>
    <t>Skolen har mindre tilgang til undervisning i uteklasserom.</t>
  </si>
  <si>
    <t>Skolen har dårlig tilgang til undervisning i uteklasserom.</t>
  </si>
  <si>
    <t>Skolen har ingen tilgang til undervisning i uteklasserom.</t>
  </si>
  <si>
    <t>Fysisk aktivitet og lek</t>
  </si>
  <si>
    <t>VK-700-VUT-10</t>
  </si>
  <si>
    <t>Tilgjengelighet, attraktivitet, egnethet for fysisk aktivitet og lek</t>
  </si>
  <si>
    <t>Utearealene gir gode muligheter for fysisk utfoldelse og lek for alle aldersgrupper.</t>
  </si>
  <si>
    <t>Utearealet har brukbare muligheter for fysisk utfoldelse og lek for flere aldersgrupper.</t>
  </si>
  <si>
    <t>Utearealet gir dårlig muligheter for fysisk utfoldelse og lek for flere aldersgrupper.</t>
  </si>
  <si>
    <t>Utearealet gir ingen mulighet for fysisk utfoldelse og lek.</t>
  </si>
  <si>
    <t>Møtested i nærmiljøet</t>
  </si>
  <si>
    <t>VK-700-VUT-11</t>
  </si>
  <si>
    <t>Tilgjengelighet, attraktivitet, egnethet for møtested og aktivisering</t>
  </si>
  <si>
    <t>Uteanlegget er en god møteplass for nærmiljøet.</t>
  </si>
  <si>
    <t>Uteanlegget fungerer som møteplass for deler av nærmiljøet.</t>
  </si>
  <si>
    <t>Uteanlegget fungerer dårlig som møteplass for nærmiljøet.</t>
  </si>
  <si>
    <t>Uteanlegget fungerer ikke som møteplass for nærmiljøet.</t>
  </si>
  <si>
    <t>Utomhus</t>
  </si>
  <si>
    <t>VK-710-RBY-01</t>
  </si>
  <si>
    <t>Fare for utglidninger/ras i skråninger m.m.</t>
  </si>
  <si>
    <t>Eiendommen ligger ikke i rasfarlig område</t>
  </si>
  <si>
    <t>Eiendommen ligger i rasfarlig område, men sikring er foretatt</t>
  </si>
  <si>
    <t>Eiendommen ligger i rasfarlig område, ingen sikring foretatt. Ingen kjent rashistorikk, og ingen tegn på akutt fare</t>
  </si>
  <si>
    <t>Eiendommen plassert i skredfarlig område i h.t. ekspertvurdering/Statens kartverk/NGI. Det har forekommet utglidninger/ras på tomta tidligere.</t>
  </si>
  <si>
    <t>VK-720-RBY-01</t>
  </si>
  <si>
    <t>Ikke farlige høydeforskjeller el. Rekkverk på murer og trapper. Høyde minst 90 cm.</t>
  </si>
  <si>
    <t>VK-720-RBY-02</t>
  </si>
  <si>
    <t>Barnesikre brønner, dammer m.v.</t>
  </si>
  <si>
    <t>Middels store mangler</t>
  </si>
  <si>
    <t xml:space="preserve">Store mangler </t>
  </si>
  <si>
    <t>Murer og støttevegger generelt</t>
  </si>
  <si>
    <t>VK-721-VUT-01</t>
  </si>
  <si>
    <t xml:space="preserve">Synlige skader på materialer  </t>
  </si>
  <si>
    <t xml:space="preserve">Ingen synlige skader på materiale  </t>
  </si>
  <si>
    <t xml:space="preserve">Svake synlige skader på materiale  </t>
  </si>
  <si>
    <t xml:space="preserve">Middels kraftige synlige skader på materiale  </t>
  </si>
  <si>
    <t xml:space="preserve">Svært kraftige synlige skader på materiale  </t>
  </si>
  <si>
    <t>VK-721-VUT-02</t>
  </si>
  <si>
    <t>Synlige setningsskader eller deformasjoner</t>
  </si>
  <si>
    <t>Ingen synlige setningsskader eller deformasjoner</t>
  </si>
  <si>
    <t>Svake synlige setningsskader eller deformasjoner</t>
  </si>
  <si>
    <t>Middels kraftige synlige setningsskader eller deformasjoner</t>
  </si>
  <si>
    <t>Svært kraftige synlige setningsskader eller deformasjoner</t>
  </si>
  <si>
    <t>VK-721-VUT-03</t>
  </si>
  <si>
    <t>Utglidning</t>
  </si>
  <si>
    <t>Ingen tegn til utglidning</t>
  </si>
  <si>
    <t>Svake tegn til utglidning</t>
  </si>
  <si>
    <t>Middels kraftig utglidning</t>
  </si>
  <si>
    <t>Svært kraftige utglidning</t>
  </si>
  <si>
    <t>VK-721-VUT-04</t>
  </si>
  <si>
    <t>Ingen skader i overflatene</t>
  </si>
  <si>
    <t>Moderate skader på inntil 10% av overflatene</t>
  </si>
  <si>
    <t>Skader på inntil 30 % av overflatene</t>
  </si>
  <si>
    <t>Skader på mer enn 50 % av overflatene</t>
  </si>
  <si>
    <t>VK-721-VUT-05</t>
  </si>
  <si>
    <t>Misfarging, begroing</t>
  </si>
  <si>
    <t>Ingen misfarging eller begroing</t>
  </si>
  <si>
    <t>Svake tegn til misfarging og/eller begroing</t>
  </si>
  <si>
    <t>Middels kraftige tegn til misfarging og/eller begroing</t>
  </si>
  <si>
    <t>Svært kraftig misfarging og/eller begroing</t>
  </si>
  <si>
    <t>Murer, støttevegger og skjæringer generelt Fjellskjæringer</t>
  </si>
  <si>
    <t>VK-721-VUT-06</t>
  </si>
  <si>
    <t>Sikring ovenfra ved høgdeforskjeller. Ved hardt underlag over 0,5 m</t>
  </si>
  <si>
    <t>Sikret ovenfra med gjerde eller på andre måter</t>
  </si>
  <si>
    <t>Sikret ovenfra med gjerde eller på annen måte, men sikringen er ikke helt tilfredsstillende</t>
  </si>
  <si>
    <t>Sikret ovenfra med gjerde eller på annen måte, men sikringen er ikke tilfredsstillende</t>
  </si>
  <si>
    <t>Ingen sikring ovenfra</t>
  </si>
  <si>
    <t>Skjæringer i fjell eller terreng</t>
  </si>
  <si>
    <t>VK-721-VUT-07</t>
  </si>
  <si>
    <t>Rassikring</t>
  </si>
  <si>
    <t>God rassikring</t>
  </si>
  <si>
    <t>dårlig rassikring</t>
  </si>
  <si>
    <t>Svært dårlig rassikring</t>
  </si>
  <si>
    <t>Ingen rassikring</t>
  </si>
  <si>
    <t>Murer generelt Fjellskjæringer</t>
  </si>
  <si>
    <t>VK-721-VUT-08</t>
  </si>
  <si>
    <t>Sprekker og riss</t>
  </si>
  <si>
    <t>Ingen tegn til sprekker, riss</t>
  </si>
  <si>
    <t>Svake tegn til sprekker, riss</t>
  </si>
  <si>
    <t>Middels kraftige sprekker, riss</t>
  </si>
  <si>
    <t>Svært kraftige sprekker, riss</t>
  </si>
  <si>
    <t>Murer av betong-elementer, plasstøpt betong inntil 0,9 meter Fjellskjæringer</t>
  </si>
  <si>
    <t>VK-721-VUT-09</t>
  </si>
  <si>
    <t>Sikring ovenfra ved murer høyere enn 90cm</t>
  </si>
  <si>
    <t>dårlig sikring ovenfra ved murer høyere enn 90cm</t>
  </si>
  <si>
    <t>Svært dårlig sikring ovenfra ved murer høyere enn 90cm</t>
  </si>
  <si>
    <t>Ingen sikring ovenfra ved murer høyere enn 90cm</t>
  </si>
  <si>
    <t>Murer av betong-elementer, plasstøpt betong inntil 0,9 meter</t>
  </si>
  <si>
    <t>VK-721-VUT-10</t>
  </si>
  <si>
    <t>Avkallinger, forvitring, saltutslag, rustutfelling</t>
  </si>
  <si>
    <t>Ingen tegn til avskalling, forvitring, saltutslag eller rustutfelling</t>
  </si>
  <si>
    <t>Svake tegn til avskalling, forvitring, saltutslag eller rustutfelling</t>
  </si>
  <si>
    <t>Middels kraftig avskalling, forvitring, saltutslag eller rustutfelling</t>
  </si>
  <si>
    <t>Svært kraftig avskalling, forvitring, saltutslag eller rustutfelling</t>
  </si>
  <si>
    <t>VK-721-VUT-11</t>
  </si>
  <si>
    <t>Murer av naturstein inntil 0,9 meter</t>
  </si>
  <si>
    <t>VK-721-VUT-12</t>
  </si>
  <si>
    <t>Fuger</t>
  </si>
  <si>
    <t>Intakte fuger</t>
  </si>
  <si>
    <t>Svakt defekte fuger</t>
  </si>
  <si>
    <t>Defekte fuger</t>
  </si>
  <si>
    <t>Manglende fuger</t>
  </si>
  <si>
    <t>Terrengtrapper og -ramper generelt</t>
  </si>
  <si>
    <t>VK-722-VUT-01</t>
  </si>
  <si>
    <t xml:space="preserve">Synlige skader på materialer </t>
  </si>
  <si>
    <t>VK-722-VUT-02</t>
  </si>
  <si>
    <t>VK-722-VUT-03</t>
  </si>
  <si>
    <t>VK-722-VUT-04</t>
  </si>
  <si>
    <t>Terrengtrapp generelt</t>
  </si>
  <si>
    <t>VK-722-VUT-05</t>
  </si>
  <si>
    <t>Fall på trinn</t>
  </si>
  <si>
    <t>Tilstrekkelig fall på trinn</t>
  </si>
  <si>
    <t>For lite fall på trinn</t>
  </si>
  <si>
    <t>Uten fall på trinn</t>
  </si>
  <si>
    <t>Bakfall på trinn</t>
  </si>
  <si>
    <t>VK-722-VUT-06</t>
  </si>
  <si>
    <t>Sklisikring</t>
  </si>
  <si>
    <t>Tilstrekkelig sklisikring</t>
  </si>
  <si>
    <t>Dårlig sklisikring</t>
  </si>
  <si>
    <t>Svært dårlig sklisikring</t>
  </si>
  <si>
    <t>Ingen sklisikring</t>
  </si>
  <si>
    <t>Terrengtrapper av betong, tre og annet</t>
  </si>
  <si>
    <t>VK-722-VUT-07</t>
  </si>
  <si>
    <t>Ingen tegn til sprekker eller riss</t>
  </si>
  <si>
    <t>Svake sprekker eller riss</t>
  </si>
  <si>
    <t xml:space="preserve">Middels kraftige sprekker eller riss </t>
  </si>
  <si>
    <t>Svært kraftige sprekker eller riss</t>
  </si>
  <si>
    <t>Terrengtrapp av betong og andre materialer</t>
  </si>
  <si>
    <t>VK-722-VUT-08</t>
  </si>
  <si>
    <t xml:space="preserve">Avskallinger, forvitring, saltutslag, rustutfelling </t>
  </si>
  <si>
    <t>VK-722-VUT-09</t>
  </si>
  <si>
    <t>Terrengtrapp av naturstein og annet</t>
  </si>
  <si>
    <t>VK-722-VUT-10</t>
  </si>
  <si>
    <t>Terrengtrapp av tre</t>
  </si>
  <si>
    <t>VK-722-VUT-11</t>
  </si>
  <si>
    <t>Råte</t>
  </si>
  <si>
    <t>Terrengtrapp av betong</t>
  </si>
  <si>
    <t>VK-722-VUT-12</t>
  </si>
  <si>
    <t>Ramper i terreng av diverse materialer med rekkverk</t>
  </si>
  <si>
    <t>VK-722-VUT-13</t>
  </si>
  <si>
    <t xml:space="preserve">Ingen synlige skader på materiale </t>
  </si>
  <si>
    <t xml:space="preserve">Svake synlige skader på materiale </t>
  </si>
  <si>
    <t xml:space="preserve">Middels kraftige synlige skader på materiale </t>
  </si>
  <si>
    <t xml:space="preserve">Svært kraftige synlige skader på materiale </t>
  </si>
  <si>
    <t>VK-722-VUT-14</t>
  </si>
  <si>
    <t>VK-722-VUT-15</t>
  </si>
  <si>
    <t>VK-722-VUT-16</t>
  </si>
  <si>
    <t>VK-722-VUT-17</t>
  </si>
  <si>
    <t>Begynnende utglidning</t>
  </si>
  <si>
    <t>Kraftige utglidninger</t>
  </si>
  <si>
    <t>VK-722-VUT-18</t>
  </si>
  <si>
    <t>Trapper og ramper i terreng av diverse materialer med rekkverk</t>
  </si>
  <si>
    <t>VK-722-VUT-19</t>
  </si>
  <si>
    <t>Forskriftsmessig rekkverk</t>
  </si>
  <si>
    <t>dårlig rekkverk</t>
  </si>
  <si>
    <t>Svært dårlig rekkverk</t>
  </si>
  <si>
    <t>Ikke rekkverk</t>
  </si>
  <si>
    <t>Skjermtak, alle typer av materiale</t>
  </si>
  <si>
    <t>VK-723-VUT-01</t>
  </si>
  <si>
    <t>Synlige materialskader</t>
  </si>
  <si>
    <t>Ingen synlige materialskader Ingen synlige overflateskader Godt feste/fundamentering</t>
  </si>
  <si>
    <t>Mindre synlige materialskader Mindre synlige overflateskader</t>
  </si>
  <si>
    <t>Middels kraftige synlige materialskader Middels kraftige synlige overflateskader Begynnende løst feste/fundamentering</t>
  </si>
  <si>
    <t>Svært kraftige synlige materialskader Svært kraftige synlige overflateskader Feste/fundamentering løsnet fra grunn</t>
  </si>
  <si>
    <t>VK-723-VUT-02</t>
  </si>
  <si>
    <t>Overflateskader</t>
  </si>
  <si>
    <t>Ingen synlige overflateskader</t>
  </si>
  <si>
    <t>Mindre synlige overflateskader</t>
  </si>
  <si>
    <t>Middels kraftige synlige overflateskader</t>
  </si>
  <si>
    <t>Svært kraftige synlige overflateskader</t>
  </si>
  <si>
    <t>VK-723-VUT-03</t>
  </si>
  <si>
    <t>Feste/fundamentering, setningsskader</t>
  </si>
  <si>
    <t>Godt feste/fundamentering.  Enkel vurdering fordi bygningsdelene er lett tilgjengelig for inspeksjon.</t>
  </si>
  <si>
    <t>Sannsynlig godt feste/fundamentering.  Vanskelig vurdering fordi bygningsdelene ikke er  tilgjengelig for inspeksjon.</t>
  </si>
  <si>
    <t>Begynnende løst feste/fundamentering</t>
  </si>
  <si>
    <t>Feste/fundamentering løsnet fra grunn</t>
  </si>
  <si>
    <t>Gjerder, alle typer av materiale</t>
  </si>
  <si>
    <t>VK-725-VUT-01</t>
  </si>
  <si>
    <t>Middels kraftige synlige materialskader. Middels kraftige synlige overflateskader. Begynnende løst feste/fundamentering.</t>
  </si>
  <si>
    <t>VK-725-VUT-02</t>
  </si>
  <si>
    <t>VK-725-VUT-03</t>
  </si>
  <si>
    <t>Godt feste/fundamentering</t>
  </si>
  <si>
    <t>Rekkverk og gjerde av tre, stål og smijern eller andre materialer Rekkverk og gjerde av tre</t>
  </si>
  <si>
    <t>VK-725-VUT-04</t>
  </si>
  <si>
    <t>Ingen tegn til synlige skader</t>
  </si>
  <si>
    <t>Svake tegn til synlige skader</t>
  </si>
  <si>
    <t>Påbegynnende synlige skader</t>
  </si>
  <si>
    <t>Svært omfattende synlige skader</t>
  </si>
  <si>
    <t>VK-725-VUT-05</t>
  </si>
  <si>
    <t>Åpninger</t>
  </si>
  <si>
    <t>Ingen åpninger</t>
  </si>
  <si>
    <t>Uvesentlige åpninger</t>
  </si>
  <si>
    <t>Store åpninger</t>
  </si>
  <si>
    <t>Svært store åpninger</t>
  </si>
  <si>
    <t>Rekkverk og gjerde av tre</t>
  </si>
  <si>
    <t>VK-725-VUT-06</t>
  </si>
  <si>
    <t>Ingen tegn på råte</t>
  </si>
  <si>
    <t>Svake tegn på råte</t>
  </si>
  <si>
    <t>Påbegynnende råte</t>
  </si>
  <si>
    <t>Store råteskader</t>
  </si>
  <si>
    <t>Port, kjørebom, gangport, veibom, etc</t>
  </si>
  <si>
    <t>VK-725-VUT-07</t>
  </si>
  <si>
    <t xml:space="preserve">Funksjon </t>
  </si>
  <si>
    <t xml:space="preserve">Fungerer som den skal. </t>
  </si>
  <si>
    <t xml:space="preserve">Mindre problemer med å åpne, lukke eller låse </t>
  </si>
  <si>
    <t xml:space="preserve">Store problemer med å åpne, lukke eller låse </t>
  </si>
  <si>
    <t>Fungerer ikke som den skal</t>
  </si>
  <si>
    <t>VK-725-VUT-08</t>
  </si>
  <si>
    <t xml:space="preserve">Synlige skader </t>
  </si>
  <si>
    <t xml:space="preserve">Ingen synlige skader </t>
  </si>
  <si>
    <t xml:space="preserve">Svake synlige skader </t>
  </si>
  <si>
    <t xml:space="preserve">Kraftige synlige skader </t>
  </si>
  <si>
    <t>VK-725-VUT-09</t>
  </si>
  <si>
    <t>Avskalling, rust</t>
  </si>
  <si>
    <t>Ingen tegn til avskalling, rustdannelse</t>
  </si>
  <si>
    <t>Svake tegn til avskalling og/eller rustdannelse</t>
  </si>
  <si>
    <t>Begynnende avskalling og/eller rustdannelse</t>
  </si>
  <si>
    <t>Omfattende avskalling og/eller rustdannelse</t>
  </si>
  <si>
    <t>VK-725-VUT-10</t>
  </si>
  <si>
    <t>Skader på fundament</t>
  </si>
  <si>
    <t>Ingen synlige skader på fundament</t>
  </si>
  <si>
    <t>Svake synlige skader på fundament</t>
  </si>
  <si>
    <t>Begynnende løst feste/fundament</t>
  </si>
  <si>
    <t>Feste/fundament har løsnet</t>
  </si>
  <si>
    <t>VK-725-VUT-11</t>
  </si>
  <si>
    <t>Løse deler</t>
  </si>
  <si>
    <t>Ingen synlig løse deler</t>
  </si>
  <si>
    <t>Tegn til synlig løse deler</t>
  </si>
  <si>
    <t>Mange synlig løse deler</t>
  </si>
  <si>
    <t>Kummer og tanker for tekniske installasjoner ?</t>
  </si>
  <si>
    <t>VK-727-VUT-01</t>
  </si>
  <si>
    <t>Andre konstruksjoner av betongstein eller plasstøpt betong</t>
  </si>
  <si>
    <t>VK-729-VUT-01</t>
  </si>
  <si>
    <t>Synlige skader på materialer Synlige setningsskader eller deformasjoner Sprekker og riss Sikring ovenfra ved konstruksjoner høyere enn 90cm Avskallinger, forvitring, saltutslag, rustutfelling Misfarging, begroing Utglidning</t>
  </si>
  <si>
    <t>Ingen synlige skader på materiale Ingen synlige setningsskader eller deformasjoner Ingen tegn til sprekker og riss Sikring ovenfra ved konstruksjoner høyere enn 90cm Ingen tegn til avskalling, forvitring, saltutslag eller rustutfelling Ingen misfarging eller begroing Ingen tegn til utglidning</t>
  </si>
  <si>
    <t>Svake synlige skader på materiale Svake synlige setningsskader eller deformasjoner Svake tegn til sprekker, riss dårlig ovenfra ved konstruksjoner høyere enn 90cm Svake tegn til avskalling, forvitring, saltutslag eller rustutfelling Svake tegn til misfarging og/eller begroing Svake tegn til utglidning</t>
  </si>
  <si>
    <t>Middels kraftige synlige skader på materiale Middels kraftige synlige setningsskader eller deformasjoner Middels kraftige sprekker, riss Svært dårlig ovenfra ved konstruksjoner høyere enn 90cm Middels kraftig avskalling, forvitring, saltutslag eller rustutfelling Middels kraftige tegn til misfarging og/eller begroing Middels kraftig utglidning</t>
  </si>
  <si>
    <t>Svært kraftige synlige skader på materiale Svært kraftige synlige setningsskader eller deformasjoner Svært kraftige sprekker, riss Ingen ovenfra ved konstruksjoner høyere enn 90cm Svært kraftig avskalling, forvitring, saltutslag eller rustutfelling Svært kraftig misfarging og/eller begroing Svært kraftige utglidning</t>
  </si>
  <si>
    <t>Andre konstruksjoner av naturstein</t>
  </si>
  <si>
    <t>VK-729-VUT-02</t>
  </si>
  <si>
    <t>Synlige skader på materiale Synlige setningsskader eller deformasjoner Sikring ovenfra ved konstruksjoner høyere enn 90cm Utglidning Fuger</t>
  </si>
  <si>
    <t>Ingen synlige skader på materiale Ingen synlige setningsskader eller deformasjoner Sikring ovenfra ved konstruksjoner høyere enn 90cm Ingen tegn til utglidning Intakte fuger</t>
  </si>
  <si>
    <t>Svake synlige skader på materiale Svake synlige setningsskader eller deformasjoner dårlig sikring ovenfra ved konstruksjoner høyere enn 90cm Svake tegn til utglidning Svakt defekte fuger</t>
  </si>
  <si>
    <t>Middels kraftige synlige skader på materiale Middels kraftige synlige setningsskader eller deformasjoner Svært dårlig sikring ovenfra ved konstruksjoner høyere enn 90cm Middels kraftige tegn til utglidning Defekte fuger</t>
  </si>
  <si>
    <t>Svært kraftige synlige skader på materiale Svært kraftige synlige setningsskader eller deformasjoner Ingen sikring ovenfra ved konstruksjoner høyere enn 90cm Kraftige tegn til utglidning Manglende fuger</t>
  </si>
  <si>
    <t>Andre konstruksjoner av tre</t>
  </si>
  <si>
    <t>VK-729-VUT-03</t>
  </si>
  <si>
    <t>Synlige materialskader Skader på overflatebehandling Setningsskader, deformasjoner Råte Sikring ovenfra ved konstruksjoner høyere enn 90cm</t>
  </si>
  <si>
    <t>Svake synlige materialskader Synlige skader på overflate Ingen tegn til setningsskader eller deformasjoner/svekkelse Ingen tegn på råte Sikring ovenfra ved konstruksjoner høyere enn 90cm</t>
  </si>
  <si>
    <t>Svake synlige materialskader Svake synlige skader på overflate Svake tegn til setningsskader eller deformasjoner/svekkelse Svake tegn på råte dårlig ovenfra ved konstruksjoner høyere enn 90cm</t>
  </si>
  <si>
    <t>Godt synlige materialskader Godt synlige skader på overflate Middels kraftige setningsskader eller deformasjoner/svekkelse Påbegynnende råte Svært dårlig sikring ovenfra ved konstruksjoner høyere enn 90cm</t>
  </si>
  <si>
    <t>Kraftig synlige materialskader Kraftig synlige skader på overflate Kraftige setningsskader eller deformasjoner/tydelig svekkelse Store råteskader Ingen ovenfra ved konstruksjoner høyere enn 90cm</t>
  </si>
  <si>
    <t>Andre konstruksjoner i/av terreng</t>
  </si>
  <si>
    <t>VK-729-VUT-04</t>
  </si>
  <si>
    <t>Synlige skader på overflate Setningsskader Erosjon, utglidning av masse</t>
  </si>
  <si>
    <t>Ingen synlige skader Ingen synlige setningsskader Ingen tegn til erosjon, utglidning av terreng</t>
  </si>
  <si>
    <t>Mindre synlige skader Mindre synlige setningsskader Mindre synlige tegn til erosjon, utglidning av terreng</t>
  </si>
  <si>
    <t>Middels kraftige synlige skader Middels kraftige synlige setningsskader Middels kraftige synlig erosjon, utglidning av terreng</t>
  </si>
  <si>
    <t>Svært kraftige synlige skader Svært kraftige synlige setningsskader Svært kraftige synlig erosjon, utglidning av terreng</t>
  </si>
  <si>
    <t>Andre konstruksjoner av metall</t>
  </si>
  <si>
    <t>VK-729-VUT-05</t>
  </si>
  <si>
    <t>Rust Deformasjoner Skader på overflatebehandling Sikring ovenfra ved konstruksjoner høyere enn 90cm</t>
  </si>
  <si>
    <t>Ingen tegn til rust Ingen tegn til deformasjoner Ingen synlige skader på overflate Sikring ovenfra ved konstruksjoner høyere enn 90cm</t>
  </si>
  <si>
    <t>Svake tegn til rust Svake tegn til deformasjoner Svake synlige skader på overflate dårlig ovenfra ved konstruksjoner høyere enn 90cm</t>
  </si>
  <si>
    <t>Påbegynnende rustdannelse Middels kraftige synlige deformasjoner Påbegynnende skader på overflate Svært dårlig sikring ovenfra ved konstruksjoner høyere enn 90cm</t>
  </si>
  <si>
    <t>Omfattende rustskader Svært kraftige synlige deformasjoner Omfattende skader på overflate Ingen ovenfra ved konstruksjoner høyere enn 90cm</t>
  </si>
  <si>
    <t>VK-729-VUT-06</t>
  </si>
  <si>
    <t>Utvendige kummer og grøfter, sikkerhet</t>
  </si>
  <si>
    <t>VK-730-RVV-01</t>
  </si>
  <si>
    <t>Utvendige kummer eller VI-grøfter med fare for fall eller drukning</t>
  </si>
  <si>
    <t>Ingen utvendige kummer eller grøfter med fare for fall eller drukning.</t>
  </si>
  <si>
    <t>Utvendige kummer eller grøfter med fare for fall eller drukning.</t>
  </si>
  <si>
    <t>VK-730-TDV-01</t>
  </si>
  <si>
    <t>Utendørs VVS</t>
  </si>
  <si>
    <t>Nyere anlegg i meget god stand og god kapasitet</t>
  </si>
  <si>
    <t>Nyere anlegg med god kvalitet og med tilfredsstillende kapasitet og funksjoner.</t>
  </si>
  <si>
    <t xml:space="preserve">Eldre anlegg med behov for noe oppgradering. </t>
  </si>
  <si>
    <t>Gammelt anlegg med stort behov for utskifting/oppgradering. For liten kapasitet.</t>
  </si>
  <si>
    <t>Renner</t>
  </si>
  <si>
    <t>VK-731-VUT-01</t>
  </si>
  <si>
    <t>Skadede kanter som medfører at vann renner inn/ut utilsiktet. Begroing, steiner/sand i renner, synlige lavbrekk hvor vann og søl kan samles.</t>
  </si>
  <si>
    <t>Ingen synlige skader, begroing eller uheldig utforming. Ingen erfarte problemer under nedbør (at vann utilsiktet kommer inn eller renner ut på feil steder), tørrvær (sedimentering i renner) eller ved snøsmelting (synlige svarte spor i eller langs renner)</t>
  </si>
  <si>
    <t>Svakt synlige skader eller begroing, mindre (erfarte) problemer under nedbør, i tørrvær etter nedbør eller snøsmelting, i eller langs renner.</t>
  </si>
  <si>
    <t>Markerte synlige skader eller begroing, erfarte eller synlige problemer under nedbør, i tørrvær etter nedbør eller snøsmelting, i eller langs renner. Lukt fra problemområder</t>
  </si>
  <si>
    <t>Store (synlige) skader eller sterkt begroing, store (erfarte) problemer under nedbør, i tørrvær etter nedbør, eller snøsmelting, i eller langs renner. Markert lukt fra problemområder</t>
  </si>
  <si>
    <t>VK-731-VUT-02</t>
  </si>
  <si>
    <t>Synlige skader på rist, slik at store gjenstander kan ramle ned i kum/sandfang. Skader på bæring/støtte/fundament (jernrammer/betongstøtte som sluk med ramme hviler på), slik at rist ligger skeivt og at det kan ledes grus, stein under rist. Tett rist eller mye slam, grus eller stein i bunn/under rist.</t>
  </si>
  <si>
    <t>Ingen synlige skader (korrosjon/ligger skeivt, synlig skader på betong) på rist eller fundament. Ingen tegn på at det renner sand eller grus under sluk eller at slike problem er erfart. Snøsmelting medfører ingen problemer (erfarte eller synlige)</t>
  </si>
  <si>
    <t>Svakt synlige skader på rist eller fundament (korrosjon, ligger skeivt, sårskader, etc). Mindre tegn til at sand/grus kan renner under sluk og direkte til kum/sandfang, eller dette er erfart under nedbør eller snøsmelting</t>
  </si>
  <si>
    <t xml:space="preserve">Markerte synlige skader (korrosjon, synlige skader, sår i betong) på rist, ramme/støtte. Erfarte eller synlige problemer under nedbør eller etter snøsmelting </t>
  </si>
  <si>
    <t xml:space="preserve">Store synlige skader (korrosjon, synlige skader, sår i betong) på rist, ramme/støtte, erfarte eller synlige problemer under/etter nedbør eller snøsmelting </t>
  </si>
  <si>
    <t>Sandfang</t>
  </si>
  <si>
    <t>VK-731-VUT-03</t>
  </si>
  <si>
    <t xml:space="preserve">Synlige skader på lokk eller terreng ved lokk som muliggjør at sand og grus kan renne ned utilsiktet. Lukt fra sandfang på grunn av løv eller annet organisk stoff er tilført utilsiktet. Innvendig; er trinn i god tilstand, er veggene i god tilstand, er rør inn og ut av sandfanget åpne og i god tilstand. Er det mye sand/slam i bunn som tyder på for lav tømmefrekvens eller utilsiktede tilførsler. </t>
  </si>
  <si>
    <t>Ingen synlige skader på terreng ved sandfang eller innvendig ( gode vegger, trinn ser fine ut, åpen renne i bunn uten tegn til slam, sand eller grus). Det er ikke erfart eller observert problemer med snøsmelting.</t>
  </si>
  <si>
    <t>Små, men synlige skader på terreng ved sandfang eller innvendig ( mindre gode vegger, trinn ser noe slitt ut eller begynner å miste feste, renne i bunn har mindre tegn til slam, sand eller grus). Det er erfart eller observert problemer med snøsmelting</t>
  </si>
  <si>
    <t>Markerte skader på terreng ved sandfang eller innvendig ( vegger er skadet, trinn ser ut til å miste feste, åpen renne i bunn har klare tegn til slam, sand eller grus). Det er erfart eller observert problemer med snøsmelting. Tegn til at tømming skjer for sjeldent eller at utilsiktet tilførsel av slam, sand, grus forekommer.</t>
  </si>
  <si>
    <t>Klare spor på terreng ved sandfang som viser at grus og sand tilføres ukontrollert. Innvendige vegger er markert skadet, trinn ser ut til å miste feste eller løsner, renne i bunn er ikke synlig eller er klart nedslammet. Det er erfart eller observert betydelige problemer med snøsmelting. Klare tegn til at tømming skjer for sjeldent eller at utilsiktet tilførsel av slam, sand, grus forekommer</t>
  </si>
  <si>
    <t>Overvannspumper</t>
  </si>
  <si>
    <t>VK-731-VUT-04</t>
  </si>
  <si>
    <t>Fungerer,  men med skader</t>
  </si>
  <si>
    <t>Nedsatt funksjon</t>
  </si>
  <si>
    <t>Fordrøyningsbasseng</t>
  </si>
  <si>
    <t>VK-731-VUT-05</t>
  </si>
  <si>
    <t>Kommunens normer for utslippsmengder.</t>
  </si>
  <si>
    <t>Anlegget tilfredsstiller kommunens krav til maksimale overvannsmengder som kan slippes inn på kommunalt nett.  Dokumentasjon er lagt fram.</t>
  </si>
  <si>
    <t>Det er sannsynlig at anlegget tilfredsstiller kommunens krav til maksimale overvannsmengder som kan slippes inn på kommunalt nett.  Dokumentasjon er ikke lagt fram.</t>
  </si>
  <si>
    <t>Anlegget tilfredsstiller ikke kommunens krav til maksimale overvannsmengder som kan slippes inn på kommunalt nett.   Det er ingen krav fra kommunen om utbedring av anlegget.</t>
  </si>
  <si>
    <t>Anlegget tilfredsstiller ikke kommunens krav til maksimale overvannsmengder som kan slippes inn på kommunalt nett.   Det er krav eller det er sannynlig at det vil komme krav fra kommunen om utbedring av anlegget.</t>
  </si>
  <si>
    <t>VK-731-VUT-06</t>
  </si>
  <si>
    <t>Anlegget har feil eller mangler,  men fungerer som forutsatt</t>
  </si>
  <si>
    <t>Anlegget har feil eller mangler som fører til at det fungerer dårlig.</t>
  </si>
  <si>
    <t>Anlegget fungerer ikke</t>
  </si>
  <si>
    <t>VK-731-VUT-07</t>
  </si>
  <si>
    <t>Anlegget har ingen skader</t>
  </si>
  <si>
    <t>Anlegget har små skader som ikke har noen betydning</t>
  </si>
  <si>
    <t>Anlegget har skader</t>
  </si>
  <si>
    <t>Anlegget har skader som kan føre til at konstruksjonen havarerer</t>
  </si>
  <si>
    <t>Fontene</t>
  </si>
  <si>
    <t>VK-738-VUT-01</t>
  </si>
  <si>
    <t>Synlige skader, sprekker, riss, synlige deformasjoner</t>
  </si>
  <si>
    <t>Drikkefontene</t>
  </si>
  <si>
    <t>VK-738-VUT-02</t>
  </si>
  <si>
    <t>Dam, naturlig eller konstruert</t>
  </si>
  <si>
    <t>VK-738-VUT-03</t>
  </si>
  <si>
    <t xml:space="preserve">Synlige skader i kanter, erosjonsskader i innløp eller utløpssoner, </t>
  </si>
  <si>
    <t xml:space="preserve">Ingen synlige skader i kanter, innløp eller utløp. </t>
  </si>
  <si>
    <t xml:space="preserve">Noen synlige skader i kanter, innløp eller utløp. </t>
  </si>
  <si>
    <t xml:space="preserve">Markert synlige skader i kanter, innløp eller utløp. </t>
  </si>
  <si>
    <t xml:space="preserve">Store synlige skader i kanter, innløp eller utløp. </t>
  </si>
  <si>
    <t>VK-738-VUT-04</t>
  </si>
  <si>
    <t>Uønskede planter i dam, algevekst, ukontrollert tilrenning av vann, for stor vanndybde i hele eller deler av dammen. Periodevis for lite eller for mye vann slik at lukt (for lite) eller ukontrollert oppstuving eller oversvømmelser oppstår.</t>
  </si>
  <si>
    <t xml:space="preserve">Vannet er klart året rundt, stabil vannstand (naturlig varierende), lite eller ingen algevekst og ingen lukt. </t>
  </si>
  <si>
    <t xml:space="preserve">Vannet er mindre klart i perioder, vannstand varierer mindre naturlig eller kontroller, noe algevekst og lukt i perioder. </t>
  </si>
  <si>
    <t xml:space="preserve">Vannet er mindre klart i perioder, vannstanden svinger lite kontrollert (utløp eller innløp har dårlig kontroll eller skader i kanter medfører ukontrollert inn- eller utlekkking), algevekst eller lukt i lange perioder. </t>
  </si>
  <si>
    <t xml:space="preserve">Vannet er uklart året rundt, ustabil vannstand på grunn av skader, stor algevekst og kraftig lukt i lange perioder. </t>
  </si>
  <si>
    <t>VK-738-VUT-05</t>
  </si>
  <si>
    <t>Innsyn til området er forhindret og er et risikomoment</t>
  </si>
  <si>
    <t>Enkelt innsyn som gir god sikkerhet. Vanndybden er &lt; 20 ca i hele dammen.</t>
  </si>
  <si>
    <t>Redusert innsyn som påvirker sikkerhet. Dybden er &gt; 20 cm i store deler av dammen og mindre godt markert</t>
  </si>
  <si>
    <t>Vanskelig innsyn som vanskeliggjør kontroll. Dyden er &gt; 20 cm i det meste av dammen og dybdevariasjoner er ikke eller dårlig markert</t>
  </si>
  <si>
    <t>Dam, konstruert</t>
  </si>
  <si>
    <t>VK-738-VUT-06</t>
  </si>
  <si>
    <t>Lekkasjer i bunn medfører at dammen mister vann og problemer oppstå</t>
  </si>
  <si>
    <t>Ingen skader på vegger eller bunn.</t>
  </si>
  <si>
    <t>Noen mindre skader på vegger eller i bunn.</t>
  </si>
  <si>
    <t>Synlige skader på vegger eller bunn</t>
  </si>
  <si>
    <t>Store synlige skader på vegger eller bunn.</t>
  </si>
  <si>
    <t>VK-738-VUT-07</t>
  </si>
  <si>
    <t>Sikring</t>
  </si>
  <si>
    <t>Sikret i henhold til Teknisk forskrift til Plan - og bygningsloven</t>
  </si>
  <si>
    <t>Sikret i henhold til Teknisk forskrift til Plan - og bygningsloven, men sikringen er i noe dårlig teknisk stand</t>
  </si>
  <si>
    <t>Sikret i henhold til Teknisk forskrift til Plan - og bygningsloven, men sikringen er i dårlig teknisk stand</t>
  </si>
  <si>
    <t>Ikke sikret i henhold til Teknisk forskrift til Plan - og bygningsloven</t>
  </si>
  <si>
    <t>VK-738-VUT-08</t>
  </si>
  <si>
    <t>Synlige skader i kanter eller vegger, erosjonsskader i innløp eller utløpssoner.</t>
  </si>
  <si>
    <t>VK-738-VUT-09</t>
  </si>
  <si>
    <t>Uønskede planter i dam, algevekst, ukontrollert tilrenning av vann, for stor vanndybde i hele eller deler av dammen. Periodevis for lite eller for mye vann slik at lukt (for lite) eller ukontrollert oppstuving eller oversvømmelser oppstår. Lekkasjer i bunn medfører at dammen mister vann og problemer oppstår</t>
  </si>
  <si>
    <t>Vannet er mindre klart i perioder, vannstand varierer mindre naturlig eller kontroller, noe algevekst og lukt i perioder.</t>
  </si>
  <si>
    <t>Vannet er uklart året rundt, ustabil vannstand på grunn av skader, stor algevekst og kraftig lukt i lange perioder.</t>
  </si>
  <si>
    <t>VK-738-VUT-10</t>
  </si>
  <si>
    <t>Enkelt innsyn som gir god sikkerhet. Vannstanden er &lt; 20 cm i hele området. Ingen skader på vegger eller bunn.</t>
  </si>
  <si>
    <t xml:space="preserve">Bra, men noe hindret innsyn som gir noe redusert sikkerhet. Dammen er stort sett &lt; 20 cm, men noe dypere i enkelte partier. Dypere partier er markerte eller åpenbare. </t>
  </si>
  <si>
    <t xml:space="preserve">Redusert innsyn som påvirker sikkerhet. Dybden er &gt; 20 cm i store deler av dammen og mindre godt markert. </t>
  </si>
  <si>
    <t xml:space="preserve"> Vanskelig innsyn som vanskeliggjør kontroll. Dyden er &gt; 20 cm i det meste av dammen og dybdevariasjoner er ikke eller dårlig markert. </t>
  </si>
  <si>
    <t>Utendørs elkraft, generelt</t>
  </si>
  <si>
    <t>VK-740-REL-01</t>
  </si>
  <si>
    <t xml:space="preserve">All utendørs kabel ligger skjult eller er montert i forskriftsmessig høyde. Ikke til fare for uvedkommende. Ingen bemerkninger. </t>
  </si>
  <si>
    <t>Hele, eller deler av utendørs kabel ligger udekket til med fare for berøring, støt og/eller slag. Må utbedres straks</t>
  </si>
  <si>
    <t>VK-740-REL-02</t>
  </si>
  <si>
    <t>Høyspenttrase (luftlinje)</t>
  </si>
  <si>
    <t>Avstand mellom høyspenttrase og skoleplass/bygg er over 200 meter. Ingen fare. Ingen bemerkninger.</t>
  </si>
  <si>
    <t>Avstand mellom høyspenttrase og skoleplass/bygg er under 100 meter. Tiltak tas snarest.</t>
  </si>
  <si>
    <t xml:space="preserve">Avstand mellom høyspenttrase og skoleplass/bygg er under 50 meter. Tiltak tas umiddelbart. </t>
  </si>
  <si>
    <t>VK-740-REL-03</t>
  </si>
  <si>
    <t>Lavspenttrase i luften</t>
  </si>
  <si>
    <t>Luftledning er strukket i forskriftsmessig høyde. Ingen bemerkninger</t>
  </si>
  <si>
    <t xml:space="preserve">Luftledning kommer i lav høyde på enkelte områder. Berøringsfare. Må utbedres umiddelbart. </t>
  </si>
  <si>
    <t>VK-740-REL-04</t>
  </si>
  <si>
    <t xml:space="preserve">Utendørs lys og stikkontakter, jording </t>
  </si>
  <si>
    <t>Alt el.utstyr utvendig er tilfredsstillende jordet og har jordfeilbryter montert iht. til gjeldene forskrifter. Anlegget er funksjonstestet og funnet i orden. Ingen bemerkninger.</t>
  </si>
  <si>
    <t>dårlig jording av utvendige forbruk, jordfeilbryter er ikke montert. Må utbedres snarest og dokumenteres.</t>
  </si>
  <si>
    <t>Det er påvist manglende jording av utvendige el.utstyr, og utbedring er ikke dokumentert utført. Stor berøringsfare. Må utbedres snarest</t>
  </si>
  <si>
    <t>VK-740-REL-05</t>
  </si>
  <si>
    <t>Varmekabler utendørs, funksjonskontroll</t>
  </si>
  <si>
    <t xml:space="preserve">Alle funksjoner ved utendørs elvarme er funksjonstestet og funnet i orden. Anlegget har jordfeilbryter. Ingen bemerkninger. </t>
  </si>
  <si>
    <t xml:space="preserve">Det er feil ved utendørs elvarme. Anlegget frakoples inntil service er utført og anlegget er forskriftsmessig satt i stand. </t>
  </si>
  <si>
    <t>VK-740-TDE-01</t>
  </si>
  <si>
    <t>Utendørs EL tekniske anlegg, tilpasning av lys og stikk til området.</t>
  </si>
  <si>
    <t>Nyere anlegg med god kvalitet og med tilfredsstillende kapasitet og funksjoner. Nødvendig dokumentasjon forefinnes.</t>
  </si>
  <si>
    <t>VK-740-VEL-01</t>
  </si>
  <si>
    <t>Generell tilstand kabelanlegg</t>
  </si>
  <si>
    <t>VK-740-VEL-02</t>
  </si>
  <si>
    <t>VK-740-VEL-03</t>
  </si>
  <si>
    <t>VK-740-VEL-04</t>
  </si>
  <si>
    <t>VK-740-VEL-05</t>
  </si>
  <si>
    <t>Varmekabler utendørs, funksjons-kontroll</t>
  </si>
  <si>
    <t>Utendørs belysning</t>
  </si>
  <si>
    <t>VK-744-VEL-01</t>
  </si>
  <si>
    <t>Generell tilstand lysanlegg</t>
  </si>
  <si>
    <t>Belysning av skolegård, interne veier, parkeringsplasser, inngangspartier, alle inn og nedkjøringer er tilfredsstillende belyst og det er ikke mottatt klager. Alle master/pullerter er montert i lodd.</t>
  </si>
  <si>
    <t>Belysning av skolegård, interne veier, parkeringsplasser, inngangspartier, inn og nedkjøringer er mangelfullt belyst og det er mottatt klager. Deler av master/pullerter er ute av lodd, og fungerer ikke. Belysningsarmaturene er generelt over 20 år og har liten restlevetid.</t>
  </si>
  <si>
    <t>Utendørs elvarme</t>
  </si>
  <si>
    <t>VK-745-VEL-01</t>
  </si>
  <si>
    <t>Utendørs tele og automatisering</t>
  </si>
  <si>
    <t>VK-750-VTE-01</t>
  </si>
  <si>
    <t>Alle kabler er lagt i trekkerør. (Visuell påvisning eller dokumentasjon for kabler i bakken.) Anlegget er dokumentert, inkludert tegninger som viser hvor kabler er trukket. Ingen synlige feil og mangler.</t>
  </si>
  <si>
    <t>Alle kabler er lagt i trekkerør. Anlegget er dokumentert. Mindre synlige mangler.</t>
  </si>
  <si>
    <t>Ingen dokumentasjon. Synlige feil og mangler.</t>
  </si>
  <si>
    <t>Tilpasnings-muligheter</t>
  </si>
  <si>
    <t>VK-760-TDB-03</t>
  </si>
  <si>
    <t>Dekke på trafikkarealer, fotskraperister eller annen likeverdig løsning, fallforhold rundt bygningene og generell overvannshåndtering</t>
  </si>
  <si>
    <t xml:space="preserve">Fast dekke på trafikkarealer tilknyttet bygningen. Bra "gå av deg skitten" sone foran innganger. Terrengform rundt bygning sikrer avrenning (fall fra vegg), og øvrig drenasje fungerer bra. </t>
  </si>
  <si>
    <t>Delvis (noe grus) fast dekke på trafikkarealer tilknyttet bygningen. Tilfredsstillende "gå av deg skitten" sone foran innganger. Ingen registrerte problemer med drenasje.</t>
  </si>
  <si>
    <t>Grusdekke på trafikkarealer. Dårlig "gå av deg skitten" sone foran innganger. Tegn til opphoping av overvann grunnet dårlig drenasje.</t>
  </si>
  <si>
    <t>Grus/leire på trafikkarealer. Dårlig "gå av deg skitten" sone foran innganger. Terrengform bidrar ikke til avrenning fra vegg. Store vannansamlinger grunnet dårlig drenasje.</t>
  </si>
  <si>
    <t>Parkeringsplasser</t>
  </si>
  <si>
    <t>VK-760-UUB-01</t>
  </si>
  <si>
    <t>P-plasser Minst én parkeringsplass for bevegelseshemmede (minst 3,8 x 5 m) nær hovedinngang. 5-10% av totalt antall, minst to plasser der det ventes hyppig besøk av funksjonshemmede. Merkes og skiltes spesielt. God belysning.</t>
  </si>
  <si>
    <t>Mindre enn 25 m fra hovedinngang. Størrelse 4,8 x 6-7m. 5-10% plasser brukbare for bevegelseshemmede. Minst en plass kan benyttes av minibuss. Sluser i fellesgarasje med snuplass for rullestol og dører med døråpner. Porthøyde minimum 250cm. Tverrfall og fall i lengderetning er 2% (eller mindre -unngå vannansamling). Mn 20 lux, jevnhet bedre eller lik 0,4. Avskjerming mot blending.</t>
  </si>
  <si>
    <t>Avstand 25-50 m fra hovedinngang med tilnærmet horisontal atkomst. Bredde på p-plass for funksjonshemmede 3,8-4,0 m (jfr vegnormalen) Tilstrekkelig med plasser</t>
  </si>
  <si>
    <t>Noen mangler (avstand, antall, belysning)) men det er merket p-plass med minimums-størrelse.</t>
  </si>
  <si>
    <t>Ingen reserverte plasser eller plasser over 50m fra inngang. Fall og tverrfall. Ingen merking</t>
  </si>
  <si>
    <t>VK-760-UUB-02</t>
  </si>
  <si>
    <t>Det må sikres at skolen har tilstrekkelig med parkeringsplasser for biler (ref. Oslo kommunes parkeringsnormer). All trafikk til/fra skolen bør være adskilt fra barnas Uteområde.</t>
  </si>
  <si>
    <t>Noen områder som barna bruker til daglig er ikke skjermet for trafikk. Parkering av biler i skolegård er vanlig med tillatelse fra skolens ledelse.</t>
  </si>
  <si>
    <t>Atkomst til skolegård og andre utearealer er ikke sperret for trafikk og parkering av biler i skolegård m.m. skjer fritt og utenfor skolens kontroll.</t>
  </si>
  <si>
    <t>Rekreasjons-arealer</t>
  </si>
  <si>
    <t>VK-760-UUB-03</t>
  </si>
  <si>
    <t>Uteoppholdsarealer. Utearealene må i størst mulig grad være tilgjengelige og brukbare for alle. Nær bygning og atkomst, på område med gode solforhold, mest mulig skjermet for vær og vind.</t>
  </si>
  <si>
    <t>Trinnfri atkomst. Tverrfall mindre enn 2% v/benker/bord. Sprekker maks 10-20mm. Overflater tilpasset ulike aktiviteter. Ledelinjer. Belysning minst 20 lux.</t>
  </si>
  <si>
    <t>Ikke tilgjengelig</t>
  </si>
  <si>
    <t>VK-760-UUB-04</t>
  </si>
  <si>
    <t>Ved inngangspartiet og i skolegården bør det ikke være bjerketrær, or eller hassel som kan avgi allergener til følsomme grupper.</t>
  </si>
  <si>
    <t>Ingen planter som avgir allergener på skolens område.</t>
  </si>
  <si>
    <t>Planter som kan avgi allergener forekommer, men lar seg fjerne uten at dette reduserer områdets kvalitet for øvrig.</t>
  </si>
  <si>
    <t>Store deler av plantene ved inngangspartiet og skolegården kan avgi allergener, men fjerning vil redusere skolegårdens kvalitet betraktelig.</t>
  </si>
  <si>
    <t>VK-760-UUB-05</t>
  </si>
  <si>
    <t xml:space="preserve"> Atkomst fra kjørbar vei til hovedinngang. Skal være lett å finne, å bruke og uten hindre</t>
  </si>
  <si>
    <t>Oppfylt v/alle innganger</t>
  </si>
  <si>
    <t>Oppfylt v/hovedinngang</t>
  </si>
  <si>
    <t>Ikke oppfylt</t>
  </si>
  <si>
    <t>VK-760-UUB-06</t>
  </si>
  <si>
    <t xml:space="preserve">Atkomstvei til hovedinngang. Godt belyst. Ingen hinder og utstikkende skilt som kan være fare for blinde og svaksynte. Tydelig merking av atkomst for funksjonshemmede. Begynnelsen av veien samt et område rett foran inngangen bør være markert med avvikende belegg, både tekstur og valør bør være forskjellig. Avvikende belegg må ha en overflate som er sklisikker og som ikke er til ulempe for bevegelseshemmede. </t>
  </si>
  <si>
    <t>Markering av kryss m/avvikende belegg, kantmarkeringer i kontrastfarge, med kantstein eller oppkant. Sammenhengende ledelinjer.</t>
  </si>
  <si>
    <t>Enkelt å tilpasse</t>
  </si>
  <si>
    <t>Dekker, generelt</t>
  </si>
  <si>
    <t>VK-760-VUT-01</t>
  </si>
  <si>
    <t>Synlige skader som setningsskader, huller, ujevnheter, sprekker</t>
  </si>
  <si>
    <t>Ingen synlige skader, setningsskader, huller, ujevnheter eller sprekker</t>
  </si>
  <si>
    <t>Små synlige skader, setningsskader, huller, ujevnheter eller sprekker</t>
  </si>
  <si>
    <t>Mindre kraftige synlige skader, setningsskader, huller, ujevnheter eller sprekker</t>
  </si>
  <si>
    <t>Kraftige synlige skader og setningsskader i form av huller, ujevnheter eller sprekker.</t>
  </si>
  <si>
    <t>Dekker av betongstein</t>
  </si>
  <si>
    <t>VK-760-VUT-02</t>
  </si>
  <si>
    <t xml:space="preserve">Synlige skader som setningsskader, ujevnheter </t>
  </si>
  <si>
    <t>Ingen synlige skader, setningsskader, ujevnheter</t>
  </si>
  <si>
    <t xml:space="preserve">Svake synlige skader, setningsskader, ujevnheter </t>
  </si>
  <si>
    <t xml:space="preserve">Middels kraftige synlige skader, setningsskader, ujevnheter </t>
  </si>
  <si>
    <t xml:space="preserve">Svært kraftige synlige skader, setningsskader, ujevnheter </t>
  </si>
  <si>
    <t>VK-760-VUT-03</t>
  </si>
  <si>
    <t>Ødelagt/sprukket dekke/materiale</t>
  </si>
  <si>
    <t>Ingen synlig ødelagt/sprukket dekke/materiale</t>
  </si>
  <si>
    <t>Minimalt synlig ødelagt/sprukket dekke/materiale</t>
  </si>
  <si>
    <t>Synlig ødelagt/sprukket for mindre enn 50% av dekke/materiale</t>
  </si>
  <si>
    <t>Synlig ødelagt/sprukket dekke/materiale for mer enn 50% av dekket</t>
  </si>
  <si>
    <t>VK-760-VUT-04</t>
  </si>
  <si>
    <t>VK-760-VUT-05</t>
  </si>
  <si>
    <t>Løst materiale</t>
  </si>
  <si>
    <t>Ingen tegn til løst materiale</t>
  </si>
  <si>
    <t>Løst materiale forekommer, men ikke i sammenhengende felter</t>
  </si>
  <si>
    <t>Løst materiale forekommer hyppig</t>
  </si>
  <si>
    <t>Løst materiale for mer enn 50% av dekket</t>
  </si>
  <si>
    <t>Dekker av natursteinsheller</t>
  </si>
  <si>
    <t>VK-760-VUT-06</t>
  </si>
  <si>
    <t>VK-760-VUT-07</t>
  </si>
  <si>
    <t>VK-760-VUT-08</t>
  </si>
  <si>
    <t>VK-760-VUT-09</t>
  </si>
  <si>
    <t>Dekker av gatestein</t>
  </si>
  <si>
    <t>VK-760-VUT-10</t>
  </si>
  <si>
    <t xml:space="preserve">Ingen synlige skader, setningsskader, ujevnheter </t>
  </si>
  <si>
    <t>Middels kraftige synlige skader, setningsskader, ujevnheter</t>
  </si>
  <si>
    <t>Svært kraftige synlige skader, setningsskader, ujevnheter</t>
  </si>
  <si>
    <t>VK-760-VUT-11</t>
  </si>
  <si>
    <t>VK-760-VUT-12</t>
  </si>
  <si>
    <t>Løse steiner</t>
  </si>
  <si>
    <t>Ingen tegn til løse steiner</t>
  </si>
  <si>
    <t>Løse steiner forekommer, men ikke i sammenhengende felter</t>
  </si>
  <si>
    <t>Løse steiner forekommer hyppig</t>
  </si>
  <si>
    <t>Løse steiner for mer enn 50% av dekket</t>
  </si>
  <si>
    <t>Dekker av andre materialer</t>
  </si>
  <si>
    <t>VK-760-VUT-13</t>
  </si>
  <si>
    <t>Synlige skader som setningsskader, ujevnheter Ødelagte dekker Løse dekker/materiale</t>
  </si>
  <si>
    <t>Grusdekker</t>
  </si>
  <si>
    <t>VK-760-VUT-14</t>
  </si>
  <si>
    <t xml:space="preserve">Synlige setningsskader </t>
  </si>
  <si>
    <t>Ingen tegn til synlige setningsskader</t>
  </si>
  <si>
    <t xml:space="preserve">Svake synlige setningsskader </t>
  </si>
  <si>
    <t xml:space="preserve">Middels kraftige synlige setningsskader </t>
  </si>
  <si>
    <t xml:space="preserve">Kraftige synlige setningsskader </t>
  </si>
  <si>
    <t>VK-760-VUT-15</t>
  </si>
  <si>
    <t>Dekningsgrad</t>
  </si>
  <si>
    <t>100% dekningsgrad</t>
  </si>
  <si>
    <t>Dekningsgrad&gt;80%</t>
  </si>
  <si>
    <t>Dekningsgrad:80-50%</t>
  </si>
  <si>
    <t>Dekningsgrad &lt; 50%</t>
  </si>
  <si>
    <t>VK-760-VUT-16</t>
  </si>
  <si>
    <t>Erosjon</t>
  </si>
  <si>
    <t>Ingen tegn til erosjon</t>
  </si>
  <si>
    <t>Svake tegn til erosjon</t>
  </si>
  <si>
    <t>Begynnende erosjon</t>
  </si>
  <si>
    <t>Store erosjonsskader</t>
  </si>
  <si>
    <t>Andre flater</t>
  </si>
  <si>
    <t>VK-760-VUT-17</t>
  </si>
  <si>
    <t>VK-760-VUT-18</t>
  </si>
  <si>
    <t>VK-760-VUT-19</t>
  </si>
  <si>
    <t>Kanter, generelt</t>
  </si>
  <si>
    <t>VK-760-VUT-20</t>
  </si>
  <si>
    <t xml:space="preserve">Synlige materialskader </t>
  </si>
  <si>
    <t xml:space="preserve">Ingen tegn til synlige materialskader </t>
  </si>
  <si>
    <t xml:space="preserve">Svake synlige materialskader </t>
  </si>
  <si>
    <t xml:space="preserve">Middels kraftige synlige materialskader </t>
  </si>
  <si>
    <t xml:space="preserve">Svært kraftige synlige materialskader </t>
  </si>
  <si>
    <t>Kanter av naturstein, betongstein, tre inkl sviller, gummi, metall</t>
  </si>
  <si>
    <t>VK-760-VUT-21</t>
  </si>
  <si>
    <t>Setningsskader, deformasjoner</t>
  </si>
  <si>
    <t>Ingen tegn til setningsskader eller deformasjoner</t>
  </si>
  <si>
    <t>Svake setningsskader, deformasjoner</t>
  </si>
  <si>
    <t>Middels kraftige setningsskader, deformasjoner</t>
  </si>
  <si>
    <t>Svært kraftige setningsskader, deformasjoner</t>
  </si>
  <si>
    <t>VK-760-VUT-22</t>
  </si>
  <si>
    <t>Løst materiale forekommer minimalt og ikke sammenhengende</t>
  </si>
  <si>
    <t>Større mengde løst materiale</t>
  </si>
  <si>
    <t>Svært store mengder løst materiale</t>
  </si>
  <si>
    <t>Kanter av tre, herunder kanter av sviller</t>
  </si>
  <si>
    <t>VK-760-VUT-23</t>
  </si>
  <si>
    <t>Sprekker, riss</t>
  </si>
  <si>
    <t>VK-760-VUT-24</t>
  </si>
  <si>
    <t>Ingen tegn til råte</t>
  </si>
  <si>
    <t>Svake tegn til råte</t>
  </si>
  <si>
    <t>Begynnende råte</t>
  </si>
  <si>
    <t>Gummikant</t>
  </si>
  <si>
    <t>VK-760-VUT-25</t>
  </si>
  <si>
    <t>Kanter av metall</t>
  </si>
  <si>
    <t>VK-760-VUT-26</t>
  </si>
  <si>
    <t>Rust, avskalling</t>
  </si>
  <si>
    <t>Ingen tegn til rust, avskalling</t>
  </si>
  <si>
    <t>Svake tegn til rust, avskalling</t>
  </si>
  <si>
    <t>Påbegynnende rustdannelse, avskalling</t>
  </si>
  <si>
    <t>Omfattende rustskalder, avskalling</t>
  </si>
  <si>
    <t>Veger og plasser</t>
  </si>
  <si>
    <t>VK-762-VUT-01</t>
  </si>
  <si>
    <t>Slitasje og fall mot avrenning</t>
  </si>
  <si>
    <t>Ingen slitasje.  Fall mot avrenning</t>
  </si>
  <si>
    <t>Liten slitasje.  Fall mot avrenning på mer enn 95 %  av arealet</t>
  </si>
  <si>
    <t>Slitasjer og hull.   Dårlig fall med påfølgende vanndammer på 5 - 25 % av arealet</t>
  </si>
  <si>
    <t>Store skader.  Dårllig fall med påfølgende vanndammer på over 25 % av arealet</t>
  </si>
  <si>
    <t>Plasser</t>
  </si>
  <si>
    <t>VK-762-MHV-01</t>
  </si>
  <si>
    <t>Sykkel- og bilparkering</t>
  </si>
  <si>
    <t>Det er adskilt parkering for biler og sykler.</t>
  </si>
  <si>
    <t>Det er ikke adskilt parkering for biler og sykler. Eller sykkelparkering mangler.</t>
  </si>
  <si>
    <t>Skilter og tavler</t>
  </si>
  <si>
    <t>VK-763-VUT-01</t>
  </si>
  <si>
    <t xml:space="preserve">Synlige materialskader. Overflateskader </t>
  </si>
  <si>
    <t xml:space="preserve">Ingen skader i materialer eller på overflate </t>
  </si>
  <si>
    <t xml:space="preserve">Svake skader i materialer eller på overflate </t>
  </si>
  <si>
    <t xml:space="preserve">Skader i materialer eller på overflate </t>
  </si>
  <si>
    <t xml:space="preserve">Omfattende skader i materialer eller på overflate </t>
  </si>
  <si>
    <t>VK-763-VUT-02</t>
  </si>
  <si>
    <t>Feste/fundamentering</t>
  </si>
  <si>
    <t>Ingen tegn til skade på fundament</t>
  </si>
  <si>
    <t>Svake tegn til svikt i fundament/feste</t>
  </si>
  <si>
    <t>Påbegynnende svikt i fundament/fest</t>
  </si>
  <si>
    <t>Omfattende synlige svekkelse av fundament/feste</t>
  </si>
  <si>
    <t>VK-763-VUT-03</t>
  </si>
  <si>
    <t>Ingen tegn til løse deler</t>
  </si>
  <si>
    <t>Svake tegn til løse deler</t>
  </si>
  <si>
    <t>Større mengde løse deler</t>
  </si>
  <si>
    <t>Omfattende mengde løse deler</t>
  </si>
  <si>
    <t>VK-763-VUT-04</t>
  </si>
  <si>
    <t>Plen, grasbakke, blomstereng</t>
  </si>
  <si>
    <t>VK-771-VUT-01</t>
  </si>
  <si>
    <t xml:space="preserve">Synlige skader i underlag </t>
  </si>
  <si>
    <t xml:space="preserve">Ingen synlige skader i underlag. </t>
  </si>
  <si>
    <t xml:space="preserve">Svake synlige skader i underlag </t>
  </si>
  <si>
    <t xml:space="preserve">Middels kraftige synlige skader i underlag </t>
  </si>
  <si>
    <t xml:space="preserve">Kraftige synlige skader i underlaget </t>
  </si>
  <si>
    <t>VK-771-VUT-02</t>
  </si>
  <si>
    <t>Dekningsgrad mindre enn 50%</t>
  </si>
  <si>
    <t>VK-771-VUT-03</t>
  </si>
  <si>
    <t>Uønskede arter</t>
  </si>
  <si>
    <t>Ingen uønskede arter</t>
  </si>
  <si>
    <t>Mindre omfattende inntrenging av uønskede arter</t>
  </si>
  <si>
    <t>Middels stor inntrening av uønskede arter</t>
  </si>
  <si>
    <t>Meget stor mengde av uønsket plantemateriale</t>
  </si>
  <si>
    <t>Naturarealer og skog</t>
  </si>
  <si>
    <t>VK-772-VUT-01</t>
  </si>
  <si>
    <t>Synlige skader Uønsket plantemateriale Slitasjeskader</t>
  </si>
  <si>
    <t>Ingen synlige skader Ingen uønskede plantemateriale Ingen slitasjeskader</t>
  </si>
  <si>
    <t>Mindre synlige skader Liten grad uønskede plantemateriale Små slitasjeskader</t>
  </si>
  <si>
    <t>Middels store synlige skader Stor grad uønskede plantemateriale Middels store slitasjeskader</t>
  </si>
  <si>
    <t>Svært store synlige skader Svært stor grad uønskede plantemateriale Svært store slitasjeskader</t>
  </si>
  <si>
    <t>Trær</t>
  </si>
  <si>
    <t>VK-772-VUT-02</t>
  </si>
  <si>
    <t>Synlige skader på materiale Vekst Beskjæring Skadedyr/sykdom Giftige arter</t>
  </si>
  <si>
    <t>Ingen synlige skader på materiale God vekst Riktig beskåret Ingen angrep av skadedyr/sykdom Ingen giftige arter</t>
  </si>
  <si>
    <t>Mindre synlige skader på materiale Mindre god vekst Tilfredsstillende beskåret Mindre angrep av skadedyr/sykdom Få giftige arter</t>
  </si>
  <si>
    <t>Middels store synlige skader Dårlig vekst Dårlig beskåret Store angrep av skadedyr/sykdom Flere giftige arter</t>
  </si>
  <si>
    <t>Svært store synlige skader Svært dårlig vekst feilaktig beskjæring eller manglende, fare for greinbrekkasje Svært store angrep av skadedyr/sykdom Meget giftige arter</t>
  </si>
  <si>
    <t>Buskarealer og stauder</t>
  </si>
  <si>
    <t>VK-772-VUT-03</t>
  </si>
  <si>
    <t>Synlige skader på materiale Vekst Beskjæring Skadedyr Giftige arter Ugress Dekningsgrad</t>
  </si>
  <si>
    <t>Ingen synlige skader God vekst Riktig beskåret Ingen angrep av skadedyr/sykdom Ingen giftige arter Ingen tegn til ugress 100% dekningsgrad</t>
  </si>
  <si>
    <t>Mindre synlige skader Mindre god vekst Tilfredsstillende beskåret Mindre angrep av skadedyr/sykdom Få giftige arter Liten mengde ugress Dekningsgrad ikke mindre enn 80%</t>
  </si>
  <si>
    <t>Store synlige skader Dårlig vekst Dårlig beskjæring eller manglende Store angrep av skadedyr/sykdom Flere giftige arter Stor mengde ugress Dekningsgrad 80- 50%</t>
  </si>
  <si>
    <t>Svært store synlige skader Svært dårlig vekst Feilaktig beskjæring eller manglende Svært store angrep av skadedyr/sykdom Meget giftige arter Svært stor mengde ugress Dekningsgrad mindre enn 50%</t>
  </si>
  <si>
    <t>Blomsterbed (sommerblomster)</t>
  </si>
  <si>
    <t>VK-772-VUT-04</t>
  </si>
  <si>
    <t>Synlige skader på materiale Dekningsgrad Ugress</t>
  </si>
  <si>
    <t>Ingen synlige skader på materiale 100% dekningsgrad Ingen tegn til ugress</t>
  </si>
  <si>
    <t>Små synlige skader på materiale Dekningsgrad ikke mindre enn 80% Små tegn til ugress</t>
  </si>
  <si>
    <t>Store skader på materiale Dekningsgrad 80-50% Store mengder ugress</t>
  </si>
  <si>
    <t>Svært store skader på materiale Dekningsgrad mindre enn 50% Svært store mengder ugress</t>
  </si>
  <si>
    <t>Utstyr for lekeplasser</t>
  </si>
  <si>
    <t>VK-773-RBY-01</t>
  </si>
  <si>
    <t>Sikkerhetskontroll</t>
  </si>
  <si>
    <t>Sikkerhetskontroll av lekeplassustyr er dokumentert for hvert år. Det foreligger eventuell utbedringsbekreftelse på registrerte avvik ved sikkerhetskontroll. .</t>
  </si>
  <si>
    <t>Sikkerhetskontroll av lekeplassustyr er dokumentert for hvert år. Det foreligger ikke utbedringsbekreftelse på registrerte avvik ved sikkerhetskontroll. .</t>
  </si>
  <si>
    <t>Sikkerhetskontroll av lekeplassustyr er ikke dokumentert for hvert år</t>
  </si>
  <si>
    <t>VK-773-VUT-01</t>
  </si>
  <si>
    <t>Ingen synlige materialskader</t>
  </si>
  <si>
    <t>Mindre synlige materialskader</t>
  </si>
  <si>
    <t>Middels kraftige synlige materialskader</t>
  </si>
  <si>
    <t>Svært kraftige materialskalder</t>
  </si>
  <si>
    <t>VK-773-VUT-02</t>
  </si>
  <si>
    <t>Ingen sprekker eller riss</t>
  </si>
  <si>
    <t>Små synlige riss og sprekker</t>
  </si>
  <si>
    <t>Middels store sprekker, riss</t>
  </si>
  <si>
    <t>Kraftige sprekker, riss</t>
  </si>
  <si>
    <t>VK-773-VUT-03</t>
  </si>
  <si>
    <t>Synlig svikt i fundamentering/feste</t>
  </si>
  <si>
    <t>Ingen skader på fundamentering/feste</t>
  </si>
  <si>
    <t>Svake tegn på svikt i fundamentering, feste</t>
  </si>
  <si>
    <t>Middels kraftige synlige svikt i fundament/feste</t>
  </si>
  <si>
    <t>Kraftig synlig svikt i fundament/feste</t>
  </si>
  <si>
    <t>VK-773-VUT-04</t>
  </si>
  <si>
    <t>Rutiner for egenkontroll</t>
  </si>
  <si>
    <t>Jevnlig kontroll utføres i hht gjeldende lover og forskrifter</t>
  </si>
  <si>
    <t>Mindre mangler i rutiner for egenkontroll</t>
  </si>
  <si>
    <t>dårlige rutiner for egenkontroll</t>
  </si>
  <si>
    <t>Ingen rutiner for kontroll finnes</t>
  </si>
  <si>
    <t>Fallunderlag, generelt</t>
  </si>
  <si>
    <t>VK-773-VUT-05</t>
  </si>
  <si>
    <t>Tilstrekkelig sikkerhetssone</t>
  </si>
  <si>
    <t>Tilstrekkelig sikkerhetssone for lekeplass- og idrattsutstyr</t>
  </si>
  <si>
    <t>Små avvik fra krav om sikkerhetssone for lekeplass- og idrettsutstyr</t>
  </si>
  <si>
    <t>tilstrekkelig sikkerhetssone for alle eller deler av lekeplass- og idrettsutstyr</t>
  </si>
  <si>
    <t>Sikkerhetssone for alle eller deler av lekeplass- og idrettsutstyr er svært utilstrekkelig</t>
  </si>
  <si>
    <t>VK-773-VUT-06</t>
  </si>
  <si>
    <t xml:space="preserve">Skader og mangler </t>
  </si>
  <si>
    <t>Ingen skader eller mangler</t>
  </si>
  <si>
    <t>Mindre skader eller mangler</t>
  </si>
  <si>
    <t>Middels kraftige  skader eller mangler</t>
  </si>
  <si>
    <t>Kraftige skader eller mangler</t>
  </si>
  <si>
    <t>VK-773-VUT-07</t>
  </si>
  <si>
    <t>Dekningsgrad ikke mindre enn 80%</t>
  </si>
  <si>
    <t>Dekningsgrad 80-50%</t>
  </si>
  <si>
    <t>Sand, fallunderlag</t>
  </si>
  <si>
    <t>VK-773-VUT-08</t>
  </si>
  <si>
    <t>Kornfordeling</t>
  </si>
  <si>
    <t>Riktig kornfordeling</t>
  </si>
  <si>
    <t>Mindre avvik fra anbefalt kornfordeling</t>
  </si>
  <si>
    <t>Store avvik fra anbefalt kornfordeling</t>
  </si>
  <si>
    <t>For mye finstoffer i sand</t>
  </si>
  <si>
    <t>VK-773-VUT-09</t>
  </si>
  <si>
    <t>Flis, fallunderlag</t>
  </si>
  <si>
    <t>VK-773-VUT-10</t>
  </si>
  <si>
    <t>Synlige setningsskader</t>
  </si>
  <si>
    <t xml:space="preserve">Ingen tegn til synlige setningsskader 100% dekningsgrad Ingen tegn til erosjon </t>
  </si>
  <si>
    <t>VK-773-VUT-11</t>
  </si>
  <si>
    <t>VK-773-VUT-12</t>
  </si>
  <si>
    <t>Kunststoff, støtdempende belegg</t>
  </si>
  <si>
    <t>VK-773-VUT-13</t>
  </si>
  <si>
    <t>Ingen synlige setningsskader, ujevnheter</t>
  </si>
  <si>
    <t xml:space="preserve">Svakt synlige setningsskader, ujevnheter </t>
  </si>
  <si>
    <t xml:space="preserve">Middels kraftige synlige setningsskader, ujevnheter </t>
  </si>
  <si>
    <t xml:space="preserve">Svært kraftige synlige setningsskader, ujevnheter </t>
  </si>
  <si>
    <t>VK-773-VUT-14</t>
  </si>
  <si>
    <t>Materialskader</t>
  </si>
  <si>
    <t>Ingen tegn til materialskader</t>
  </si>
  <si>
    <t>Mindre materialskader</t>
  </si>
  <si>
    <t>Middels kraftige materialskader</t>
  </si>
  <si>
    <t>Svært kraftige materialskader</t>
  </si>
  <si>
    <t>VK-773-VUT-15</t>
  </si>
  <si>
    <t>Kraftig defekte fuger</t>
  </si>
  <si>
    <t>VK-773-VUT-16</t>
  </si>
  <si>
    <t>Løst belegg/materiale</t>
  </si>
  <si>
    <t>Ingen tegn til løst belegg/materiale</t>
  </si>
  <si>
    <t>Svake tegn til løst belegg/materiale</t>
  </si>
  <si>
    <t>Begynnende løst belegg/materiale</t>
  </si>
  <si>
    <t>Store deler av belegg/materiale har løsnet</t>
  </si>
  <si>
    <t>Benker og bord</t>
  </si>
  <si>
    <t>VK-773-VUT-17</t>
  </si>
  <si>
    <t>VK-773-VUT-18</t>
  </si>
  <si>
    <t>Riss og sprekker</t>
  </si>
  <si>
    <t>Ingen tegn til riss eller sprekker</t>
  </si>
  <si>
    <t>Mindre riss eller sprekker</t>
  </si>
  <si>
    <t>Middels kraftige riss eller sprekker</t>
  </si>
  <si>
    <t>Svært kraftige riss eller sprekker</t>
  </si>
  <si>
    <t>VK-773-VUT-19</t>
  </si>
  <si>
    <t>Små tegn til råte</t>
  </si>
  <si>
    <t>Omfattende råte</t>
  </si>
  <si>
    <t>VK-773-VUT-20</t>
  </si>
  <si>
    <t>Rust</t>
  </si>
  <si>
    <t>Ingen tegn til rustdannelse</t>
  </si>
  <si>
    <t>Små tegn til rustdannelse</t>
  </si>
  <si>
    <t>Begynnende rustdannelse</t>
  </si>
  <si>
    <t>Omfattende rustdannelse</t>
  </si>
  <si>
    <t>VK-773-VUT-21</t>
  </si>
  <si>
    <t>Overflate</t>
  </si>
  <si>
    <t>Ingen tegn til skade på overflate</t>
  </si>
  <si>
    <t>Mindre skade på overflate</t>
  </si>
  <si>
    <t>Middels kraftige skade på overflate</t>
  </si>
  <si>
    <t>Svært kraftige skade på overflate</t>
  </si>
  <si>
    <t>Flaggstang</t>
  </si>
  <si>
    <t>VK-773-VUT-22</t>
  </si>
  <si>
    <t>Svært kraftige synlige materialskader</t>
  </si>
  <si>
    <t>VK-773-VUT-23</t>
  </si>
  <si>
    <t>Skader i fundamentering eller feste</t>
  </si>
  <si>
    <t>Ingen tegn til svekkelse av fundament eller feste</t>
  </si>
  <si>
    <t>Svake tegn til svekkelse av fundament eller feste</t>
  </si>
  <si>
    <t>Svekkelse av fundament eller feste</t>
  </si>
  <si>
    <t>Omfattende svekkelse av fundament eller feste</t>
  </si>
  <si>
    <t>VK-773-VUT-24</t>
  </si>
  <si>
    <t>Ingen skader på overflatene</t>
  </si>
  <si>
    <t>Moderate skader på overflatene</t>
  </si>
  <si>
    <t>Sterke skader på overflatene</t>
  </si>
  <si>
    <t xml:space="preserve">Over 50% av overflatene er skadet. Skadene på overflatene har også gått inn i materialet. </t>
  </si>
  <si>
    <t>VK-773-VUT-25</t>
  </si>
  <si>
    <t>Rustdannelse</t>
  </si>
  <si>
    <t>Svake tegn til rustdannelse</t>
  </si>
  <si>
    <t>VK-773-VUT-26</t>
  </si>
  <si>
    <t>Avskalling</t>
  </si>
  <si>
    <t>Ingen tegn til avskalling</t>
  </si>
  <si>
    <t>Svake tegn til avskalling</t>
  </si>
  <si>
    <t>Begynnende avskalling</t>
  </si>
  <si>
    <t xml:space="preserve">Omfattende avskalling </t>
  </si>
  <si>
    <t>VK-773-VUT-27</t>
  </si>
  <si>
    <t>Plassering</t>
  </si>
  <si>
    <t>God plassering</t>
  </si>
  <si>
    <t>Mindre god plassering</t>
  </si>
  <si>
    <t>Dårlig plassering</t>
  </si>
  <si>
    <t>Svært dårlig plassering</t>
  </si>
  <si>
    <t>Avfallsbeholder, miljøstasjon, avfallskonteiner, kompost, molok</t>
  </si>
  <si>
    <t>VK-773-VUT-28</t>
  </si>
  <si>
    <t xml:space="preserve">Mindre ødeleggelser på beholder </t>
  </si>
  <si>
    <t>Mindre kraftige ødeleggelser på beholder</t>
  </si>
  <si>
    <t>Kraftige ødeleggelser på beholder</t>
  </si>
  <si>
    <t>VK-773-VUT-29</t>
  </si>
  <si>
    <t>God kapasitet</t>
  </si>
  <si>
    <t>Mindre god kapasitet</t>
  </si>
  <si>
    <t>Middels dårlig kapasitet</t>
  </si>
  <si>
    <t>Svært dårlig kapasitet</t>
  </si>
  <si>
    <t>VK-773-VUT-30</t>
  </si>
  <si>
    <t>God plassering i skoleområdet</t>
  </si>
  <si>
    <t>Mindre god plassering i skoleområdet</t>
  </si>
  <si>
    <t>Middels dårlig plassering</t>
  </si>
  <si>
    <t>Mål/Ballfangernett</t>
  </si>
  <si>
    <t>VK-773-VUT-31</t>
  </si>
  <si>
    <t xml:space="preserve">Ingen synlige materialskader </t>
  </si>
  <si>
    <t xml:space="preserve">Mindre synlige materialskader </t>
  </si>
  <si>
    <t xml:space="preserve">Middels store synlige materialskader </t>
  </si>
  <si>
    <t xml:space="preserve">Store synlige materialskader </t>
  </si>
  <si>
    <t>VK-773-VUT-32</t>
  </si>
  <si>
    <t>Fundamentering/feste</t>
  </si>
  <si>
    <t>God fundamentering/feste</t>
  </si>
  <si>
    <t>Tilfredsstillende fundamentering/feste</t>
  </si>
  <si>
    <t>Middels dårlig fundamentering/feste</t>
  </si>
  <si>
    <t>Fundamentering/feste mangler, mål løsnet</t>
  </si>
  <si>
    <t>VK-790-MHV-01</t>
  </si>
  <si>
    <t>Nærhet til kraftledninger, elektromagnetisk stråling.</t>
  </si>
  <si>
    <t>Det er ingen kraftledninger i nærhet av skolen</t>
  </si>
  <si>
    <t>Det er kraftledninger i tett på skolen</t>
  </si>
  <si>
    <t>Dokumentert ikke ok ved/i skolen.</t>
  </si>
  <si>
    <t>VK-790-MHV-02</t>
  </si>
  <si>
    <t>Omfang av luftforurensning i området. Info kan hentes hos Helse og velferdsetaten i Oslo kommune.</t>
  </si>
  <si>
    <t>Det er ikke dokumentert høyere verdier enn 35 ?g/m³ PM10 i området.</t>
  </si>
  <si>
    <t>Det er dokumentert luftforurensning over grenseverdien 35 ?g/m³ PM10, men ikke over 50 ?g/m³.</t>
  </si>
  <si>
    <t>Det er dokumentert luftforurensning over grenseverdien 50 ?g/m³ PM10, men ikke over 100 ?g/m³.</t>
  </si>
  <si>
    <t>Det er dokumentert overskridelser over grenseverdien 100 ?g/m³ PM10.</t>
  </si>
  <si>
    <t>VK-790-MHV-03</t>
  </si>
  <si>
    <t xml:space="preserve">Risiko for personskade </t>
  </si>
  <si>
    <t>Ingen dokumentasjon, eller dokumentert ikke OK</t>
  </si>
  <si>
    <t>VK-790-MHV-04</t>
  </si>
  <si>
    <t>Tiltak for at hindre at smuss bæres inn fra uteområdet.</t>
  </si>
  <si>
    <t>Rister eller asfalt ved alle inngangspartier</t>
  </si>
  <si>
    <t>Rister eller asfalt mangler ved enkelte inngangspartier.     Det er muligheter for spyling/rengjøring av fottøy.</t>
  </si>
  <si>
    <t>Rister eller asfalt mangler ved enkelte inngangspartier.    Ingen muligheter for spyling/rengjøring av fottøy.</t>
  </si>
  <si>
    <t>Ingen tiltak til at hindre at smuss kommer inn i skolen</t>
  </si>
  <si>
    <t>VK-790-RBY-01</t>
  </si>
  <si>
    <t>Inngjerdinger Ballplasser, lekeplasser og andre Uteområde må være sikret ved avskjerming mot trafikk slik at fare unngås.</t>
  </si>
  <si>
    <t>VK-790-RBY-02</t>
  </si>
  <si>
    <t>Rutiner i forhold til snømåking og strøing, sett i forhold til atkomstveier for fotgjengere, parkeringsplasser, inngangspartier med fotskraperister, gatevarme m.m.</t>
  </si>
  <si>
    <t>VK-790-TDB-01</t>
  </si>
  <si>
    <t>Uteområdenes kapasitet for undervisning, lek og idrett ved eventuelle utvidelser av bygningsmassen skal vurderes.</t>
  </si>
  <si>
    <t>VK-790-TDB-02</t>
  </si>
  <si>
    <t>Adkomstforhold og parkering skal ikke forringes ved evt. utvidelse og/eller nye behov til infrastruktur skal vurderes</t>
  </si>
  <si>
    <t>VK-790-TDB-03</t>
  </si>
  <si>
    <t>Godkjent i forhold til forskrift om miljørettet helsevern</t>
  </si>
  <si>
    <t>VK-800-MHV-01</t>
  </si>
  <si>
    <t>Er skolen godkjent i forhold til forskrift om miljørettet helsevern?</t>
  </si>
  <si>
    <t>Ja</t>
  </si>
  <si>
    <t>Nei</t>
  </si>
  <si>
    <t>Rutiner for miljørettet helsevern</t>
  </si>
  <si>
    <t>VK-801-MHV-01</t>
  </si>
  <si>
    <t>Har skolen interne rutiner for oppfølgning av miljørettet helsevern?</t>
  </si>
  <si>
    <t>Dokumentert OK.</t>
  </si>
  <si>
    <t xml:space="preserve">Mangelfull eller ingen dokumentasjon. </t>
  </si>
  <si>
    <t>Rutiner for videre-formidling av informasjon</t>
  </si>
  <si>
    <t>VK-802-MHV-01</t>
  </si>
  <si>
    <t>Har skolen rutiner for uoppfordret videreformidling av informasjon om tilstanden til brukerne og myndigheter?</t>
  </si>
  <si>
    <t>Areal pr. elev</t>
  </si>
  <si>
    <t>VK-803-MHV-01</t>
  </si>
  <si>
    <t>Er det tilfredsstillende med areal per elev?</t>
  </si>
  <si>
    <t xml:space="preserve">Det er mer enn 2,5 m² pr. elev i klasserom.        </t>
  </si>
  <si>
    <t>Det er mellom 2,5 m² og 2,0 m² pr elev i klasserom</t>
  </si>
  <si>
    <t xml:space="preserve">Det er mindre enn 2,0 m² pr. elev i klasserom.       </t>
  </si>
  <si>
    <t>Organisering av måltider</t>
  </si>
  <si>
    <t>VK-804-MHV-01</t>
  </si>
  <si>
    <t>Stilles det tilstrekkelige ressurser til rådighet ved organisering av måltider?</t>
  </si>
  <si>
    <t>Meget tilfredsstillende.</t>
  </si>
  <si>
    <t>Tilfredsstillende.</t>
  </si>
  <si>
    <t>Ikke tilfredsstillende.</t>
  </si>
  <si>
    <t>Muligheter for innendørs-aktiviteter tilpasset brukerne</t>
  </si>
  <si>
    <t>VK-805-MHV-01</t>
  </si>
  <si>
    <t>Er det gode muligheter for innendørsaktiviteter tilpasset brukerne?</t>
  </si>
  <si>
    <t>Bruk av arealer</t>
  </si>
  <si>
    <t>VK-806-MHV-01</t>
  </si>
  <si>
    <t>Brukes skolens arealer som planlagt</t>
  </si>
  <si>
    <t>Med enkelte unntak</t>
  </si>
  <si>
    <t>Trivsel og psykososiale forhold</t>
  </si>
  <si>
    <t>VK-807-MHV-01</t>
  </si>
  <si>
    <t>Er det generelt god trivsel og gode psykososiale forhold på skolen blant elevene?</t>
  </si>
  <si>
    <t>Opplæring i skadeforebyggende arbeid</t>
  </si>
  <si>
    <t>VK-808-MHV-01</t>
  </si>
  <si>
    <t>Er de ansatte opplært i skadeforebyggende arbeid?</t>
  </si>
  <si>
    <t>Dokumentert OK. Ja, alle ansatte har fått tilstrekkelig med opplæring.</t>
  </si>
  <si>
    <t>Ja, men det er behov for mer opplæring.</t>
  </si>
  <si>
    <t>Opplæring i skadeforebyggende arbeid mangler eller er dårlig.</t>
  </si>
  <si>
    <t>Opplæring i førstehjelp</t>
  </si>
  <si>
    <t>VK-809-MHV-01</t>
  </si>
  <si>
    <t>Er de ansatte opplært i førstehjelp?</t>
  </si>
  <si>
    <t>Opplæring i førstehjelp mangler eller er dårlig.</t>
  </si>
  <si>
    <t>Førstehjelps-utstyr</t>
  </si>
  <si>
    <t>VK-810-MHV-01</t>
  </si>
  <si>
    <t>Finnes det tilstrekkelig med førstehjelpsutstyr og er utstyret vedlikeholdt og i tilfredsstillende stand?</t>
  </si>
  <si>
    <t>Helsemessige behold, spesiell tilrettelegging</t>
  </si>
  <si>
    <t>VK-811-MHV-01</t>
  </si>
  <si>
    <t>Har skolen rutiner for å fange opp helsemessige behov som krever spesiell tilrettelegging i forhold til den enkelte bruker?</t>
  </si>
  <si>
    <t>Mangelfull eller ingen dokumentasjon.</t>
  </si>
  <si>
    <t>Innhenting av helse-opplysninger</t>
  </si>
  <si>
    <t>VK-812-MHV-01</t>
  </si>
  <si>
    <t>Har skolen rutiner for innhenting og håndtering av helseopplysninger fra elever og foresatte?</t>
  </si>
  <si>
    <t>Smittsomme sykdommer</t>
  </si>
  <si>
    <t>VK-813-MHV-01</t>
  </si>
  <si>
    <t>Finnes det rutiner for vern mot smittsomme sykdommer?</t>
  </si>
  <si>
    <t>Røyking</t>
  </si>
  <si>
    <t>VK-814-MHV-01</t>
  </si>
  <si>
    <t>Er røyking forbudt på skoleområdet?</t>
  </si>
  <si>
    <t>Ja.</t>
  </si>
  <si>
    <t>Nei.</t>
  </si>
  <si>
    <t>Dyr</t>
  </si>
  <si>
    <t>VK-815-MHV-01</t>
  </si>
  <si>
    <t>Tillates dyr på skolen som allergikere kan reagere på?</t>
  </si>
  <si>
    <t>Kun i enkelte kortvarige tilfeller.</t>
  </si>
  <si>
    <t>Det finnes ikke en rutine for dette, eller dyr er tillatt.</t>
  </si>
  <si>
    <t>Rengjøring</t>
  </si>
  <si>
    <t>VK-816-MHV-01</t>
  </si>
  <si>
    <t>Er rengjøring av skolen tilfredsstillende?</t>
  </si>
  <si>
    <t>Rutiner for behandling av særavfall</t>
  </si>
  <si>
    <t>VK-817-MHV-01</t>
  </si>
  <si>
    <t>Har skolen rutiner for behandling av spesialavfall, batterier, maling osv.?</t>
  </si>
  <si>
    <t>OK, det finnes rutiner og disse dekker all typer avfall.</t>
  </si>
  <si>
    <t>Det finnes en del rutiner, men disse dekker ikke alle typer avfall.</t>
  </si>
  <si>
    <t xml:space="preserve">Det finnes en del rutiner, men disse dekker ikke alle typer avfall og/eller det mangler oppfølgning på rutinene.      </t>
  </si>
  <si>
    <t>Ikke OK.</t>
  </si>
  <si>
    <t>Overflater tilrettelagt for rengjøring</t>
  </si>
  <si>
    <t>VK-818-MHV-01</t>
  </si>
  <si>
    <t>Er byggets overflater tilrettelagt for rengjøring?</t>
  </si>
  <si>
    <t>Innvendige overflater er tilrettelagt for effektiv rengjøring.</t>
  </si>
  <si>
    <t xml:space="preserve">Innvendige overflater er ikke tilrettelagt for effektiv rengjøring. </t>
  </si>
  <si>
    <t>VK-819-MHV-01</t>
  </si>
  <si>
    <t>Er det tilfredsstillende dagslysforhold i skolen?</t>
  </si>
  <si>
    <t xml:space="preserve">Vindusareal ca 10 % av gulvareal, lyse vegger og tak. Klare glass.      </t>
  </si>
  <si>
    <t>Vindusareal ca 10 % av gulvareal, mørke vegger og tak og/eller mørke glass.</t>
  </si>
  <si>
    <t>Vinduer mindre enn 10 % av gulvareal, lokalene er mørke. Det undervises i rom uten vinduer.</t>
  </si>
  <si>
    <t>Blending</t>
  </si>
  <si>
    <t>VK-820-MHV-01</t>
  </si>
  <si>
    <t>Er det tilfredsstillende skjerming mot blending i skolen?</t>
  </si>
  <si>
    <t>Det er solskjerming på solutsatte fasader. Blendingsgardiner på alle vinduer.</t>
  </si>
  <si>
    <t>Det er solskjerming på solutsatte fasader. Blendingsgardiner på alle solutsatte fasader.</t>
  </si>
  <si>
    <t xml:space="preserve">Det mangler blendingsgardiner og/eller solskjerming.      </t>
  </si>
  <si>
    <t>Lydoverføring i bygninger - trinnlyd</t>
  </si>
  <si>
    <t>VK-821-MHV-01</t>
  </si>
  <si>
    <t>Hvordan er lydforholdene i bygget mht. lydoverføring gjennom byggets konstruksjoner?</t>
  </si>
  <si>
    <t xml:space="preserve">Det er lite overføring av lyd fra rom til rom i gjennom byggets konstruksjoner, men nivå er ikke dokumentert  </t>
  </si>
  <si>
    <t>Det er fremført klager på overføring av trinnlyd, eller tilstanden er dokumentert ikke OK.</t>
  </si>
  <si>
    <t>Lydoverføring i bygninger - luftlyd</t>
  </si>
  <si>
    <t>VK-822-MHV-01</t>
  </si>
  <si>
    <t>Hvordan er lydforholdene i bygget mht. lydoverføring via åpninger, gangaraler osv.?</t>
  </si>
  <si>
    <t xml:space="preserve">Det er lite overføring av lyd fra rom til rom i skolen via åpninger, men nivå er ikke dokumentert  </t>
  </si>
  <si>
    <t>Det er fremført klager på overføring av lyd, eller tilstanden er dokumentert ikke OK.</t>
  </si>
  <si>
    <t>Etterklang</t>
  </si>
  <si>
    <t>VK-823-MHV-01</t>
  </si>
  <si>
    <t>Hvordan er lydforholdene i bygget mht. etterklang/ekko?</t>
  </si>
  <si>
    <t xml:space="preserve">Bruker opplever situasjonen som tilfredsstillende, men ingen dokumentasjon.    </t>
  </si>
  <si>
    <t>Det er fremført klager på etterklang/ekko. Eller dokumentert ikke OK.</t>
  </si>
  <si>
    <t>Drikkevannsfontene</t>
  </si>
  <si>
    <t>VK-824-MHV-01</t>
  </si>
  <si>
    <t>Er det tilstrekkelig tilgang til drikkevann på skolens områder?</t>
  </si>
  <si>
    <t>Det er drikkevannsfontener/ vannkjølere på hver etasje/ modul</t>
  </si>
  <si>
    <t>Det er adgang til drikkevann på hver etasje og modul.</t>
  </si>
  <si>
    <t>Det er ikke tilstrekkelig adgang til drikkevann på skolens område.</t>
  </si>
  <si>
    <t>Det interne ledningsnetts egnethet for drikkevann?</t>
  </si>
  <si>
    <t>VK-825-MHV-01</t>
  </si>
  <si>
    <t>Er det interne ledningsnett egnet for drikkevann?</t>
  </si>
  <si>
    <t xml:space="preserve">Sannsynligvis OK, men ingen dokumentasjon.    </t>
  </si>
  <si>
    <t>Sannsynligvis ikke OK, eller dokumentert ikke OK.</t>
  </si>
  <si>
    <t>Antall og tilstand på personal- og elevtoaletter</t>
  </si>
  <si>
    <t>VK-826-MHV-01</t>
  </si>
  <si>
    <t>Er tilstanden og antall håndvasker, dusj, toaletter, HC-toaletter tilfredsstillende?</t>
  </si>
  <si>
    <t xml:space="preserve">Det er et tilstrekkelig antall toaletter for elever og personale (ca. 20 pers/stol) og disse er i god stand.       </t>
  </si>
  <si>
    <t xml:space="preserve">Det er ikke et tilstrekkelig antall toaletter for elever og personale og/eller disse er ikke i god stand. </t>
  </si>
  <si>
    <t>Installert dispensere for håndsåpe osv. ved alle tappesteder i brukerrom.</t>
  </si>
  <si>
    <t>VK-827-MHV-01</t>
  </si>
  <si>
    <t>Er det tilfredsstillende adgang til håndsåpe, tørkepapir osv. på skolen?</t>
  </si>
  <si>
    <t>Meget tilfredsstillende</t>
  </si>
  <si>
    <t>Belysnings-styrke</t>
  </si>
  <si>
    <t>VK-828-MHV-01</t>
  </si>
  <si>
    <t>Er det tilfredsstillende belysningsstyrke i skolen?</t>
  </si>
  <si>
    <t>Sannsynligvis ikke OK eller dokumentert ikke OK.</t>
  </si>
  <si>
    <t>Arealer for spiserom/kantine mm.</t>
  </si>
  <si>
    <t>VK-829-MHV-01</t>
  </si>
  <si>
    <t>Er tilstand og størrelse på spiserom/kantine tilfredsstillende?</t>
  </si>
  <si>
    <t>Fasiliteter finnes, er romslige og er i generelt god stand.</t>
  </si>
  <si>
    <t xml:space="preserve">Fasiliteter finnes og er i generelt god stand. </t>
  </si>
  <si>
    <t>Fasilitetene er for små.</t>
  </si>
  <si>
    <t>Fasiliteter mangler eller er i dårlig stand.</t>
  </si>
  <si>
    <t>Kjøkkenfasiliteter</t>
  </si>
  <si>
    <t>VK-830-MHV-01</t>
  </si>
  <si>
    <t>Er kjøkkenfasilitetene tilfredsstillende (skolekjøkken og SFO-base)?</t>
  </si>
  <si>
    <t>Antall avfalls-beholdere ved skolen</t>
  </si>
  <si>
    <t>VK-831-MHV-01</t>
  </si>
  <si>
    <t>Er det tilfredsstillende antall, og plassering av, avfallsbeholdere i skolen?</t>
  </si>
  <si>
    <t>Avfall og avfalls-beholdere i uteområdene ved skolen</t>
  </si>
  <si>
    <t>VK-832-MHV-01</t>
  </si>
  <si>
    <t>Er det tilfredsstillende antall avfallsbeholdere i uteområdene ved skolen?</t>
  </si>
  <si>
    <t>Er innredning utformet mht. brukernes alder/høyde.</t>
  </si>
  <si>
    <t>VK-833-MHV-01</t>
  </si>
  <si>
    <t>Høyder på bord og stoler er tilpasset brukerne. Og skolen har rutiner for oppfølgning av dette.</t>
  </si>
  <si>
    <t>Høyder på bord og stoler er tilpasset brukerne. Men skolen har ikke rutiner for oppfølgning av dette.</t>
  </si>
  <si>
    <t>Høyder på bord og stoler er ikke tilpasset brukerne.</t>
  </si>
  <si>
    <t>Vedlikehold på fast inventar og løsøre.</t>
  </si>
  <si>
    <t>VK-834-MHV-01</t>
  </si>
  <si>
    <t>Er vedlikehold på skolens inventar tilfredsstillende?</t>
  </si>
  <si>
    <t xml:space="preserve">Meget tilfredsstillende </t>
  </si>
  <si>
    <t xml:space="preserve">Tilfredsstillende </t>
  </si>
  <si>
    <t xml:space="preserve">Ikke tilfredsstillende </t>
  </si>
  <si>
    <t>Mulighet for oppbevaring og tørking av tøy</t>
  </si>
  <si>
    <t>VK-835-MHV-01</t>
  </si>
  <si>
    <t>Er det tilfredsstillende mulighet for oppbevaring og tørking av tøy?</t>
  </si>
  <si>
    <t>Det er to knagger pr. barn eller et skap som er plassert i et område med mekanisk ventilasjon. Derutover tilstrekkelig med skohyller.</t>
  </si>
  <si>
    <t>Det er to knagger per barn, eller et skap som er plassert i et område med naturlig ventilasjon. Derutover tilstrekkelig med skohyller</t>
  </si>
  <si>
    <t>Det er ikke nok oppbevaring til barna og/eller området er ikke tilfredsstillende ventilert.</t>
  </si>
  <si>
    <t>Omfang av trafikk i området</t>
  </si>
  <si>
    <t>VK-836-MHV-01</t>
  </si>
  <si>
    <t>Er skolen i et trafikkert område?</t>
  </si>
  <si>
    <t>Skolen er i et lite trafikkert område.</t>
  </si>
  <si>
    <t>Skolen er i et forholdsvis lite trafikkert område.</t>
  </si>
  <si>
    <t>Skolen er i et veldig trafikkert område.</t>
  </si>
  <si>
    <t>Uteområde skilt fra trafikkerte områder.</t>
  </si>
  <si>
    <t>VK-837-MHV-01</t>
  </si>
  <si>
    <t>Er uteområdet skilt fra trafikkerte områder?</t>
  </si>
  <si>
    <t>Uteområdet er skilt fra trafikkerte områder.</t>
  </si>
  <si>
    <t xml:space="preserve">Uteområdet er ikke skilt fra trafikkerte områder. Men det er lite trafikk.      </t>
  </si>
  <si>
    <t xml:space="preserve">Uteområdet er ikke skilt fra trafikkerte områder. </t>
  </si>
  <si>
    <t>Service-trafikk i uteområdet.</t>
  </si>
  <si>
    <t>VK-838-MHV-01</t>
  </si>
  <si>
    <t>Går servicetrafikk gjennom brukernes uteareal?.</t>
  </si>
  <si>
    <t>Servicetrafikk går ikke gjennom utearealet.</t>
  </si>
  <si>
    <t>Servicetrafikk går gjennom utearealet. Det er bom.</t>
  </si>
  <si>
    <t>Servicetrafikk går gjennom utearealet med direkte adkomst til skolens område.</t>
  </si>
  <si>
    <t>Nærhet til kollektiv transportmiddel.</t>
  </si>
  <si>
    <t>VK-839-MHV-01</t>
  </si>
  <si>
    <t>Er det god og sikker tilgang til kollektiv transportmiddel?</t>
  </si>
  <si>
    <t>Er tett ved skolen, veier må ikke krysses.</t>
  </si>
  <si>
    <t>Veier må ikke krysses, eller krysses under oppsyn.</t>
  </si>
  <si>
    <t>Veier må krysses, er langt fra skolen</t>
  </si>
  <si>
    <t>Er uteområdet sikkert for brukerne</t>
  </si>
  <si>
    <t>VK-840-MHV-01</t>
  </si>
  <si>
    <t>Er uteområdet sikkert for brukerne?</t>
  </si>
  <si>
    <t>Brukere er bekymret for egen eller andres sikkerhet, eller dokumentert ikke OK.</t>
  </si>
  <si>
    <t>Sikkerhet på lekearealer og annet utvendig utstyr</t>
  </si>
  <si>
    <t>VK-841-MHV-01</t>
  </si>
  <si>
    <t>Er sikkerheten på lekearealer og utstyr tilfredsstillende?</t>
  </si>
  <si>
    <t>Omfang av utendørsstøy i området</t>
  </si>
  <si>
    <t>VK-842-MHV-01</t>
  </si>
  <si>
    <t>Hvordan er lydforholdene i området rundt skolen?</t>
  </si>
  <si>
    <t>Det er lite utendørsstøy i området, men nivået er ikke dokumentert</t>
  </si>
  <si>
    <t>Støy forstyrrer undervisningen, eller tilstanden er dokumentert ikke OK.</t>
  </si>
  <si>
    <t>Forebygging av trafikkulykker</t>
  </si>
  <si>
    <t>VK-843-MHV-01</t>
  </si>
  <si>
    <t>Arbeider skolen aktivt med forebygging av trafikkulykker på/ved skoleområdet?</t>
  </si>
  <si>
    <t xml:space="preserve">Aktivt arbeid, men ingen dokumentasjon.    </t>
  </si>
  <si>
    <t>Ingen bevisst aktivitet, eller dokumentert ikke OK.</t>
  </si>
  <si>
    <t>Muligheter for rekreasjon på uteområdene.</t>
  </si>
  <si>
    <t>VK-844-MHV-01</t>
  </si>
  <si>
    <t>Er det tilfredsstillende muligheter for rekreasjon på utearealet?</t>
  </si>
  <si>
    <t>Gode muligheter for rekreasjon, tilpasset brukernes alder.</t>
  </si>
  <si>
    <t>Gode muligheter for rekreasjon, tilpasset brukernes alder. Det er forbedringspotensiale.</t>
  </si>
  <si>
    <t>Dårlige muligheter for rekreasjon eller ikke tilpasset brukernes alder.</t>
  </si>
  <si>
    <t>Skjerming fra vær.</t>
  </si>
  <si>
    <t>VK-845-MHV-01</t>
  </si>
  <si>
    <t>Er det tilfredsstillende skjerming fra vær på utearealet?</t>
  </si>
  <si>
    <t>God skjerming fra vær i form av vegger, uværsskur, trær osv.</t>
  </si>
  <si>
    <t>Lite skjerming, kun enkelte trær osv. eller ingen skjerming.</t>
  </si>
  <si>
    <t>Forstyrrelser fra uteaktiviteter</t>
  </si>
  <si>
    <t>VK-846-MHV-01</t>
  </si>
  <si>
    <t>Hvor mye forstyrrer uteaktiviteter skolearbeidet?</t>
  </si>
  <si>
    <t>Uteområdet er ikke tett på undervisnings- eller arbeidslokaler.</t>
  </si>
  <si>
    <t>Uteaktiviteter er lite forstyrrende for innendørsbrukere.</t>
  </si>
  <si>
    <t>Uteaktiviteter er forstyrrende for innendørsbrukere.</t>
  </si>
  <si>
    <t>Renhold/drift utearealer</t>
  </si>
  <si>
    <t>VK-847-MHV-01</t>
  </si>
  <si>
    <t>Er renhold av utearealene tilfredsstillende?</t>
  </si>
  <si>
    <t xml:space="preserve">Utearealer er rene uten avfall, graffiti osv. </t>
  </si>
  <si>
    <t xml:space="preserve">Utearealene er preget av avfall, graffiti, hærverk osv. </t>
  </si>
  <si>
    <t>Luftkvalitet</t>
  </si>
  <si>
    <t>VK-848-MHV-01</t>
  </si>
  <si>
    <t>Har skolen tilfredsstillende luftkvalitet?</t>
  </si>
  <si>
    <t>Dokumentert ok</t>
  </si>
  <si>
    <t>Oppleves som god, men ikke målt</t>
  </si>
  <si>
    <t>Ikke ok luftkvalitet</t>
  </si>
  <si>
    <t>Radonverdier</t>
  </si>
  <si>
    <t>VK-849-MHV-01</t>
  </si>
  <si>
    <t>Har skolen tilfredsstillende radonverdier?</t>
  </si>
  <si>
    <t>Dokumentert ikke ok, men tiltak er igangsatt</t>
  </si>
  <si>
    <t>Dokumentert ikke ok, men tiltak skal igangsettes</t>
  </si>
  <si>
    <t>Ikke dokumentert</t>
  </si>
  <si>
    <t>Inngangspartier tilrettelagt for vern mot støv, skitt, osv</t>
  </si>
  <si>
    <t>VK-850-MHV-01</t>
  </si>
  <si>
    <t>Har skolens inngangspartier tilfredsstillende utforming med tanke på overbygg, fotskraperister og absorpsjonsmatter slik at minst mulig støv, skitt, søle og snø trekkes inn i bygningen?</t>
  </si>
  <si>
    <t>Tilfredsstillende</t>
  </si>
  <si>
    <t>Ikke tilfredsstillende</t>
  </si>
  <si>
    <t>Navn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</si>
</sst>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0.0"/>
    <numFmt numFmtId="166" formatCode="#,##0.0"/>
    <numFmt numFmtId="167" formatCode="dd/mm/yyyy;@"/>
    <numFmt numFmtId="168" formatCode="_(* #,##0.00_);_(* \(#,##0.00\);_(* &quot;-&quot;??_);_(@_)"/>
    <numFmt numFmtId="169" formatCode="[Red]#,##0;\-#,##0"/>
  </numFmts>
  <fonts count="66" x14ac:knownFonts="1">
    <font>
      <sz val="10"/>
      <name val="Arial"/>
    </font>
    <font>
      <sz val="11"/>
      <color theme="1"/>
      <name val="Calibri"/>
      <family val="2"/>
      <scheme val="minor"/>
    </font>
    <font>
      <sz val="8"/>
      <name val="Arial"/>
      <family val="2"/>
    </font>
    <font>
      <b/>
      <sz val="10"/>
      <name val="Arial"/>
      <family val="2"/>
    </font>
    <font>
      <sz val="9"/>
      <color indexed="8"/>
      <name val="Arial"/>
      <family val="2"/>
    </font>
    <font>
      <sz val="9"/>
      <color indexed="10"/>
      <name val="Arial"/>
      <family val="2"/>
    </font>
    <font>
      <sz val="10"/>
      <name val="Arial"/>
      <family val="2"/>
    </font>
    <font>
      <b/>
      <sz val="18"/>
      <name val="Arial"/>
      <family val="2"/>
    </font>
    <font>
      <b/>
      <sz val="12"/>
      <name val="Arial"/>
      <family val="2"/>
    </font>
    <font>
      <b/>
      <sz val="12"/>
      <color indexed="8"/>
      <name val="Arial"/>
      <family val="2"/>
    </font>
    <font>
      <sz val="8"/>
      <color indexed="81"/>
      <name val="Tahoma"/>
      <family val="2"/>
    </font>
    <font>
      <b/>
      <sz val="8"/>
      <color indexed="81"/>
      <name val="Tahoma"/>
      <family val="2"/>
    </font>
    <font>
      <sz val="12"/>
      <name val="Arial"/>
      <family val="2"/>
    </font>
    <font>
      <b/>
      <sz val="9"/>
      <name val="Arial"/>
      <family val="2"/>
    </font>
    <font>
      <sz val="9"/>
      <name val="Arial"/>
      <family val="2"/>
    </font>
    <font>
      <b/>
      <sz val="8"/>
      <name val="Arial"/>
      <family val="2"/>
    </font>
    <font>
      <b/>
      <sz val="9"/>
      <color indexed="8"/>
      <name val="Arial"/>
      <family val="2"/>
    </font>
    <font>
      <b/>
      <sz val="9"/>
      <color indexed="10"/>
      <name val="Arial"/>
      <family val="2"/>
    </font>
    <font>
      <i/>
      <sz val="9"/>
      <color indexed="10"/>
      <name val="Arial"/>
      <family val="2"/>
    </font>
    <font>
      <b/>
      <i/>
      <sz val="9"/>
      <color indexed="10"/>
      <name val="Arial"/>
      <family val="2"/>
    </font>
    <font>
      <i/>
      <sz val="9"/>
      <name val="Arial"/>
      <family val="2"/>
    </font>
    <font>
      <b/>
      <i/>
      <sz val="9"/>
      <name val="Arial"/>
      <family val="2"/>
    </font>
    <font>
      <b/>
      <sz val="12"/>
      <color indexed="10"/>
      <name val="Arial"/>
      <family val="2"/>
    </font>
    <font>
      <b/>
      <sz val="26"/>
      <name val="Arial"/>
      <family val="2"/>
    </font>
    <font>
      <b/>
      <sz val="20"/>
      <name val="Arial"/>
      <family val="2"/>
    </font>
    <font>
      <b/>
      <i/>
      <sz val="18"/>
      <name val="Arial"/>
      <family val="2"/>
    </font>
    <font>
      <i/>
      <sz val="10"/>
      <name val="Arial"/>
      <family val="2"/>
    </font>
    <font>
      <b/>
      <vertAlign val="superscript"/>
      <sz val="18"/>
      <name val="Arial"/>
      <family val="2"/>
    </font>
    <font>
      <b/>
      <sz val="24"/>
      <name val="Arial"/>
      <family val="2"/>
    </font>
    <font>
      <sz val="9"/>
      <color indexed="81"/>
      <name val="Tahoma"/>
      <family val="2"/>
    </font>
    <font>
      <b/>
      <sz val="9"/>
      <color indexed="81"/>
      <name val="Tahoma"/>
      <family val="2"/>
    </font>
    <font>
      <b/>
      <vertAlign val="superscript"/>
      <sz val="12"/>
      <name val="Arial"/>
      <family val="2"/>
    </font>
    <font>
      <b/>
      <sz val="14"/>
      <name val="Arial"/>
      <family val="2"/>
    </font>
    <font>
      <b/>
      <sz val="16"/>
      <name val="Arial"/>
      <family val="2"/>
    </font>
    <font>
      <sz val="14"/>
      <name val="Arial"/>
      <family val="2"/>
    </font>
    <font>
      <sz val="11"/>
      <color rgb="FF9C6500"/>
      <name val="Calibri"/>
      <family val="2"/>
      <scheme val="minor"/>
    </font>
    <font>
      <b/>
      <sz val="10"/>
      <color rgb="FFFF0000"/>
      <name val="Arial"/>
      <family val="2"/>
    </font>
    <font>
      <i/>
      <sz val="12"/>
      <name val="Arial"/>
      <family val="2"/>
    </font>
    <font>
      <sz val="9"/>
      <color rgb="FFFF0000"/>
      <name val="Arial"/>
      <family val="2"/>
    </font>
    <font>
      <b/>
      <sz val="18"/>
      <color rgb="FFFF0000"/>
      <name val="Arial"/>
      <family val="2"/>
    </font>
    <font>
      <sz val="16"/>
      <name val="Arial"/>
      <family val="2"/>
    </font>
    <font>
      <sz val="18"/>
      <name val="Arial"/>
      <family val="2"/>
    </font>
    <font>
      <sz val="20"/>
      <name val="Arial"/>
      <family val="2"/>
    </font>
    <font>
      <b/>
      <vertAlign val="superscript"/>
      <sz val="16"/>
      <name val="Arial"/>
      <family val="2"/>
    </font>
    <font>
      <i/>
      <sz val="11"/>
      <color theme="1"/>
      <name val="Calibri"/>
      <family val="2"/>
      <scheme val="minor"/>
    </font>
    <font>
      <sz val="10"/>
      <color indexed="8"/>
      <name val="MS Sans Serif"/>
      <family val="2"/>
    </font>
    <font>
      <sz val="10"/>
      <color theme="1"/>
      <name val="Arial"/>
      <family val="2"/>
    </font>
    <font>
      <sz val="10"/>
      <name val="MS Sans Serif"/>
      <family val="2"/>
    </font>
    <font>
      <b/>
      <sz val="14"/>
      <color theme="1"/>
      <name val="Calibri"/>
      <family val="2"/>
      <scheme val="minor"/>
    </font>
    <font>
      <b/>
      <sz val="16"/>
      <color theme="1"/>
      <name val="Calibri"/>
      <family val="2"/>
      <scheme val="minor"/>
    </font>
    <font>
      <b/>
      <i/>
      <u/>
      <sz val="14"/>
      <color theme="1"/>
      <name val="Calibri"/>
      <family val="2"/>
      <scheme val="minor"/>
    </font>
    <font>
      <sz val="11"/>
      <name val="Arial"/>
      <family val="2"/>
    </font>
    <font>
      <b/>
      <u/>
      <sz val="18"/>
      <name val="Verdana"/>
      <family val="2"/>
    </font>
    <font>
      <i/>
      <sz val="18"/>
      <name val="Arial"/>
      <family val="2"/>
    </font>
    <font>
      <b/>
      <sz val="18"/>
      <color theme="0"/>
      <name val="Calibri"/>
      <family val="2"/>
      <scheme val="minor"/>
    </font>
    <font>
      <sz val="18"/>
      <color theme="0"/>
      <name val="Calibri"/>
      <family val="2"/>
      <scheme val="minor"/>
    </font>
    <font>
      <b/>
      <vertAlign val="superscript"/>
      <sz val="18"/>
      <color theme="0"/>
      <name val="Calibri"/>
      <family val="2"/>
      <scheme val="minor"/>
    </font>
    <font>
      <b/>
      <sz val="18"/>
      <name val="Calibri"/>
      <family val="2"/>
      <scheme val="minor"/>
    </font>
    <font>
      <sz val="18"/>
      <name val="Calibri"/>
      <family val="2"/>
      <scheme val="minor"/>
    </font>
    <font>
      <i/>
      <sz val="16"/>
      <name val="Arial"/>
      <family val="2"/>
    </font>
    <font>
      <b/>
      <i/>
      <sz val="9"/>
      <color rgb="FFFF0000"/>
      <name val="Arial"/>
      <family val="2"/>
    </font>
    <font>
      <b/>
      <sz val="9"/>
      <color rgb="FFCCFFCC"/>
      <name val="Arial"/>
      <family val="2"/>
    </font>
    <font>
      <sz val="10"/>
      <color rgb="FFCCFFCC"/>
      <name val="Arial"/>
      <family val="2"/>
    </font>
    <font>
      <b/>
      <sz val="8"/>
      <color rgb="FFCCFFCC"/>
      <name val="Arial"/>
      <family val="2"/>
    </font>
    <font>
      <sz val="8"/>
      <color rgb="FFCCFFCC"/>
      <name val="Arial"/>
      <family val="2"/>
    </font>
    <font>
      <b/>
      <sz val="20"/>
      <color rgb="FF000000"/>
      <name val="Arial"/>
      <family val="2"/>
    </font>
  </fonts>
  <fills count="20">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rgb="FFFFEB9C"/>
      </patternFill>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
      <patternFill patternType="solid">
        <fgColor rgb="FF4682B4"/>
        <bgColor indexed="64"/>
      </patternFill>
    </fill>
    <fill>
      <patternFill patternType="solid">
        <fgColor rgb="FF008000"/>
        <bgColor indexed="64"/>
      </patternFill>
    </fill>
    <fill>
      <patternFill patternType="solid">
        <fgColor theme="4"/>
        <bgColor indexed="64"/>
      </patternFill>
    </fill>
  </fills>
  <borders count="9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double">
        <color indexed="64"/>
      </bottom>
      <diagonal/>
    </border>
    <border>
      <left/>
      <right/>
      <top style="thin">
        <color indexed="64"/>
      </top>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hair">
        <color indexed="64"/>
      </left>
      <right/>
      <top style="thin">
        <color indexed="64"/>
      </top>
      <bottom style="hair">
        <color indexed="64"/>
      </bottom>
      <diagonal/>
    </border>
    <border>
      <left style="hair">
        <color indexed="64"/>
      </left>
      <right/>
      <top style="double">
        <color indexed="64"/>
      </top>
      <bottom style="thin">
        <color indexed="64"/>
      </bottom>
      <diagonal/>
    </border>
    <border>
      <left/>
      <right style="hair">
        <color indexed="64"/>
      </right>
      <top style="double">
        <color indexed="64"/>
      </top>
      <bottom style="thin">
        <color indexed="64"/>
      </bottom>
      <diagonal/>
    </border>
    <border>
      <left/>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style="hair">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hair">
        <color indexed="64"/>
      </left>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tted">
        <color rgb="FF808080"/>
      </left>
      <right style="dotted">
        <color rgb="FF808080"/>
      </right>
      <top style="dotted">
        <color rgb="FF808080"/>
      </top>
      <bottom style="dotted">
        <color rgb="FF808080"/>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hair">
        <color auto="1"/>
      </top>
      <bottom style="medium">
        <color indexed="64"/>
      </bottom>
      <diagonal/>
    </border>
    <border>
      <left/>
      <right style="thin">
        <color indexed="64"/>
      </right>
      <top style="medium">
        <color indexed="64"/>
      </top>
      <bottom style="medium">
        <color indexed="64"/>
      </bottom>
      <diagonal/>
    </border>
  </borders>
  <cellStyleXfs count="43950">
    <xf numFmtId="0" fontId="0" fillId="0" borderId="0"/>
    <xf numFmtId="0" fontId="35" fillId="8" borderId="0" applyNumberFormat="0" applyBorder="0" applyAlignment="0" applyProtection="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45" fillId="0" borderId="0"/>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7" fillId="0" borderId="0"/>
    <xf numFmtId="0" fontId="47"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cellStyleXfs>
  <cellXfs count="538">
    <xf numFmtId="0" fontId="0" fillId="0" borderId="0" xfId="0"/>
    <xf numFmtId="0" fontId="14" fillId="0" borderId="1"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3" fontId="4" fillId="0" borderId="1" xfId="0" applyNumberFormat="1" applyFont="1" applyBorder="1" applyAlignment="1" applyProtection="1">
      <alignment horizontal="right" wrapText="1"/>
      <protection locked="0"/>
    </xf>
    <xf numFmtId="3" fontId="14" fillId="0" borderId="1" xfId="0" applyNumberFormat="1" applyFont="1" applyBorder="1" applyAlignment="1" applyProtection="1">
      <alignment horizontal="right" wrapText="1"/>
      <protection locked="0"/>
    </xf>
    <xf numFmtId="0" fontId="17"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14" fillId="0" borderId="13" xfId="0" applyFont="1" applyBorder="1" applyAlignment="1" applyProtection="1">
      <alignment horizontal="left" vertical="top" wrapText="1"/>
      <protection locked="0"/>
    </xf>
    <xf numFmtId="0" fontId="4"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0" fillId="6" borderId="0" xfId="0" applyFill="1"/>
    <xf numFmtId="0" fontId="0" fillId="6" borderId="0" xfId="0" applyFill="1" applyAlignment="1">
      <alignment horizontal="center"/>
    </xf>
    <xf numFmtId="3" fontId="0" fillId="6" borderId="0" xfId="0" applyNumberFormat="1" applyFill="1" applyAlignment="1">
      <alignment horizontal="right"/>
    </xf>
    <xf numFmtId="3" fontId="0" fillId="0" borderId="0" xfId="0" applyNumberFormat="1" applyAlignment="1">
      <alignment horizontal="right"/>
    </xf>
    <xf numFmtId="0" fontId="23" fillId="6" borderId="0" xfId="0" applyFont="1" applyFill="1"/>
    <xf numFmtId="49" fontId="7" fillId="5" borderId="3" xfId="0" applyNumberFormat="1" applyFont="1" applyFill="1" applyBorder="1" applyAlignment="1">
      <alignment horizontal="center"/>
    </xf>
    <xf numFmtId="3" fontId="7" fillId="0" borderId="3" xfId="0" applyNumberFormat="1" applyFont="1" applyBorder="1" applyAlignment="1">
      <alignment horizontal="right"/>
    </xf>
    <xf numFmtId="0" fontId="0" fillId="0" borderId="0" xfId="0" applyAlignment="1">
      <alignment horizontal="center"/>
    </xf>
    <xf numFmtId="3" fontId="7" fillId="0" borderId="17" xfId="0" applyNumberFormat="1" applyFont="1" applyBorder="1" applyAlignment="1">
      <alignment horizontal="right"/>
    </xf>
    <xf numFmtId="3" fontId="8" fillId="3" borderId="18" xfId="0" applyNumberFormat="1" applyFont="1" applyFill="1" applyBorder="1" applyAlignment="1">
      <alignment horizontal="right"/>
    </xf>
    <xf numFmtId="0" fontId="7" fillId="5" borderId="19" xfId="0" applyFont="1" applyFill="1" applyBorder="1"/>
    <xf numFmtId="49" fontId="7" fillId="5" borderId="22" xfId="0" applyNumberFormat="1" applyFont="1" applyFill="1" applyBorder="1" applyAlignment="1">
      <alignment horizontal="center"/>
    </xf>
    <xf numFmtId="49" fontId="7" fillId="5" borderId="23" xfId="0" applyNumberFormat="1" applyFont="1" applyFill="1" applyBorder="1" applyAlignment="1">
      <alignment horizontal="center"/>
    </xf>
    <xf numFmtId="49" fontId="7" fillId="5" borderId="24" xfId="0" applyNumberFormat="1" applyFont="1" applyFill="1" applyBorder="1" applyAlignment="1">
      <alignment horizontal="center"/>
    </xf>
    <xf numFmtId="3" fontId="8" fillId="3" borderId="24" xfId="0" applyNumberFormat="1" applyFont="1" applyFill="1" applyBorder="1" applyAlignment="1">
      <alignment horizontal="right"/>
    </xf>
    <xf numFmtId="3" fontId="8" fillId="3" borderId="26" xfId="0" applyNumberFormat="1" applyFont="1" applyFill="1" applyBorder="1" applyAlignment="1">
      <alignment horizontal="right"/>
    </xf>
    <xf numFmtId="3" fontId="8" fillId="3" borderId="27" xfId="0" applyNumberFormat="1" applyFont="1" applyFill="1" applyBorder="1" applyAlignment="1">
      <alignment horizontal="right"/>
    </xf>
    <xf numFmtId="3" fontId="26" fillId="0" borderId="0" xfId="0" applyNumberFormat="1" applyFont="1" applyAlignment="1">
      <alignment horizontal="left"/>
    </xf>
    <xf numFmtId="3" fontId="3" fillId="6" borderId="29" xfId="0" applyNumberFormat="1" applyFont="1" applyFill="1" applyBorder="1" applyAlignment="1">
      <alignment horizontal="left"/>
    </xf>
    <xf numFmtId="3" fontId="3" fillId="2" borderId="29" xfId="0" applyNumberFormat="1" applyFont="1" applyFill="1" applyBorder="1" applyAlignment="1">
      <alignment horizontal="left"/>
    </xf>
    <xf numFmtId="0" fontId="7" fillId="5" borderId="40" xfId="0" applyFont="1" applyFill="1" applyBorder="1" applyAlignment="1">
      <alignment horizontal="center"/>
    </xf>
    <xf numFmtId="3" fontId="24" fillId="5" borderId="30" xfId="0" applyNumberFormat="1" applyFont="1" applyFill="1" applyBorder="1" applyAlignment="1">
      <alignment horizontal="right"/>
    </xf>
    <xf numFmtId="166" fontId="24" fillId="5" borderId="41" xfId="0" applyNumberFormat="1" applyFont="1" applyFill="1" applyBorder="1" applyAlignment="1">
      <alignment horizontal="center"/>
    </xf>
    <xf numFmtId="49" fontId="7" fillId="5" borderId="23" xfId="0" applyNumberFormat="1" applyFont="1" applyFill="1" applyBorder="1" applyAlignment="1">
      <alignment horizontal="center" vertical="top"/>
    </xf>
    <xf numFmtId="49" fontId="7" fillId="5" borderId="23" xfId="0" applyNumberFormat="1" applyFont="1" applyFill="1" applyBorder="1" applyAlignment="1">
      <alignment horizontal="center" vertical="top" wrapText="1"/>
    </xf>
    <xf numFmtId="49" fontId="7" fillId="5" borderId="42" xfId="0" applyNumberFormat="1" applyFont="1" applyFill="1" applyBorder="1" applyAlignment="1">
      <alignment horizontal="center" vertical="top"/>
    </xf>
    <xf numFmtId="0" fontId="5" fillId="6" borderId="1" xfId="0" applyFont="1" applyFill="1" applyBorder="1" applyAlignment="1" applyProtection="1">
      <alignment horizontal="left" vertical="top" wrapText="1"/>
      <protection locked="0"/>
    </xf>
    <xf numFmtId="0" fontId="7" fillId="5" borderId="8" xfId="0" applyFont="1" applyFill="1" applyBorder="1"/>
    <xf numFmtId="0" fontId="0" fillId="5" borderId="15" xfId="0" applyFill="1" applyBorder="1"/>
    <xf numFmtId="0" fontId="7" fillId="5" borderId="50" xfId="0" applyFont="1" applyFill="1" applyBorder="1" applyAlignment="1">
      <alignment horizontal="center"/>
    </xf>
    <xf numFmtId="14" fontId="0" fillId="6" borderId="0" xfId="0" applyNumberFormat="1" applyFill="1" applyAlignment="1">
      <alignment horizontal="center"/>
    </xf>
    <xf numFmtId="9" fontId="16" fillId="5" borderId="1" xfId="0" applyNumberFormat="1" applyFont="1" applyFill="1" applyBorder="1" applyAlignment="1" applyProtection="1">
      <alignment horizontal="center" wrapText="1"/>
      <protection locked="0"/>
    </xf>
    <xf numFmtId="9" fontId="4" fillId="0" borderId="1" xfId="0" applyNumberFormat="1" applyFont="1" applyBorder="1" applyAlignment="1" applyProtection="1">
      <alignment horizontal="center" wrapText="1"/>
      <protection locked="0"/>
    </xf>
    <xf numFmtId="9" fontId="14" fillId="0" borderId="1" xfId="0" applyNumberFormat="1" applyFont="1" applyBorder="1" applyAlignment="1" applyProtection="1">
      <alignment horizontal="center" wrapText="1"/>
      <protection locked="0"/>
    </xf>
    <xf numFmtId="49" fontId="7" fillId="5" borderId="3" xfId="0" applyNumberFormat="1" applyFont="1" applyFill="1" applyBorder="1" applyAlignment="1">
      <alignment horizontal="center" wrapText="1"/>
    </xf>
    <xf numFmtId="0" fontId="25" fillId="5" borderId="51" xfId="0" applyFont="1" applyFill="1" applyBorder="1"/>
    <xf numFmtId="0" fontId="0" fillId="5" borderId="48" xfId="0" applyFill="1" applyBorder="1"/>
    <xf numFmtId="3" fontId="7" fillId="0" borderId="23" xfId="0" applyNumberFormat="1" applyFont="1" applyBorder="1" applyAlignment="1">
      <alignment horizontal="right"/>
    </xf>
    <xf numFmtId="0" fontId="7" fillId="5" borderId="53" xfId="0" applyFont="1" applyFill="1" applyBorder="1" applyAlignment="1">
      <alignment horizontal="center"/>
    </xf>
    <xf numFmtId="0" fontId="25" fillId="5" borderId="54" xfId="0" applyFont="1" applyFill="1" applyBorder="1"/>
    <xf numFmtId="0" fontId="0" fillId="5" borderId="55" xfId="0" applyFill="1" applyBorder="1"/>
    <xf numFmtId="3" fontId="7" fillId="5" borderId="56" xfId="0" applyNumberFormat="1" applyFont="1" applyFill="1" applyBorder="1" applyAlignment="1">
      <alignment horizontal="right"/>
    </xf>
    <xf numFmtId="166" fontId="7" fillId="6" borderId="57" xfId="0" applyNumberFormat="1" applyFont="1" applyFill="1" applyBorder="1" applyAlignment="1">
      <alignment horizontal="center"/>
    </xf>
    <xf numFmtId="166" fontId="7" fillId="6" borderId="28" xfId="0" applyNumberFormat="1" applyFont="1" applyFill="1" applyBorder="1" applyAlignment="1">
      <alignment horizontal="center"/>
    </xf>
    <xf numFmtId="4" fontId="7" fillId="6" borderId="58" xfId="0" applyNumberFormat="1" applyFont="1" applyFill="1" applyBorder="1" applyAlignment="1">
      <alignment horizontal="center"/>
    </xf>
    <xf numFmtId="166" fontId="7" fillId="6" borderId="9" xfId="0" applyNumberFormat="1" applyFont="1" applyFill="1" applyBorder="1" applyAlignment="1">
      <alignment horizontal="center"/>
    </xf>
    <xf numFmtId="166" fontId="7" fillId="6" borderId="0" xfId="0" applyNumberFormat="1" applyFont="1" applyFill="1" applyAlignment="1">
      <alignment horizontal="center"/>
    </xf>
    <xf numFmtId="4" fontId="7" fillId="6" borderId="37" xfId="0" applyNumberFormat="1" applyFont="1" applyFill="1" applyBorder="1" applyAlignment="1">
      <alignment horizontal="center"/>
    </xf>
    <xf numFmtId="4" fontId="8" fillId="6" borderId="37" xfId="0" applyNumberFormat="1" applyFont="1" applyFill="1" applyBorder="1" applyAlignment="1">
      <alignment horizontal="center"/>
    </xf>
    <xf numFmtId="166" fontId="7" fillId="6" borderId="59" xfId="0" applyNumberFormat="1" applyFont="1" applyFill="1" applyBorder="1" applyAlignment="1">
      <alignment horizontal="center"/>
    </xf>
    <xf numFmtId="166" fontId="7" fillId="6" borderId="49" xfId="0" applyNumberFormat="1" applyFont="1" applyFill="1" applyBorder="1" applyAlignment="1">
      <alignment horizontal="center"/>
    </xf>
    <xf numFmtId="4" fontId="8" fillId="6" borderId="41" xfId="0" applyNumberFormat="1" applyFont="1" applyFill="1" applyBorder="1" applyAlignment="1">
      <alignment horizontal="center"/>
    </xf>
    <xf numFmtId="0" fontId="7" fillId="5" borderId="53" xfId="0" applyFont="1" applyFill="1" applyBorder="1"/>
    <xf numFmtId="0" fontId="32" fillId="5" borderId="56" xfId="0" applyFont="1" applyFill="1" applyBorder="1" applyAlignment="1">
      <alignment horizontal="center"/>
    </xf>
    <xf numFmtId="3" fontId="7" fillId="9" borderId="25" xfId="0" applyNumberFormat="1" applyFont="1" applyFill="1" applyBorder="1" applyAlignment="1">
      <alignment horizontal="right"/>
    </xf>
    <xf numFmtId="0" fontId="32" fillId="5" borderId="3" xfId="0" applyFont="1" applyFill="1" applyBorder="1" applyAlignment="1">
      <alignment horizontal="center"/>
    </xf>
    <xf numFmtId="0" fontId="32" fillId="5" borderId="25" xfId="0" applyFont="1" applyFill="1" applyBorder="1" applyAlignment="1">
      <alignment horizontal="center"/>
    </xf>
    <xf numFmtId="0" fontId="32" fillId="5" borderId="17" xfId="0" applyFont="1" applyFill="1" applyBorder="1" applyAlignment="1">
      <alignment horizontal="center"/>
    </xf>
    <xf numFmtId="3" fontId="7" fillId="9" borderId="0" xfId="0" applyNumberFormat="1" applyFont="1" applyFill="1" applyAlignment="1">
      <alignment horizontal="right"/>
    </xf>
    <xf numFmtId="3" fontId="37" fillId="0" borderId="0" xfId="0" applyNumberFormat="1" applyFont="1" applyAlignment="1">
      <alignment horizontal="left"/>
    </xf>
    <xf numFmtId="0" fontId="0" fillId="0" borderId="0" xfId="0" applyAlignment="1" applyProtection="1">
      <alignment wrapText="1"/>
      <protection locked="0"/>
    </xf>
    <xf numFmtId="0" fontId="33" fillId="5" borderId="0" xfId="0" applyFont="1" applyFill="1" applyAlignment="1" applyProtection="1">
      <alignment wrapText="1"/>
      <protection locked="0"/>
    </xf>
    <xf numFmtId="49" fontId="7" fillId="5" borderId="0" xfId="0" applyNumberFormat="1" applyFont="1" applyFill="1" applyAlignment="1" applyProtection="1">
      <alignment horizontal="left" wrapText="1"/>
      <protection locked="0"/>
    </xf>
    <xf numFmtId="3" fontId="8" fillId="5" borderId="15" xfId="0" applyNumberFormat="1" applyFont="1" applyFill="1" applyBorder="1" applyAlignment="1" applyProtection="1">
      <alignment horizontal="left" wrapText="1"/>
      <protection locked="0"/>
    </xf>
    <xf numFmtId="0" fontId="8" fillId="5" borderId="16" xfId="0" applyFont="1" applyFill="1" applyBorder="1" applyAlignment="1" applyProtection="1">
      <alignment horizontal="left" wrapText="1"/>
      <protection locked="0"/>
    </xf>
    <xf numFmtId="0" fontId="8" fillId="5" borderId="46" xfId="0" applyFont="1" applyFill="1" applyBorder="1" applyAlignment="1" applyProtection="1">
      <alignment horizontal="left" vertical="center" wrapText="1"/>
      <protection locked="0"/>
    </xf>
    <xf numFmtId="14" fontId="8" fillId="5" borderId="15" xfId="0" applyNumberFormat="1" applyFont="1" applyFill="1" applyBorder="1" applyAlignment="1" applyProtection="1">
      <alignment horizontal="left" wrapText="1"/>
      <protection locked="0"/>
    </xf>
    <xf numFmtId="0" fontId="8" fillId="5" borderId="38" xfId="0" applyFont="1" applyFill="1" applyBorder="1" applyAlignment="1" applyProtection="1">
      <alignment horizontal="left" wrapText="1"/>
      <protection locked="0"/>
    </xf>
    <xf numFmtId="0" fontId="14" fillId="0" borderId="0" xfId="0" applyFont="1" applyAlignment="1" applyProtection="1">
      <alignment wrapText="1"/>
      <protection locked="0"/>
    </xf>
    <xf numFmtId="16"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9" fontId="5" fillId="0" borderId="1" xfId="0" applyNumberFormat="1" applyFont="1" applyBorder="1" applyAlignment="1" applyProtection="1">
      <alignment horizontal="center" wrapText="1"/>
      <protection locked="0"/>
    </xf>
    <xf numFmtId="3" fontId="5" fillId="0" borderId="1" xfId="0" applyNumberFormat="1" applyFont="1" applyBorder="1" applyAlignment="1" applyProtection="1">
      <alignment horizontal="right" wrapText="1"/>
      <protection locked="0"/>
    </xf>
    <xf numFmtId="3" fontId="5" fillId="10" borderId="1" xfId="0" applyNumberFormat="1" applyFont="1" applyFill="1" applyBorder="1" applyAlignment="1" applyProtection="1">
      <alignment horizontal="right" wrapText="1"/>
      <protection locked="0"/>
    </xf>
    <xf numFmtId="9" fontId="14" fillId="0" borderId="0" xfId="0" applyNumberFormat="1" applyFont="1" applyAlignment="1" applyProtection="1">
      <alignment horizontal="center" wrapText="1"/>
      <protection locked="0"/>
    </xf>
    <xf numFmtId="0" fontId="14" fillId="0" borderId="13" xfId="0" applyFont="1" applyBorder="1" applyAlignment="1" applyProtection="1">
      <alignment horizontal="center" vertical="center" wrapText="1"/>
      <protection locked="0"/>
    </xf>
    <xf numFmtId="9" fontId="5" fillId="7" borderId="20" xfId="0" applyNumberFormat="1" applyFont="1" applyFill="1" applyBorder="1" applyAlignment="1" applyProtection="1">
      <alignment horizontal="center" wrapText="1"/>
      <protection locked="0"/>
    </xf>
    <xf numFmtId="9" fontId="17" fillId="7" borderId="21" xfId="0" applyNumberFormat="1" applyFont="1" applyFill="1" applyBorder="1" applyAlignment="1" applyProtection="1">
      <alignment horizontal="center" wrapText="1"/>
      <protection locked="0"/>
    </xf>
    <xf numFmtId="3" fontId="14" fillId="10" borderId="1" xfId="0" applyNumberFormat="1" applyFont="1" applyFill="1" applyBorder="1" applyAlignment="1" applyProtection="1">
      <alignment horizontal="right" wrapText="1"/>
      <protection locked="0"/>
    </xf>
    <xf numFmtId="0" fontId="4" fillId="0" borderId="13" xfId="0" applyFont="1" applyBorder="1" applyAlignment="1" applyProtection="1">
      <alignment horizontal="left" vertical="top" wrapText="1"/>
      <protection locked="0"/>
    </xf>
    <xf numFmtId="0" fontId="4" fillId="0" borderId="13" xfId="0" applyFont="1" applyBorder="1" applyAlignment="1" applyProtection="1">
      <alignment horizontal="center" vertical="center" wrapText="1"/>
      <protection locked="0"/>
    </xf>
    <xf numFmtId="9" fontId="4" fillId="0" borderId="13" xfId="0" applyNumberFormat="1" applyFont="1" applyBorder="1" applyAlignment="1" applyProtection="1">
      <alignment horizontal="center" wrapText="1"/>
      <protection locked="0"/>
    </xf>
    <xf numFmtId="3" fontId="4" fillId="0" borderId="13" xfId="0" applyNumberFormat="1" applyFont="1" applyBorder="1" applyAlignment="1" applyProtection="1">
      <alignment horizontal="right" wrapText="1"/>
      <protection locked="0"/>
    </xf>
    <xf numFmtId="9" fontId="14" fillId="7" borderId="20" xfId="0" applyNumberFormat="1" applyFont="1" applyFill="1" applyBorder="1" applyAlignment="1" applyProtection="1">
      <alignment horizontal="center" wrapText="1"/>
      <protection locked="0"/>
    </xf>
    <xf numFmtId="9" fontId="13" fillId="7" borderId="21" xfId="0" applyNumberFormat="1" applyFont="1" applyFill="1" applyBorder="1" applyAlignment="1" applyProtection="1">
      <alignment horizontal="center" wrapText="1"/>
      <protection locked="0"/>
    </xf>
    <xf numFmtId="9" fontId="13" fillId="0" borderId="13" xfId="0" applyNumberFormat="1" applyFont="1" applyBorder="1" applyAlignment="1" applyProtection="1">
      <alignment horizontal="center" wrapText="1"/>
      <protection locked="0"/>
    </xf>
    <xf numFmtId="0" fontId="14" fillId="0" borderId="1" xfId="0" applyFont="1" applyBorder="1" applyAlignment="1" applyProtection="1">
      <alignment wrapText="1"/>
      <protection locked="0"/>
    </xf>
    <xf numFmtId="9" fontId="17" fillId="5" borderId="1" xfId="0" applyNumberFormat="1" applyFont="1" applyFill="1" applyBorder="1" applyAlignment="1" applyProtection="1">
      <alignment horizontal="center" wrapText="1"/>
      <protection locked="0"/>
    </xf>
    <xf numFmtId="0" fontId="5" fillId="6" borderId="1" xfId="0" applyFont="1" applyFill="1" applyBorder="1" applyAlignment="1" applyProtection="1">
      <alignment horizontal="center" vertical="center" wrapText="1"/>
      <protection locked="0"/>
    </xf>
    <xf numFmtId="9" fontId="5" fillId="6" borderId="1" xfId="0" applyNumberFormat="1" applyFont="1" applyFill="1" applyBorder="1" applyAlignment="1" applyProtection="1">
      <alignment horizontal="center" wrapText="1"/>
      <protection locked="0"/>
    </xf>
    <xf numFmtId="3" fontId="5" fillId="6" borderId="1" xfId="0" applyNumberFormat="1" applyFont="1" applyFill="1" applyBorder="1" applyAlignment="1" applyProtection="1">
      <alignment horizontal="right" wrapText="1"/>
      <protection locked="0"/>
    </xf>
    <xf numFmtId="0" fontId="14" fillId="6" borderId="0" xfId="0" applyFont="1" applyFill="1" applyAlignment="1" applyProtection="1">
      <alignment wrapText="1"/>
      <protection locked="0"/>
    </xf>
    <xf numFmtId="0" fontId="17" fillId="0" borderId="1" xfId="0" applyFont="1" applyBorder="1" applyAlignment="1" applyProtection="1">
      <alignment horizontal="center" vertical="center" wrapText="1"/>
      <protection locked="0"/>
    </xf>
    <xf numFmtId="9" fontId="17" fillId="0" borderId="1" xfId="0" applyNumberFormat="1" applyFont="1" applyBorder="1" applyAlignment="1" applyProtection="1">
      <alignment horizontal="center" wrapText="1"/>
      <protection locked="0"/>
    </xf>
    <xf numFmtId="3" fontId="17" fillId="0" borderId="1" xfId="0" applyNumberFormat="1" applyFont="1" applyBorder="1" applyAlignment="1" applyProtection="1">
      <alignment horizontal="right" wrapText="1"/>
      <protection locked="0"/>
    </xf>
    <xf numFmtId="0" fontId="5" fillId="0" borderId="13" xfId="0" applyFont="1" applyBorder="1" applyAlignment="1" applyProtection="1">
      <alignment horizontal="center" vertical="center" wrapText="1"/>
      <protection locked="0"/>
    </xf>
    <xf numFmtId="0" fontId="5" fillId="0" borderId="0" xfId="0" applyFont="1" applyAlignment="1" applyProtection="1">
      <alignment wrapText="1"/>
      <protection locked="0"/>
    </xf>
    <xf numFmtId="0" fontId="21" fillId="0" borderId="0" xfId="0" applyFont="1" applyAlignment="1" applyProtection="1">
      <alignment horizontal="right" wrapText="1"/>
      <protection locked="0"/>
    </xf>
    <xf numFmtId="0" fontId="21" fillId="0" borderId="0" xfId="0" applyFont="1" applyAlignment="1" applyProtection="1">
      <alignment horizontal="center" vertical="center" wrapText="1"/>
      <protection locked="0"/>
    </xf>
    <xf numFmtId="165" fontId="13" fillId="0" borderId="33" xfId="0" applyNumberFormat="1" applyFont="1" applyBorder="1" applyAlignment="1" applyProtection="1">
      <alignment horizontal="center" vertical="center" wrapText="1"/>
      <protection locked="0"/>
    </xf>
    <xf numFmtId="165" fontId="13" fillId="0" borderId="35" xfId="0" applyNumberFormat="1" applyFont="1" applyBorder="1" applyAlignment="1" applyProtection="1">
      <alignment horizontal="center" vertical="center" wrapText="1"/>
      <protection locked="0"/>
    </xf>
    <xf numFmtId="0" fontId="14" fillId="0" borderId="0" xfId="0" applyFont="1" applyAlignment="1" applyProtection="1">
      <alignment horizontal="center" wrapText="1"/>
      <protection locked="0"/>
    </xf>
    <xf numFmtId="2" fontId="13" fillId="0" borderId="34" xfId="0" applyNumberFormat="1" applyFont="1" applyBorder="1" applyAlignment="1" applyProtection="1">
      <alignment horizontal="center" vertical="center" wrapText="1"/>
      <protection locked="0"/>
    </xf>
    <xf numFmtId="0" fontId="13" fillId="0" borderId="32" xfId="0" applyFont="1" applyBorder="1" applyAlignment="1" applyProtection="1">
      <alignment horizontal="center" wrapText="1"/>
      <protection locked="0"/>
    </xf>
    <xf numFmtId="0" fontId="13" fillId="0" borderId="0" xfId="0" applyFont="1" applyAlignment="1" applyProtection="1">
      <alignment horizontal="center" wrapText="1"/>
      <protection locked="0"/>
    </xf>
    <xf numFmtId="3" fontId="14" fillId="0" borderId="0" xfId="0" applyNumberFormat="1" applyFont="1" applyAlignment="1" applyProtection="1">
      <alignment horizontal="right" wrapText="1"/>
      <protection locked="0"/>
    </xf>
    <xf numFmtId="0" fontId="14"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wrapText="1"/>
      <protection locked="0"/>
    </xf>
    <xf numFmtId="9" fontId="0" fillId="0" borderId="0" xfId="0" applyNumberFormat="1" applyAlignment="1" applyProtection="1">
      <alignment horizontal="center" wrapText="1"/>
      <protection locked="0"/>
    </xf>
    <xf numFmtId="3" fontId="0" fillId="0" borderId="0" xfId="0" applyNumberFormat="1" applyAlignment="1" applyProtection="1">
      <alignment horizontal="right" wrapText="1"/>
      <protection locked="0"/>
    </xf>
    <xf numFmtId="0" fontId="7" fillId="5" borderId="50" xfId="0" applyFont="1" applyFill="1" applyBorder="1"/>
    <xf numFmtId="0" fontId="7" fillId="5" borderId="0" xfId="0" applyFont="1" applyFill="1" applyAlignment="1">
      <alignment horizontal="right" wrapText="1"/>
    </xf>
    <xf numFmtId="0" fontId="7" fillId="5" borderId="0" xfId="0" applyFont="1" applyFill="1" applyAlignment="1">
      <alignment wrapText="1"/>
    </xf>
    <xf numFmtId="0" fontId="7" fillId="5" borderId="0" xfId="0" applyFont="1" applyFill="1" applyAlignment="1">
      <alignment horizontal="center" vertical="center" wrapText="1"/>
    </xf>
    <xf numFmtId="0" fontId="8" fillId="5" borderId="0" xfId="0" applyFont="1" applyFill="1" applyAlignment="1">
      <alignment horizontal="right"/>
    </xf>
    <xf numFmtId="49" fontId="3" fillId="4" borderId="0" xfId="0" applyNumberFormat="1" applyFont="1" applyFill="1" applyAlignment="1">
      <alignment horizontal="center" wrapText="1"/>
    </xf>
    <xf numFmtId="0" fontId="7" fillId="5" borderId="0" xfId="0" applyFont="1" applyFill="1" applyAlignment="1">
      <alignment horizontal="center" wrapText="1"/>
    </xf>
    <xf numFmtId="49" fontId="3" fillId="2" borderId="0" xfId="0" applyNumberFormat="1" applyFont="1" applyFill="1" applyAlignment="1">
      <alignment horizontal="center" wrapText="1"/>
    </xf>
    <xf numFmtId="49" fontId="8" fillId="5" borderId="0" xfId="0" applyNumberFormat="1" applyFont="1" applyFill="1" applyAlignment="1">
      <alignment horizontal="left" vertical="center"/>
    </xf>
    <xf numFmtId="49" fontId="8" fillId="5" borderId="0" xfId="0" applyNumberFormat="1" applyFont="1" applyFill="1" applyAlignment="1">
      <alignment horizontal="center" vertical="center"/>
    </xf>
    <xf numFmtId="9" fontId="8" fillId="5" borderId="0" xfId="0" applyNumberFormat="1" applyFont="1" applyFill="1" applyAlignment="1">
      <alignment horizontal="center" vertical="center"/>
    </xf>
    <xf numFmtId="3" fontId="8" fillId="5" borderId="0" xfId="0" applyNumberFormat="1" applyFont="1" applyFill="1" applyAlignment="1">
      <alignment horizontal="right" wrapText="1"/>
    </xf>
    <xf numFmtId="49" fontId="3" fillId="3" borderId="0" xfId="0" applyNumberFormat="1" applyFont="1" applyFill="1" applyAlignment="1">
      <alignment horizontal="center" wrapText="1"/>
    </xf>
    <xf numFmtId="9" fontId="3" fillId="5" borderId="3" xfId="0" applyNumberFormat="1" applyFont="1" applyFill="1" applyBorder="1" applyAlignment="1">
      <alignment horizontal="center" vertical="center" wrapText="1"/>
    </xf>
    <xf numFmtId="0" fontId="8" fillId="5" borderId="7" xfId="0" applyFont="1" applyFill="1" applyBorder="1" applyAlignment="1">
      <alignment wrapText="1"/>
    </xf>
    <xf numFmtId="0" fontId="15" fillId="5" borderId="11" xfId="0" applyFont="1" applyFill="1" applyBorder="1" applyAlignment="1">
      <alignment horizontal="center" vertical="center" textRotation="90" wrapText="1"/>
    </xf>
    <xf numFmtId="0" fontId="15" fillId="5" borderId="6" xfId="0" applyFont="1" applyFill="1" applyBorder="1" applyAlignment="1">
      <alignment horizontal="center" vertical="center" textRotation="90" wrapText="1"/>
    </xf>
    <xf numFmtId="0" fontId="3" fillId="5" borderId="45" xfId="0" applyFont="1" applyFill="1" applyBorder="1" applyAlignment="1">
      <alignment horizontal="center" vertical="top" wrapText="1"/>
    </xf>
    <xf numFmtId="0" fontId="3" fillId="5" borderId="6" xfId="0" applyFont="1" applyFill="1" applyBorder="1" applyAlignment="1">
      <alignment horizontal="center" vertical="top" wrapText="1"/>
    </xf>
    <xf numFmtId="0" fontId="15" fillId="5" borderId="6" xfId="0" applyFont="1" applyFill="1" applyBorder="1" applyAlignment="1">
      <alignment horizontal="center" vertical="top" wrapText="1"/>
    </xf>
    <xf numFmtId="0" fontId="15" fillId="5" borderId="7" xfId="0" applyFont="1" applyFill="1" applyBorder="1" applyAlignment="1">
      <alignment horizontal="center" vertical="top" wrapText="1"/>
    </xf>
    <xf numFmtId="0" fontId="12" fillId="3" borderId="5" xfId="0" applyFont="1" applyFill="1" applyBorder="1" applyAlignment="1">
      <alignment wrapText="1"/>
    </xf>
    <xf numFmtId="0" fontId="12" fillId="3" borderId="31"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8" fillId="3" borderId="4" xfId="0" applyFont="1" applyFill="1" applyBorder="1" applyAlignment="1">
      <alignment horizontal="center" vertical="top"/>
    </xf>
    <xf numFmtId="0" fontId="8" fillId="3" borderId="15" xfId="0" applyFont="1" applyFill="1" applyBorder="1" applyAlignment="1">
      <alignment horizontal="center" vertical="top"/>
    </xf>
    <xf numFmtId="0" fontId="8" fillId="3" borderId="15" xfId="0" applyFont="1" applyFill="1" applyBorder="1" applyAlignment="1">
      <alignment horizontal="right" vertical="top"/>
    </xf>
    <xf numFmtId="0" fontId="8" fillId="3" borderId="36" xfId="0" applyFont="1" applyFill="1" applyBorder="1" applyAlignment="1">
      <alignment horizontal="center" vertical="top"/>
    </xf>
    <xf numFmtId="9" fontId="3" fillId="3" borderId="3" xfId="0" applyNumberFormat="1" applyFont="1" applyFill="1" applyBorder="1" applyAlignment="1">
      <alignment horizontal="center" vertical="center" wrapText="1"/>
    </xf>
    <xf numFmtId="3" fontId="3" fillId="3" borderId="3" xfId="0" applyNumberFormat="1" applyFont="1" applyFill="1" applyBorder="1" applyAlignment="1">
      <alignment horizontal="center" vertical="center" wrapText="1"/>
    </xf>
    <xf numFmtId="0" fontId="8" fillId="5" borderId="15" xfId="0" applyFont="1" applyFill="1" applyBorder="1" applyAlignment="1">
      <alignment horizontal="right" wrapText="1"/>
    </xf>
    <xf numFmtId="0" fontId="8" fillId="5" borderId="0" xfId="0" applyFont="1" applyFill="1" applyAlignment="1">
      <alignment horizontal="right" wrapText="1"/>
    </xf>
    <xf numFmtId="0" fontId="8" fillId="5" borderId="0" xfId="0" applyFont="1" applyFill="1" applyAlignment="1">
      <alignment horizontal="right" vertical="top" wrapText="1"/>
    </xf>
    <xf numFmtId="0" fontId="3" fillId="5" borderId="0" xfId="0" applyFont="1" applyFill="1" applyAlignment="1">
      <alignment horizontal="right" wrapText="1"/>
    </xf>
    <xf numFmtId="0" fontId="8" fillId="5" borderId="38" xfId="0" applyFont="1" applyFill="1" applyBorder="1" applyAlignment="1">
      <alignment horizontal="right" wrapText="1"/>
    </xf>
    <xf numFmtId="0" fontId="8" fillId="5" borderId="6" xfId="0" applyFont="1" applyFill="1" applyBorder="1" applyAlignment="1">
      <alignment wrapText="1"/>
    </xf>
    <xf numFmtId="0" fontId="15" fillId="5" borderId="0" xfId="0" applyFont="1" applyFill="1" applyAlignment="1">
      <alignment wrapText="1"/>
    </xf>
    <xf numFmtId="0" fontId="7" fillId="5" borderId="9" xfId="0" applyFont="1" applyFill="1" applyBorder="1" applyAlignment="1">
      <alignment wrapText="1"/>
    </xf>
    <xf numFmtId="0" fontId="0" fillId="5" borderId="9" xfId="0" applyFill="1" applyBorder="1" applyAlignment="1">
      <alignment wrapText="1"/>
    </xf>
    <xf numFmtId="0" fontId="0" fillId="5" borderId="8" xfId="0" applyFill="1" applyBorder="1" applyAlignment="1">
      <alignment wrapText="1"/>
    </xf>
    <xf numFmtId="0" fontId="0" fillId="5" borderId="10" xfId="0" applyFill="1" applyBorder="1" applyAlignment="1">
      <alignment wrapText="1"/>
    </xf>
    <xf numFmtId="0" fontId="3" fillId="5" borderId="11" xfId="0" applyFont="1" applyFill="1" applyBorder="1" applyAlignment="1">
      <alignment wrapText="1"/>
    </xf>
    <xf numFmtId="0" fontId="14" fillId="11" borderId="0" xfId="0" applyFont="1" applyFill="1" applyAlignment="1" applyProtection="1">
      <alignment horizontal="center" wrapText="1"/>
      <protection locked="0"/>
    </xf>
    <xf numFmtId="49" fontId="3" fillId="5" borderId="3" xfId="0" applyNumberFormat="1" applyFont="1" applyFill="1" applyBorder="1" applyAlignment="1">
      <alignment horizontal="center" vertical="center" wrapText="1"/>
    </xf>
    <xf numFmtId="4" fontId="24" fillId="5" borderId="56" xfId="0" applyNumberFormat="1" applyFont="1" applyFill="1" applyBorder="1" applyAlignment="1">
      <alignment horizontal="center"/>
    </xf>
    <xf numFmtId="49" fontId="7" fillId="5" borderId="57" xfId="0" applyNumberFormat="1" applyFont="1" applyFill="1" applyBorder="1" applyAlignment="1">
      <alignment horizontal="center"/>
    </xf>
    <xf numFmtId="49" fontId="7" fillId="5" borderId="10" xfId="0" applyNumberFormat="1" applyFont="1" applyFill="1" applyBorder="1" applyAlignment="1">
      <alignment horizontal="center" vertical="center" wrapText="1"/>
    </xf>
    <xf numFmtId="3" fontId="7" fillId="0" borderId="43" xfId="0" applyNumberFormat="1" applyFont="1" applyBorder="1" applyAlignment="1">
      <alignment horizontal="right"/>
    </xf>
    <xf numFmtId="3" fontId="7" fillId="5" borderId="54" xfId="0" applyNumberFormat="1" applyFont="1" applyFill="1" applyBorder="1" applyAlignment="1">
      <alignment horizontal="right"/>
    </xf>
    <xf numFmtId="3" fontId="7" fillId="0" borderId="10" xfId="0" applyNumberFormat="1" applyFont="1" applyBorder="1" applyAlignment="1">
      <alignment horizontal="right"/>
    </xf>
    <xf numFmtId="3" fontId="7" fillId="0" borderId="51" xfId="0" applyNumberFormat="1" applyFont="1" applyBorder="1" applyAlignment="1">
      <alignment horizontal="right"/>
    </xf>
    <xf numFmtId="3" fontId="24" fillId="5" borderId="59" xfId="0" applyNumberFormat="1" applyFont="1" applyFill="1" applyBorder="1" applyAlignment="1">
      <alignment horizontal="right"/>
    </xf>
    <xf numFmtId="49" fontId="7" fillId="5" borderId="75" xfId="0" applyNumberFormat="1" applyFont="1" applyFill="1" applyBorder="1" applyAlignment="1">
      <alignment horizontal="center" wrapText="1"/>
    </xf>
    <xf numFmtId="49" fontId="7" fillId="5" borderId="19" xfId="0" applyNumberFormat="1" applyFont="1" applyFill="1" applyBorder="1" applyAlignment="1">
      <alignment horizontal="center" wrapText="1"/>
    </xf>
    <xf numFmtId="3" fontId="35" fillId="8" borderId="40" xfId="1" applyNumberFormat="1" applyBorder="1" applyAlignment="1" applyProtection="1">
      <alignment horizontal="right"/>
    </xf>
    <xf numFmtId="3" fontId="7" fillId="0" borderId="40" xfId="0" applyNumberFormat="1" applyFont="1" applyBorder="1" applyAlignment="1">
      <alignment horizontal="right"/>
    </xf>
    <xf numFmtId="3" fontId="7" fillId="0" borderId="52" xfId="0" applyNumberFormat="1" applyFont="1" applyBorder="1" applyAlignment="1">
      <alignment horizontal="right"/>
    </xf>
    <xf numFmtId="3" fontId="35" fillId="8" borderId="53" xfId="1" applyNumberFormat="1" applyBorder="1" applyAlignment="1" applyProtection="1">
      <alignment horizontal="right"/>
    </xf>
    <xf numFmtId="3" fontId="7" fillId="0" borderId="76" xfId="0" applyNumberFormat="1" applyFont="1" applyBorder="1" applyAlignment="1">
      <alignment horizontal="right"/>
    </xf>
    <xf numFmtId="3" fontId="7" fillId="5" borderId="53" xfId="0" applyNumberFormat="1" applyFont="1" applyFill="1" applyBorder="1" applyAlignment="1">
      <alignment horizontal="right"/>
    </xf>
    <xf numFmtId="0" fontId="7" fillId="5" borderId="76" xfId="0" applyFont="1" applyFill="1" applyBorder="1" applyAlignment="1">
      <alignment horizontal="center"/>
    </xf>
    <xf numFmtId="0" fontId="7" fillId="5" borderId="51" xfId="0" applyFont="1" applyFill="1" applyBorder="1"/>
    <xf numFmtId="3" fontId="7" fillId="9" borderId="17" xfId="0" applyNumberFormat="1" applyFont="1" applyFill="1" applyBorder="1" applyAlignment="1">
      <alignment horizontal="right"/>
    </xf>
    <xf numFmtId="0" fontId="7" fillId="5" borderId="77" xfId="0" applyFont="1" applyFill="1" applyBorder="1" applyAlignment="1">
      <alignment horizontal="center"/>
    </xf>
    <xf numFmtId="0" fontId="25" fillId="5" borderId="61" xfId="0" applyFont="1" applyFill="1" applyBorder="1"/>
    <xf numFmtId="0" fontId="0" fillId="5" borderId="62" xfId="0" applyFill="1" applyBorder="1"/>
    <xf numFmtId="0" fontId="32" fillId="5" borderId="73" xfId="0" applyFont="1" applyFill="1" applyBorder="1" applyAlignment="1">
      <alignment horizontal="center"/>
    </xf>
    <xf numFmtId="3" fontId="7" fillId="0" borderId="73" xfId="0" applyNumberFormat="1" applyFont="1" applyBorder="1" applyAlignment="1">
      <alignment horizontal="right"/>
    </xf>
    <xf numFmtId="3" fontId="7" fillId="0" borderId="61" xfId="0" applyNumberFormat="1" applyFont="1" applyBorder="1" applyAlignment="1">
      <alignment horizontal="right"/>
    </xf>
    <xf numFmtId="3" fontId="35" fillId="8" borderId="75" xfId="1" applyNumberFormat="1" applyBorder="1" applyAlignment="1" applyProtection="1">
      <alignment horizontal="right"/>
    </xf>
    <xf numFmtId="0" fontId="3" fillId="5" borderId="0" xfId="0" applyFont="1" applyFill="1" applyAlignment="1" applyProtection="1">
      <alignment horizontal="left" wrapText="1"/>
      <protection locked="0"/>
    </xf>
    <xf numFmtId="3" fontId="33" fillId="6" borderId="0" xfId="0" applyNumberFormat="1" applyFont="1" applyFill="1" applyAlignment="1">
      <alignment horizontal="right"/>
    </xf>
    <xf numFmtId="3" fontId="7" fillId="6" borderId="0" xfId="0" applyNumberFormat="1" applyFont="1" applyFill="1" applyAlignment="1">
      <alignment horizontal="left"/>
    </xf>
    <xf numFmtId="49" fontId="7" fillId="5" borderId="10" xfId="0" applyNumberFormat="1" applyFont="1" applyFill="1" applyBorder="1" applyAlignment="1">
      <alignment horizontal="center"/>
    </xf>
    <xf numFmtId="0" fontId="12" fillId="11" borderId="0" xfId="0" applyFont="1" applyFill="1" applyAlignment="1">
      <alignment horizontal="center"/>
    </xf>
    <xf numFmtId="0" fontId="39" fillId="11" borderId="0" xfId="0" applyFont="1" applyFill="1" applyAlignment="1">
      <alignment horizontal="center"/>
    </xf>
    <xf numFmtId="0" fontId="8" fillId="11" borderId="0" xfId="0" applyFont="1" applyFill="1" applyAlignment="1">
      <alignment horizontal="center"/>
    </xf>
    <xf numFmtId="3" fontId="8" fillId="5" borderId="37" xfId="0" applyNumberFormat="1" applyFont="1" applyFill="1" applyBorder="1" applyAlignment="1">
      <alignment horizontal="right" wrapText="1"/>
    </xf>
    <xf numFmtId="3" fontId="35" fillId="8" borderId="76" xfId="1" applyNumberFormat="1" applyBorder="1" applyAlignment="1" applyProtection="1">
      <alignment horizontal="right"/>
    </xf>
    <xf numFmtId="3" fontId="24" fillId="5" borderId="53" xfId="0" applyNumberFormat="1" applyFont="1" applyFill="1" applyBorder="1" applyAlignment="1">
      <alignment horizontal="right"/>
    </xf>
    <xf numFmtId="0" fontId="37" fillId="0" borderId="0" xfId="0" applyFont="1" applyAlignment="1">
      <alignment horizontal="left"/>
    </xf>
    <xf numFmtId="3" fontId="3" fillId="9" borderId="0" xfId="0" applyNumberFormat="1" applyFont="1" applyFill="1" applyAlignment="1">
      <alignment horizontal="left"/>
    </xf>
    <xf numFmtId="0" fontId="0" fillId="9" borderId="0" xfId="0" applyFill="1"/>
    <xf numFmtId="3" fontId="3" fillId="12" borderId="0" xfId="0" applyNumberFormat="1" applyFont="1" applyFill="1" applyAlignment="1">
      <alignment horizontal="left"/>
    </xf>
    <xf numFmtId="3" fontId="3" fillId="12" borderId="49" xfId="0" applyNumberFormat="1" applyFont="1" applyFill="1" applyBorder="1" applyAlignment="1">
      <alignment horizontal="left"/>
    </xf>
    <xf numFmtId="3" fontId="0" fillId="9" borderId="0" xfId="0" applyNumberFormat="1" applyFill="1" applyAlignment="1">
      <alignment horizontal="right"/>
    </xf>
    <xf numFmtId="3" fontId="33" fillId="11" borderId="0" xfId="0" applyNumberFormat="1" applyFont="1" applyFill="1" applyAlignment="1">
      <alignment horizontal="left"/>
    </xf>
    <xf numFmtId="0" fontId="0" fillId="12" borderId="78" xfId="0" applyFill="1" applyBorder="1"/>
    <xf numFmtId="3" fontId="33" fillId="12" borderId="79" xfId="0" applyNumberFormat="1" applyFont="1" applyFill="1" applyBorder="1" applyAlignment="1">
      <alignment horizontal="left"/>
    </xf>
    <xf numFmtId="3" fontId="40" fillId="12" borderId="79" xfId="0" applyNumberFormat="1" applyFont="1" applyFill="1" applyBorder="1" applyAlignment="1">
      <alignment horizontal="right"/>
    </xf>
    <xf numFmtId="3" fontId="41" fillId="12" borderId="79" xfId="0" applyNumberFormat="1" applyFont="1" applyFill="1" applyBorder="1" applyAlignment="1">
      <alignment horizontal="left"/>
    </xf>
    <xf numFmtId="3" fontId="40" fillId="12" borderId="79" xfId="0" applyNumberFormat="1" applyFont="1" applyFill="1" applyBorder="1" applyAlignment="1">
      <alignment horizontal="left"/>
    </xf>
    <xf numFmtId="0" fontId="40" fillId="12" borderId="79" xfId="0" applyFont="1" applyFill="1" applyBorder="1" applyAlignment="1">
      <alignment horizontal="right"/>
    </xf>
    <xf numFmtId="0" fontId="40" fillId="12" borderId="79" xfId="0" applyFont="1" applyFill="1" applyBorder="1" applyAlignment="1">
      <alignment horizontal="left"/>
    </xf>
    <xf numFmtId="3" fontId="6" fillId="12" borderId="79" xfId="0" applyNumberFormat="1" applyFont="1" applyFill="1" applyBorder="1" applyAlignment="1">
      <alignment horizontal="right"/>
    </xf>
    <xf numFmtId="3" fontId="0" fillId="12" borderId="79" xfId="0" applyNumberFormat="1" applyFill="1" applyBorder="1" applyAlignment="1">
      <alignment horizontal="right"/>
    </xf>
    <xf numFmtId="3" fontId="33" fillId="12" borderId="79" xfId="0" applyNumberFormat="1" applyFont="1" applyFill="1" applyBorder="1" applyAlignment="1">
      <alignment horizontal="right"/>
    </xf>
    <xf numFmtId="3" fontId="7" fillId="12" borderId="79" xfId="0" applyNumberFormat="1" applyFont="1" applyFill="1" applyBorder="1" applyAlignment="1">
      <alignment horizontal="left"/>
    </xf>
    <xf numFmtId="0" fontId="0" fillId="12" borderId="66" xfId="0" applyFill="1" applyBorder="1"/>
    <xf numFmtId="0" fontId="0" fillId="12" borderId="0" xfId="0" applyFill="1"/>
    <xf numFmtId="0" fontId="0" fillId="12" borderId="0" xfId="0" applyFill="1" applyAlignment="1">
      <alignment horizontal="center"/>
    </xf>
    <xf numFmtId="3" fontId="0" fillId="12" borderId="0" xfId="0" applyNumberFormat="1" applyFill="1" applyAlignment="1">
      <alignment horizontal="right"/>
    </xf>
    <xf numFmtId="3" fontId="6" fillId="12" borderId="0" xfId="0" applyNumberFormat="1" applyFont="1" applyFill="1" applyAlignment="1">
      <alignment horizontal="center"/>
    </xf>
    <xf numFmtId="3" fontId="0" fillId="12" borderId="81" xfId="0" applyNumberFormat="1" applyFill="1" applyBorder="1" applyAlignment="1">
      <alignment horizontal="right"/>
    </xf>
    <xf numFmtId="3" fontId="0" fillId="0" borderId="81" xfId="0" applyNumberFormat="1" applyBorder="1" applyAlignment="1">
      <alignment horizontal="right"/>
    </xf>
    <xf numFmtId="3" fontId="26" fillId="12" borderId="0" xfId="0" applyNumberFormat="1" applyFont="1" applyFill="1" applyAlignment="1">
      <alignment horizontal="left"/>
    </xf>
    <xf numFmtId="0" fontId="42" fillId="11" borderId="0" xfId="0" applyFont="1" applyFill="1" applyAlignment="1">
      <alignment horizontal="left"/>
    </xf>
    <xf numFmtId="0" fontId="0" fillId="11" borderId="0" xfId="0" applyFill="1" applyAlignment="1">
      <alignment horizontal="center"/>
    </xf>
    <xf numFmtId="3" fontId="0" fillId="11" borderId="0" xfId="0" applyNumberFormat="1" applyFill="1" applyAlignment="1">
      <alignment horizontal="right"/>
    </xf>
    <xf numFmtId="3" fontId="33" fillId="11" borderId="0" xfId="0" applyNumberFormat="1" applyFont="1" applyFill="1" applyAlignment="1">
      <alignment horizontal="right"/>
    </xf>
    <xf numFmtId="167" fontId="40" fillId="12" borderId="79" xfId="0" applyNumberFormat="1" applyFont="1" applyFill="1" applyBorder="1" applyAlignment="1">
      <alignment horizontal="left"/>
    </xf>
    <xf numFmtId="49" fontId="3" fillId="0" borderId="0" xfId="0" applyNumberFormat="1" applyFont="1" applyAlignment="1">
      <alignment horizontal="center" vertical="center" wrapText="1"/>
    </xf>
    <xf numFmtId="0" fontId="19" fillId="0" borderId="1" xfId="0" applyFont="1" applyBorder="1" applyAlignment="1" applyProtection="1">
      <alignment horizontal="left" vertical="top" wrapText="1"/>
      <protection locked="0"/>
    </xf>
    <xf numFmtId="0" fontId="24" fillId="5" borderId="64" xfId="0" applyFont="1" applyFill="1" applyBorder="1" applyAlignment="1">
      <alignment horizontal="left"/>
    </xf>
    <xf numFmtId="0" fontId="7" fillId="5" borderId="43" xfId="0" applyFont="1" applyFill="1" applyBorder="1"/>
    <xf numFmtId="0" fontId="0" fillId="5" borderId="44" xfId="0" applyFill="1" applyBorder="1"/>
    <xf numFmtId="0" fontId="0" fillId="0" borderId="0" xfId="0" applyProtection="1">
      <protection locked="0"/>
    </xf>
    <xf numFmtId="0" fontId="1" fillId="0" borderId="0" xfId="2"/>
    <xf numFmtId="0" fontId="1" fillId="0" borderId="6" xfId="2" applyBorder="1" applyAlignment="1">
      <alignment horizontal="left" vertical="top" wrapText="1"/>
    </xf>
    <xf numFmtId="0" fontId="1" fillId="14" borderId="6" xfId="2" applyFill="1" applyBorder="1" applyAlignment="1">
      <alignment horizontal="left" vertical="top" wrapText="1"/>
    </xf>
    <xf numFmtId="0" fontId="1" fillId="15" borderId="6" xfId="2" applyFill="1" applyBorder="1" applyAlignment="1">
      <alignment horizontal="left" vertical="top" wrapText="1"/>
    </xf>
    <xf numFmtId="0" fontId="1" fillId="11" borderId="6" xfId="2" applyFill="1" applyBorder="1" applyAlignment="1">
      <alignment horizontal="left" vertical="top" wrapText="1"/>
    </xf>
    <xf numFmtId="0" fontId="1" fillId="16" borderId="6" xfId="2" applyFill="1" applyBorder="1" applyAlignment="1">
      <alignment horizontal="left" vertical="top" wrapText="1"/>
    </xf>
    <xf numFmtId="0" fontId="1" fillId="0" borderId="85" xfId="2" applyBorder="1" applyAlignment="1">
      <alignment vertical="top" wrapText="1"/>
    </xf>
    <xf numFmtId="0" fontId="1" fillId="11" borderId="85" xfId="2" applyFill="1" applyBorder="1" applyAlignment="1">
      <alignment vertical="top" wrapText="1"/>
    </xf>
    <xf numFmtId="0" fontId="1" fillId="16" borderId="85" xfId="2" applyFill="1" applyBorder="1" applyAlignment="1">
      <alignment vertical="top" wrapText="1"/>
    </xf>
    <xf numFmtId="0" fontId="44" fillId="14" borderId="6" xfId="2" applyFont="1" applyFill="1" applyBorder="1" applyAlignment="1">
      <alignment horizontal="left" vertical="top" wrapText="1"/>
    </xf>
    <xf numFmtId="0" fontId="1" fillId="17" borderId="85" xfId="2" applyFill="1" applyBorder="1" applyAlignment="1">
      <alignment vertical="top" wrapText="1"/>
    </xf>
    <xf numFmtId="0" fontId="1" fillId="18" borderId="85" xfId="2" applyFill="1" applyBorder="1" applyAlignment="1">
      <alignment vertical="top" wrapText="1"/>
    </xf>
    <xf numFmtId="0" fontId="1" fillId="11" borderId="0" xfId="2" applyFill="1"/>
    <xf numFmtId="0" fontId="49" fillId="11" borderId="0" xfId="2" applyFont="1" applyFill="1"/>
    <xf numFmtId="0" fontId="48" fillId="11" borderId="0" xfId="2" applyFont="1" applyFill="1"/>
    <xf numFmtId="0" fontId="40" fillId="0" borderId="0" xfId="0" applyFont="1"/>
    <xf numFmtId="3" fontId="0" fillId="0" borderId="0" xfId="0" applyNumberFormat="1" applyAlignment="1" applyProtection="1">
      <alignment horizontal="right"/>
      <protection locked="0"/>
    </xf>
    <xf numFmtId="0" fontId="0" fillId="0" borderId="0" xfId="0" applyAlignment="1" applyProtection="1">
      <alignment horizontal="center"/>
      <protection locked="0"/>
    </xf>
    <xf numFmtId="0" fontId="3" fillId="0" borderId="0" xfId="0" applyFont="1" applyAlignment="1" applyProtection="1">
      <alignment horizontal="right"/>
      <protection locked="0"/>
    </xf>
    <xf numFmtId="0" fontId="0" fillId="0" borderId="0" xfId="0" applyAlignment="1" applyProtection="1">
      <alignment horizontal="left" vertical="top"/>
      <protection locked="0"/>
    </xf>
    <xf numFmtId="0" fontId="6" fillId="0" borderId="0" xfId="0" applyFont="1" applyAlignment="1" applyProtection="1">
      <alignment horizontal="left" vertical="top"/>
      <protection locked="0"/>
    </xf>
    <xf numFmtId="0" fontId="0" fillId="13" borderId="28" xfId="0" applyFill="1" applyBorder="1" applyAlignment="1">
      <alignment horizontal="left"/>
    </xf>
    <xf numFmtId="49" fontId="0" fillId="13" borderId="28" xfId="0" applyNumberFormat="1" applyFill="1" applyBorder="1" applyAlignment="1">
      <alignment horizontal="left"/>
    </xf>
    <xf numFmtId="9" fontId="25" fillId="5" borderId="73" xfId="0" applyNumberFormat="1" applyFont="1" applyFill="1" applyBorder="1" applyAlignment="1">
      <alignment horizontal="center"/>
    </xf>
    <xf numFmtId="9" fontId="25" fillId="5" borderId="3" xfId="0" applyNumberFormat="1" applyFont="1" applyFill="1" applyBorder="1" applyAlignment="1">
      <alignment horizontal="center"/>
    </xf>
    <xf numFmtId="9" fontId="25" fillId="5" borderId="17" xfId="0" applyNumberFormat="1" applyFont="1" applyFill="1" applyBorder="1" applyAlignment="1">
      <alignment horizontal="center"/>
    </xf>
    <xf numFmtId="0" fontId="0" fillId="5" borderId="30" xfId="0" applyFill="1" applyBorder="1" applyAlignment="1">
      <alignment horizontal="center"/>
    </xf>
    <xf numFmtId="0" fontId="41" fillId="12" borderId="78" xfId="0" applyFont="1" applyFill="1" applyBorder="1"/>
    <xf numFmtId="0" fontId="7" fillId="12" borderId="79" xfId="0" applyFont="1" applyFill="1" applyBorder="1" applyAlignment="1">
      <alignment horizontal="right"/>
    </xf>
    <xf numFmtId="0" fontId="7" fillId="12" borderId="79" xfId="0" applyFont="1" applyFill="1" applyBorder="1" applyAlignment="1">
      <alignment horizontal="center"/>
    </xf>
    <xf numFmtId="3" fontId="41" fillId="12" borderId="79" xfId="0" applyNumberFormat="1" applyFont="1" applyFill="1" applyBorder="1" applyAlignment="1">
      <alignment horizontal="right"/>
    </xf>
    <xf numFmtId="3" fontId="53" fillId="12" borderId="79" xfId="0" applyNumberFormat="1" applyFont="1" applyFill="1" applyBorder="1" applyAlignment="1">
      <alignment horizontal="left"/>
    </xf>
    <xf numFmtId="3" fontId="41" fillId="12" borderId="80" xfId="0" applyNumberFormat="1" applyFont="1" applyFill="1" applyBorder="1" applyAlignment="1">
      <alignment horizontal="right"/>
    </xf>
    <xf numFmtId="0" fontId="41" fillId="12" borderId="66" xfId="0" applyFont="1" applyFill="1" applyBorder="1"/>
    <xf numFmtId="0" fontId="54" fillId="19" borderId="22" xfId="0" applyFont="1" applyFill="1" applyBorder="1" applyAlignment="1">
      <alignment horizontal="center" vertical="center" wrapText="1"/>
    </xf>
    <xf numFmtId="3" fontId="41" fillId="0" borderId="28" xfId="0" applyNumberFormat="1" applyFont="1" applyBorder="1" applyAlignment="1">
      <alignment horizontal="right"/>
    </xf>
    <xf numFmtId="3" fontId="53" fillId="0" borderId="28" xfId="0" applyNumberFormat="1" applyFont="1" applyBorder="1" applyAlignment="1">
      <alignment horizontal="left"/>
    </xf>
    <xf numFmtId="3" fontId="41" fillId="0" borderId="0" xfId="0" applyNumberFormat="1" applyFont="1" applyAlignment="1">
      <alignment horizontal="right"/>
    </xf>
    <xf numFmtId="3" fontId="41" fillId="12" borderId="81" xfId="0" applyNumberFormat="1" applyFont="1" applyFill="1" applyBorder="1" applyAlignment="1">
      <alignment horizontal="right"/>
    </xf>
    <xf numFmtId="0" fontId="54" fillId="19" borderId="87" xfId="0" applyFont="1" applyFill="1" applyBorder="1" applyAlignment="1">
      <alignment horizontal="center" vertical="center" textRotation="90" wrapText="1"/>
    </xf>
    <xf numFmtId="0" fontId="54" fillId="19" borderId="30" xfId="0" applyFont="1" applyFill="1" applyBorder="1" applyAlignment="1">
      <alignment horizontal="center" vertical="center" textRotation="90" wrapText="1"/>
    </xf>
    <xf numFmtId="0" fontId="54" fillId="19" borderId="30" xfId="0" applyFont="1" applyFill="1" applyBorder="1" applyAlignment="1">
      <alignment horizontal="center" vertical="center" wrapText="1"/>
    </xf>
    <xf numFmtId="49" fontId="54" fillId="19" borderId="30" xfId="0" applyNumberFormat="1" applyFont="1" applyFill="1" applyBorder="1" applyAlignment="1">
      <alignment horizontal="center" wrapText="1"/>
    </xf>
    <xf numFmtId="49" fontId="54" fillId="19" borderId="30" xfId="0" applyNumberFormat="1" applyFont="1" applyFill="1" applyBorder="1" applyAlignment="1">
      <alignment horizontal="center"/>
    </xf>
    <xf numFmtId="0" fontId="41" fillId="0" borderId="0" xfId="0" applyFont="1" applyAlignment="1">
      <alignment horizontal="center"/>
    </xf>
    <xf numFmtId="49" fontId="54" fillId="19" borderId="59" xfId="0" applyNumberFormat="1" applyFont="1" applyFill="1" applyBorder="1" applyAlignment="1">
      <alignment horizontal="center" vertical="center" wrapText="1"/>
    </xf>
    <xf numFmtId="3" fontId="53" fillId="0" borderId="0" xfId="0" applyNumberFormat="1" applyFont="1" applyAlignment="1">
      <alignment horizontal="left"/>
    </xf>
    <xf numFmtId="0" fontId="41" fillId="12" borderId="66" xfId="0" applyFont="1" applyFill="1" applyBorder="1" applyProtection="1">
      <protection locked="0"/>
    </xf>
    <xf numFmtId="3" fontId="58" fillId="0" borderId="73" xfId="0" applyNumberFormat="1" applyFont="1" applyBorder="1" applyAlignment="1" applyProtection="1">
      <alignment horizontal="center" vertical="center"/>
      <protection locked="0"/>
    </xf>
    <xf numFmtId="3" fontId="58" fillId="13" borderId="23" xfId="0" applyNumberFormat="1" applyFont="1" applyFill="1" applyBorder="1" applyAlignment="1" applyProtection="1">
      <alignment horizontal="right" vertical="center"/>
      <protection locked="0"/>
    </xf>
    <xf numFmtId="0" fontId="41" fillId="0" borderId="0" xfId="0" applyFont="1" applyAlignment="1" applyProtection="1">
      <alignment horizontal="center"/>
      <protection locked="0"/>
    </xf>
    <xf numFmtId="3" fontId="41" fillId="0" borderId="0" xfId="0" applyNumberFormat="1" applyFont="1" applyAlignment="1" applyProtection="1">
      <alignment horizontal="right"/>
      <protection locked="0"/>
    </xf>
    <xf numFmtId="3" fontId="58" fillId="13" borderId="10" xfId="0" applyNumberFormat="1" applyFont="1" applyFill="1" applyBorder="1" applyAlignment="1" applyProtection="1">
      <alignment horizontal="right" vertical="center"/>
      <protection locked="0"/>
    </xf>
    <xf numFmtId="3" fontId="58" fillId="9" borderId="73" xfId="0" applyNumberFormat="1" applyFont="1" applyFill="1" applyBorder="1" applyAlignment="1" applyProtection="1">
      <alignment horizontal="center" vertical="center"/>
      <protection locked="0"/>
    </xf>
    <xf numFmtId="165" fontId="58" fillId="5" borderId="73" xfId="0" applyNumberFormat="1" applyFont="1" applyFill="1" applyBorder="1" applyAlignment="1" applyProtection="1">
      <alignment horizontal="center"/>
      <protection locked="0"/>
    </xf>
    <xf numFmtId="2" fontId="58" fillId="13" borderId="42" xfId="0" applyNumberFormat="1" applyFont="1" applyFill="1" applyBorder="1" applyAlignment="1" applyProtection="1">
      <alignment horizontal="center" vertical="center"/>
      <protection locked="0"/>
    </xf>
    <xf numFmtId="3" fontId="41" fillId="12" borderId="81" xfId="0" applyNumberFormat="1" applyFont="1" applyFill="1" applyBorder="1" applyAlignment="1" applyProtection="1">
      <alignment horizontal="right"/>
      <protection locked="0"/>
    </xf>
    <xf numFmtId="0" fontId="41" fillId="12" borderId="66" xfId="0" applyFont="1" applyFill="1" applyBorder="1" applyAlignment="1" applyProtection="1">
      <alignment horizontal="left" vertical="top"/>
      <protection locked="0"/>
    </xf>
    <xf numFmtId="3" fontId="58" fillId="0" borderId="3" xfId="0" applyNumberFormat="1" applyFont="1" applyBorder="1" applyAlignment="1" applyProtection="1">
      <alignment horizontal="center" vertical="center"/>
      <protection locked="0"/>
    </xf>
    <xf numFmtId="3" fontId="58" fillId="13" borderId="3" xfId="0" applyNumberFormat="1" applyFont="1" applyFill="1" applyBorder="1" applyAlignment="1" applyProtection="1">
      <alignment horizontal="right" vertical="center"/>
      <protection locked="0"/>
    </xf>
    <xf numFmtId="3" fontId="58" fillId="13" borderId="43" xfId="0" applyNumberFormat="1" applyFont="1" applyFill="1" applyBorder="1" applyAlignment="1" applyProtection="1">
      <alignment horizontal="right" vertical="center"/>
      <protection locked="0"/>
    </xf>
    <xf numFmtId="3" fontId="58" fillId="9" borderId="3" xfId="0" applyNumberFormat="1" applyFont="1" applyFill="1" applyBorder="1" applyAlignment="1" applyProtection="1">
      <alignment horizontal="center" vertical="center"/>
      <protection locked="0"/>
    </xf>
    <xf numFmtId="165" fontId="58" fillId="5" borderId="3" xfId="0" applyNumberFormat="1" applyFont="1" applyFill="1" applyBorder="1" applyAlignment="1" applyProtection="1">
      <alignment horizontal="center"/>
      <protection locked="0"/>
    </xf>
    <xf numFmtId="169" fontId="57" fillId="12" borderId="56" xfId="0" applyNumberFormat="1" applyFont="1" applyFill="1" applyBorder="1" applyAlignment="1" applyProtection="1">
      <alignment horizontal="right"/>
      <protection locked="0"/>
    </xf>
    <xf numFmtId="0" fontId="41" fillId="0" borderId="49" xfId="0" applyFont="1" applyBorder="1" applyAlignment="1" applyProtection="1">
      <alignment horizontal="center"/>
      <protection locked="0"/>
    </xf>
    <xf numFmtId="3" fontId="41" fillId="0" borderId="49" xfId="0" applyNumberFormat="1" applyFont="1" applyBorder="1" applyAlignment="1" applyProtection="1">
      <alignment horizontal="right"/>
      <protection locked="0"/>
    </xf>
    <xf numFmtId="169" fontId="57" fillId="12" borderId="56" xfId="0" applyNumberFormat="1" applyFont="1" applyFill="1" applyBorder="1" applyAlignment="1" applyProtection="1">
      <alignment horizontal="center"/>
      <protection locked="0"/>
    </xf>
    <xf numFmtId="165" fontId="57" fillId="12" borderId="56" xfId="0" applyNumberFormat="1" applyFont="1" applyFill="1" applyBorder="1" applyAlignment="1" applyProtection="1">
      <alignment horizontal="center"/>
      <protection locked="0"/>
    </xf>
    <xf numFmtId="165" fontId="57" fillId="12" borderId="89" xfId="0" applyNumberFormat="1" applyFont="1" applyFill="1" applyBorder="1" applyAlignment="1" applyProtection="1">
      <alignment horizontal="center"/>
      <protection locked="0"/>
    </xf>
    <xf numFmtId="0" fontId="41" fillId="12" borderId="82" xfId="0" applyFont="1" applyFill="1" applyBorder="1" applyAlignment="1" applyProtection="1">
      <alignment horizontal="left" vertical="top"/>
      <protection locked="0"/>
    </xf>
    <xf numFmtId="0" fontId="41" fillId="12" borderId="83" xfId="0" applyFont="1" applyFill="1" applyBorder="1" applyAlignment="1" applyProtection="1">
      <alignment horizontal="left" vertical="top"/>
      <protection locked="0"/>
    </xf>
    <xf numFmtId="0" fontId="41" fillId="12" borderId="83" xfId="0" applyFont="1" applyFill="1" applyBorder="1" applyAlignment="1" applyProtection="1">
      <alignment horizontal="center"/>
      <protection locked="0"/>
    </xf>
    <xf numFmtId="3" fontId="41" fillId="12" borderId="83" xfId="0" applyNumberFormat="1" applyFont="1" applyFill="1" applyBorder="1" applyAlignment="1" applyProtection="1">
      <alignment horizontal="right"/>
      <protection locked="0"/>
    </xf>
    <xf numFmtId="3" fontId="41" fillId="12" borderId="84" xfId="0" applyNumberFormat="1" applyFont="1" applyFill="1" applyBorder="1" applyAlignment="1" applyProtection="1">
      <alignment horizontal="right"/>
      <protection locked="0"/>
    </xf>
    <xf numFmtId="0" fontId="51" fillId="0" borderId="0" xfId="0" applyFont="1" applyProtection="1">
      <protection locked="0"/>
    </xf>
    <xf numFmtId="0" fontId="52" fillId="11" borderId="0" xfId="0" applyFont="1" applyFill="1" applyAlignment="1">
      <alignment vertical="center"/>
    </xf>
    <xf numFmtId="3" fontId="41" fillId="0" borderId="38" xfId="0" applyNumberFormat="1" applyFont="1" applyBorder="1" applyAlignment="1" applyProtection="1">
      <alignment horizontal="right"/>
      <protection locked="0"/>
    </xf>
    <xf numFmtId="0" fontId="7" fillId="12" borderId="90" xfId="0" applyFont="1" applyFill="1" applyBorder="1" applyAlignment="1">
      <alignment horizontal="left"/>
    </xf>
    <xf numFmtId="0" fontId="41" fillId="12" borderId="90" xfId="0" applyFont="1" applyFill="1" applyBorder="1"/>
    <xf numFmtId="0" fontId="7" fillId="12" borderId="79" xfId="0" applyFont="1" applyFill="1" applyBorder="1" applyAlignment="1">
      <alignment horizontal="left"/>
    </xf>
    <xf numFmtId="3" fontId="33" fillId="12" borderId="80" xfId="0" applyNumberFormat="1" applyFont="1" applyFill="1" applyBorder="1" applyAlignment="1">
      <alignment horizontal="left"/>
    </xf>
    <xf numFmtId="0" fontId="58" fillId="0" borderId="40" xfId="0" applyFont="1" applyBorder="1" applyAlignment="1" applyProtection="1">
      <alignment horizontal="center" vertical="center"/>
      <protection locked="0"/>
    </xf>
    <xf numFmtId="0" fontId="58" fillId="0" borderId="74" xfId="0" applyFont="1" applyBorder="1" applyAlignment="1" applyProtection="1">
      <alignment horizontal="center" vertical="center"/>
      <protection locked="0"/>
    </xf>
    <xf numFmtId="0" fontId="58" fillId="0" borderId="3" xfId="0" applyFont="1" applyBorder="1" applyAlignment="1" applyProtection="1">
      <alignment horizontal="center" vertical="center" wrapText="1"/>
      <protection locked="0"/>
    </xf>
    <xf numFmtId="0" fontId="6" fillId="0" borderId="0" xfId="0" applyFont="1" applyProtection="1">
      <protection locked="0"/>
    </xf>
    <xf numFmtId="0" fontId="58" fillId="0" borderId="75" xfId="0" applyFont="1" applyBorder="1" applyAlignment="1" applyProtection="1">
      <alignment horizontal="center" vertical="center"/>
      <protection locked="0"/>
    </xf>
    <xf numFmtId="0" fontId="58" fillId="0" borderId="63" xfId="0" applyFont="1" applyBorder="1" applyAlignment="1" applyProtection="1">
      <alignment horizontal="center" vertical="center"/>
      <protection locked="0"/>
    </xf>
    <xf numFmtId="0" fontId="58" fillId="0" borderId="73" xfId="0" applyFont="1" applyBorder="1" applyAlignment="1" applyProtection="1">
      <alignment horizontal="center" vertical="center" wrapText="1"/>
      <protection locked="0"/>
    </xf>
    <xf numFmtId="0" fontId="58" fillId="0" borderId="40" xfId="0" applyFont="1" applyBorder="1" applyAlignment="1" applyProtection="1">
      <alignment horizontal="center" vertical="top"/>
      <protection locked="0"/>
    </xf>
    <xf numFmtId="0" fontId="58" fillId="0" borderId="74" xfId="0" applyFont="1" applyBorder="1" applyAlignment="1" applyProtection="1">
      <alignment horizontal="center" vertical="top"/>
      <protection locked="0"/>
    </xf>
    <xf numFmtId="0" fontId="58" fillId="0" borderId="3" xfId="0" applyFont="1" applyBorder="1" applyAlignment="1" applyProtection="1">
      <alignment horizontal="center" vertical="top" wrapText="1"/>
      <protection locked="0"/>
    </xf>
    <xf numFmtId="3" fontId="58" fillId="0" borderId="3" xfId="0" applyNumberFormat="1" applyFont="1" applyBorder="1" applyAlignment="1" applyProtection="1">
      <alignment horizontal="center" vertical="top"/>
      <protection locked="0"/>
    </xf>
    <xf numFmtId="3" fontId="58" fillId="13" borderId="23" xfId="0" applyNumberFormat="1" applyFont="1" applyFill="1" applyBorder="1" applyAlignment="1" applyProtection="1">
      <alignment horizontal="right" vertical="top"/>
      <protection locked="0"/>
    </xf>
    <xf numFmtId="0" fontId="41" fillId="0" borderId="0" xfId="0" applyFont="1" applyAlignment="1" applyProtection="1">
      <alignment horizontal="center" vertical="top"/>
      <protection locked="0"/>
    </xf>
    <xf numFmtId="3" fontId="41" fillId="0" borderId="0" xfId="0" applyNumberFormat="1" applyFont="1" applyAlignment="1" applyProtection="1">
      <alignment horizontal="right" vertical="top"/>
      <protection locked="0"/>
    </xf>
    <xf numFmtId="3" fontId="58" fillId="13" borderId="43" xfId="0" applyNumberFormat="1" applyFont="1" applyFill="1" applyBorder="1" applyAlignment="1" applyProtection="1">
      <alignment horizontal="right" vertical="top"/>
      <protection locked="0"/>
    </xf>
    <xf numFmtId="3" fontId="41" fillId="0" borderId="15" xfId="0" applyNumberFormat="1" applyFont="1" applyBorder="1" applyAlignment="1" applyProtection="1">
      <alignment horizontal="right" vertical="top"/>
      <protection locked="0"/>
    </xf>
    <xf numFmtId="3" fontId="58" fillId="9" borderId="3" xfId="0" applyNumberFormat="1" applyFont="1" applyFill="1" applyBorder="1" applyAlignment="1" applyProtection="1">
      <alignment horizontal="center" vertical="top"/>
      <protection locked="0"/>
    </xf>
    <xf numFmtId="165" fontId="58" fillId="5" borderId="3" xfId="0" applyNumberFormat="1" applyFont="1" applyFill="1" applyBorder="1" applyAlignment="1" applyProtection="1">
      <alignment horizontal="center" vertical="top"/>
      <protection locked="0"/>
    </xf>
    <xf numFmtId="2" fontId="58" fillId="13" borderId="42" xfId="0" applyNumberFormat="1" applyFont="1" applyFill="1" applyBorder="1" applyAlignment="1" applyProtection="1">
      <alignment horizontal="center" vertical="top"/>
      <protection locked="0"/>
    </xf>
    <xf numFmtId="0" fontId="12" fillId="11" borderId="0" xfId="0" applyFont="1" applyFill="1" applyProtection="1">
      <protection locked="0"/>
    </xf>
    <xf numFmtId="49" fontId="3" fillId="5" borderId="43" xfId="0" applyNumberFormat="1" applyFont="1" applyFill="1" applyBorder="1" applyAlignment="1">
      <alignment horizontal="center" vertical="center" wrapText="1"/>
    </xf>
    <xf numFmtId="0" fontId="6" fillId="12" borderId="66" xfId="0" applyFont="1" applyFill="1" applyBorder="1"/>
    <xf numFmtId="0" fontId="6" fillId="12" borderId="0" xfId="0" applyFont="1" applyFill="1"/>
    <xf numFmtId="0" fontId="26" fillId="12" borderId="28" xfId="0" applyFont="1" applyFill="1" applyBorder="1" applyAlignment="1">
      <alignment horizontal="left"/>
    </xf>
    <xf numFmtId="0" fontId="6" fillId="12" borderId="0" xfId="0" applyFont="1" applyFill="1" applyAlignment="1">
      <alignment horizontal="center"/>
    </xf>
    <xf numFmtId="0" fontId="3" fillId="12" borderId="0" xfId="0" applyFont="1" applyFill="1" applyAlignment="1">
      <alignment horizontal="right"/>
    </xf>
    <xf numFmtId="0" fontId="3" fillId="12" borderId="0" xfId="0" applyFont="1" applyFill="1" applyAlignment="1">
      <alignment horizontal="center"/>
    </xf>
    <xf numFmtId="0" fontId="3" fillId="12" borderId="0" xfId="0" applyFont="1" applyFill="1" applyAlignment="1">
      <alignment horizontal="left"/>
    </xf>
    <xf numFmtId="3" fontId="6" fillId="12" borderId="0" xfId="0" applyNumberFormat="1" applyFont="1" applyFill="1" applyAlignment="1">
      <alignment horizontal="right"/>
    </xf>
    <xf numFmtId="3" fontId="6" fillId="12" borderId="81" xfId="0" applyNumberFormat="1" applyFont="1" applyFill="1" applyBorder="1" applyAlignment="1">
      <alignment horizontal="right"/>
    </xf>
    <xf numFmtId="0" fontId="6" fillId="0" borderId="0" xfId="0" applyFont="1"/>
    <xf numFmtId="0" fontId="40" fillId="12" borderId="82" xfId="0" applyFont="1" applyFill="1" applyBorder="1"/>
    <xf numFmtId="0" fontId="40" fillId="12" borderId="83" xfId="0" applyFont="1" applyFill="1" applyBorder="1"/>
    <xf numFmtId="0" fontId="40" fillId="12" borderId="83" xfId="0" applyFont="1" applyFill="1" applyBorder="1" applyAlignment="1">
      <alignment horizontal="center"/>
    </xf>
    <xf numFmtId="3" fontId="40" fillId="12" borderId="83" xfId="0" applyNumberFormat="1" applyFont="1" applyFill="1" applyBorder="1" applyAlignment="1">
      <alignment horizontal="right"/>
    </xf>
    <xf numFmtId="3" fontId="59" fillId="12" borderId="83" xfId="0" applyNumberFormat="1" applyFont="1" applyFill="1" applyBorder="1" applyAlignment="1">
      <alignment horizontal="left"/>
    </xf>
    <xf numFmtId="3" fontId="40" fillId="12" borderId="84" xfId="0" applyNumberFormat="1" applyFont="1" applyFill="1" applyBorder="1" applyAlignment="1">
      <alignment horizontal="right"/>
    </xf>
    <xf numFmtId="0" fontId="0" fillId="0" borderId="0" xfId="0" applyAlignment="1">
      <alignment horizontal="center" wrapText="1"/>
    </xf>
    <xf numFmtId="0" fontId="0" fillId="0" borderId="0" xfId="0" applyAlignment="1">
      <alignment wrapText="1"/>
    </xf>
    <xf numFmtId="0" fontId="3" fillId="3" borderId="5" xfId="0" applyFont="1" applyFill="1" applyBorder="1" applyAlignment="1">
      <alignment wrapText="1"/>
    </xf>
    <xf numFmtId="0" fontId="8" fillId="3" borderId="5" xfId="0" applyFont="1" applyFill="1" applyBorder="1" applyAlignment="1">
      <alignment wrapText="1"/>
    </xf>
    <xf numFmtId="0" fontId="6" fillId="3" borderId="5" xfId="0" applyFont="1" applyFill="1" applyBorder="1" applyAlignment="1">
      <alignment horizontal="center" wrapText="1"/>
    </xf>
    <xf numFmtId="0" fontId="8" fillId="0" borderId="66" xfId="0" applyFont="1" applyBorder="1" applyAlignment="1">
      <alignment horizontal="center" wrapText="1"/>
    </xf>
    <xf numFmtId="0" fontId="14" fillId="11" borderId="0" xfId="0" applyFont="1" applyFill="1" applyAlignment="1">
      <alignment horizontal="center" wrapText="1"/>
    </xf>
    <xf numFmtId="0" fontId="8" fillId="5" borderId="1" xfId="0" applyFont="1" applyFill="1" applyBorder="1" applyAlignment="1">
      <alignment horizontal="left" vertical="top" wrapText="1"/>
    </xf>
    <xf numFmtId="0" fontId="14" fillId="5" borderId="1" xfId="0" applyFont="1" applyFill="1" applyBorder="1" applyAlignment="1">
      <alignment horizontal="left" vertical="top" wrapText="1"/>
    </xf>
    <xf numFmtId="0" fontId="14" fillId="5" borderId="1" xfId="0" applyFont="1" applyFill="1" applyBorder="1" applyAlignment="1">
      <alignment horizontal="center" vertical="center" wrapText="1"/>
    </xf>
    <xf numFmtId="3" fontId="13" fillId="5" borderId="2" xfId="0" applyNumberFormat="1" applyFont="1" applyFill="1" applyBorder="1" applyAlignment="1">
      <alignment horizontal="right" wrapText="1"/>
    </xf>
    <xf numFmtId="9" fontId="13" fillId="5" borderId="2" xfId="0" applyNumberFormat="1" applyFont="1" applyFill="1" applyBorder="1" applyAlignment="1">
      <alignment horizontal="center" wrapText="1"/>
    </xf>
    <xf numFmtId="0" fontId="14" fillId="0" borderId="0" xfId="0" applyFont="1" applyAlignment="1">
      <alignment wrapText="1"/>
    </xf>
    <xf numFmtId="0" fontId="14" fillId="0" borderId="0" xfId="0" applyFont="1" applyAlignment="1">
      <alignment horizontal="center" wrapText="1"/>
    </xf>
    <xf numFmtId="0" fontId="5" fillId="0" borderId="1" xfId="0" applyFont="1" applyBorder="1" applyAlignment="1">
      <alignment horizontal="left" vertical="top" wrapText="1"/>
    </xf>
    <xf numFmtId="0" fontId="18" fillId="0" borderId="1" xfId="0" applyFont="1" applyBorder="1" applyAlignment="1">
      <alignment horizontal="left" vertical="top" wrapText="1"/>
    </xf>
    <xf numFmtId="16"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4" fillId="0" borderId="1" xfId="0" applyFont="1" applyBorder="1" applyAlignment="1">
      <alignment horizontal="center" vertical="center" wrapText="1"/>
    </xf>
    <xf numFmtId="3" fontId="5" fillId="0" borderId="1" xfId="0" applyNumberFormat="1" applyFont="1" applyBorder="1" applyAlignment="1">
      <alignment horizontal="right" wrapText="1"/>
    </xf>
    <xf numFmtId="9" fontId="5" fillId="0" borderId="1" xfId="0" applyNumberFormat="1" applyFont="1" applyBorder="1" applyAlignment="1">
      <alignment horizontal="center" wrapText="1"/>
    </xf>
    <xf numFmtId="3" fontId="5" fillId="10" borderId="1" xfId="0" applyNumberFormat="1" applyFont="1" applyFill="1" applyBorder="1" applyAlignment="1">
      <alignment horizontal="right" wrapText="1"/>
    </xf>
    <xf numFmtId="3" fontId="38" fillId="0" borderId="1" xfId="0" applyNumberFormat="1" applyFont="1" applyBorder="1" applyAlignment="1">
      <alignment horizontal="right" wrapText="1"/>
    </xf>
    <xf numFmtId="9" fontId="14" fillId="0" borderId="1" xfId="0" applyNumberFormat="1" applyFont="1" applyBorder="1" applyAlignment="1">
      <alignment horizontal="center" wrapText="1"/>
    </xf>
    <xf numFmtId="0" fontId="5" fillId="0" borderId="12" xfId="0" applyFont="1" applyBorder="1" applyAlignment="1">
      <alignment horizontal="left" vertical="top" wrapText="1"/>
    </xf>
    <xf numFmtId="0" fontId="5" fillId="0" borderId="12" xfId="0" applyFont="1" applyBorder="1" applyAlignment="1">
      <alignment horizontal="center" vertical="center" wrapText="1"/>
    </xf>
    <xf numFmtId="0" fontId="14" fillId="0" borderId="12" xfId="0" applyFont="1" applyBorder="1" applyAlignment="1">
      <alignment horizontal="center" vertical="center" wrapText="1"/>
    </xf>
    <xf numFmtId="3" fontId="5" fillId="0" borderId="12" xfId="0" applyNumberFormat="1" applyFont="1" applyBorder="1" applyAlignment="1">
      <alignment horizontal="right" wrapText="1"/>
    </xf>
    <xf numFmtId="9" fontId="5" fillId="0" borderId="12" xfId="0" applyNumberFormat="1" applyFont="1" applyBorder="1" applyAlignment="1">
      <alignment horizontal="center" wrapText="1"/>
    </xf>
    <xf numFmtId="3" fontId="5" fillId="10" borderId="12" xfId="0" applyNumberFormat="1" applyFont="1" applyFill="1" applyBorder="1" applyAlignment="1">
      <alignment horizontal="right" wrapText="1"/>
    </xf>
    <xf numFmtId="0" fontId="5" fillId="7" borderId="5" xfId="0" applyFont="1" applyFill="1" applyBorder="1" applyAlignment="1">
      <alignment horizontal="left" vertical="top" wrapText="1"/>
    </xf>
    <xf numFmtId="0" fontId="18" fillId="7" borderId="5" xfId="0" applyFont="1" applyFill="1" applyBorder="1" applyAlignment="1">
      <alignment horizontal="right" vertical="top" wrapText="1"/>
    </xf>
    <xf numFmtId="0" fontId="18" fillId="7" borderId="5" xfId="0"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0" fontId="5" fillId="7" borderId="5" xfId="0" applyFont="1" applyFill="1" applyBorder="1" applyAlignment="1">
      <alignment horizontal="center" vertical="center" wrapText="1"/>
    </xf>
    <xf numFmtId="2" fontId="13" fillId="7" borderId="5" xfId="0" applyNumberFormat="1"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7" borderId="20" xfId="0" applyFont="1" applyFill="1" applyBorder="1" applyAlignment="1">
      <alignment horizontal="center" vertical="center" wrapText="1"/>
    </xf>
    <xf numFmtId="3" fontId="5" fillId="7" borderId="20" xfId="0" applyNumberFormat="1" applyFont="1" applyFill="1" applyBorder="1" applyAlignment="1">
      <alignment horizontal="right" wrapText="1"/>
    </xf>
    <xf numFmtId="9" fontId="5" fillId="7" borderId="20" xfId="0" applyNumberFormat="1" applyFont="1" applyFill="1" applyBorder="1" applyAlignment="1">
      <alignment horizontal="center" wrapText="1"/>
    </xf>
    <xf numFmtId="0" fontId="5" fillId="7" borderId="14" xfId="0" applyFont="1" applyFill="1" applyBorder="1" applyAlignment="1">
      <alignment horizontal="left" vertical="top" wrapText="1"/>
    </xf>
    <xf numFmtId="0" fontId="19" fillId="7" borderId="14" xfId="0" applyFont="1" applyFill="1" applyBorder="1" applyAlignment="1">
      <alignment horizontal="right" vertical="top" wrapText="1"/>
    </xf>
    <xf numFmtId="0" fontId="19" fillId="7" borderId="14"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21" xfId="0" applyFont="1" applyFill="1" applyBorder="1" applyAlignment="1">
      <alignment horizontal="center" vertical="center" wrapText="1"/>
    </xf>
    <xf numFmtId="3" fontId="17" fillId="7" borderId="21" xfId="0" applyNumberFormat="1" applyFont="1" applyFill="1" applyBorder="1" applyAlignment="1">
      <alignment horizontal="right" wrapText="1"/>
    </xf>
    <xf numFmtId="9" fontId="17" fillId="7" borderId="21" xfId="0" applyNumberFormat="1" applyFont="1" applyFill="1" applyBorder="1" applyAlignment="1">
      <alignment horizontal="center" wrapText="1"/>
    </xf>
    <xf numFmtId="0" fontId="9" fillId="5" borderId="1" xfId="0" applyFont="1" applyFill="1" applyBorder="1" applyAlignment="1">
      <alignment horizontal="left" vertical="top" wrapText="1"/>
    </xf>
    <xf numFmtId="0" fontId="16" fillId="5" borderId="1" xfId="0" applyFont="1" applyFill="1" applyBorder="1" applyAlignment="1">
      <alignment horizontal="left" vertical="top" wrapText="1"/>
    </xf>
    <xf numFmtId="0" fontId="16" fillId="5" borderId="1" xfId="0" applyFont="1" applyFill="1" applyBorder="1" applyAlignment="1">
      <alignment horizontal="center" vertical="center" wrapText="1"/>
    </xf>
    <xf numFmtId="3" fontId="16" fillId="5" borderId="1" xfId="0" applyNumberFormat="1" applyFont="1" applyFill="1" applyBorder="1" applyAlignment="1">
      <alignment horizontal="right" wrapText="1"/>
    </xf>
    <xf numFmtId="9" fontId="16" fillId="5" borderId="1" xfId="0" applyNumberFormat="1" applyFont="1" applyFill="1" applyBorder="1" applyAlignment="1">
      <alignment horizontal="center" wrapText="1"/>
    </xf>
    <xf numFmtId="0" fontId="3" fillId="5" borderId="9" xfId="0" applyFont="1" applyFill="1" applyBorder="1" applyAlignment="1" applyProtection="1">
      <alignment horizontal="center" wrapText="1"/>
      <protection locked="0"/>
    </xf>
    <xf numFmtId="0" fontId="8" fillId="5" borderId="8" xfId="0" applyFont="1" applyFill="1" applyBorder="1" applyAlignment="1" applyProtection="1">
      <alignment horizontal="center" wrapText="1"/>
      <protection locked="0"/>
    </xf>
    <xf numFmtId="3" fontId="14" fillId="7" borderId="20" xfId="0" applyNumberFormat="1" applyFont="1" applyFill="1" applyBorder="1" applyAlignment="1">
      <alignment horizontal="right" wrapText="1"/>
    </xf>
    <xf numFmtId="3" fontId="13" fillId="7" borderId="21" xfId="0" applyNumberFormat="1" applyFont="1" applyFill="1" applyBorder="1" applyAlignment="1">
      <alignment horizontal="right" wrapText="1"/>
    </xf>
    <xf numFmtId="3" fontId="4" fillId="0" borderId="1" xfId="0" applyNumberFormat="1" applyFont="1" applyBorder="1" applyAlignment="1">
      <alignment horizontal="right" wrapText="1"/>
    </xf>
    <xf numFmtId="3" fontId="14" fillId="0" borderId="1" xfId="0" applyNumberFormat="1" applyFont="1" applyBorder="1" applyAlignment="1">
      <alignment horizontal="right" wrapText="1"/>
    </xf>
    <xf numFmtId="3" fontId="13" fillId="0" borderId="13" xfId="0" applyNumberFormat="1" applyFont="1" applyBorder="1" applyAlignment="1">
      <alignment horizontal="right" wrapText="1"/>
    </xf>
    <xf numFmtId="3" fontId="17" fillId="5" borderId="1" xfId="0" applyNumberFormat="1" applyFont="1" applyFill="1" applyBorder="1" applyAlignment="1">
      <alignment horizontal="right" wrapText="1"/>
    </xf>
    <xf numFmtId="0" fontId="5" fillId="7" borderId="21" xfId="0" applyFont="1" applyFill="1" applyBorder="1" applyAlignment="1">
      <alignment horizontal="center" vertical="center" wrapText="1"/>
    </xf>
    <xf numFmtId="0" fontId="14" fillId="7" borderId="5" xfId="0" applyFont="1" applyFill="1" applyBorder="1" applyAlignment="1">
      <alignment horizontal="left" vertical="top" wrapText="1"/>
    </xf>
    <xf numFmtId="0" fontId="20" fillId="7" borderId="5" xfId="0" applyFont="1" applyFill="1" applyBorder="1" applyAlignment="1">
      <alignment horizontal="right" vertical="top" wrapText="1"/>
    </xf>
    <xf numFmtId="0" fontId="20" fillId="7" borderId="5" xfId="0" applyFont="1" applyFill="1" applyBorder="1" applyAlignment="1">
      <alignment horizontal="center" vertical="center" wrapText="1"/>
    </xf>
    <xf numFmtId="0" fontId="14" fillId="7" borderId="5" xfId="0" applyFont="1" applyFill="1" applyBorder="1" applyAlignment="1">
      <alignment horizontal="center" vertical="center" wrapText="1"/>
    </xf>
    <xf numFmtId="9" fontId="14" fillId="7" borderId="20" xfId="0" applyNumberFormat="1" applyFont="1" applyFill="1" applyBorder="1" applyAlignment="1">
      <alignment horizontal="center" wrapText="1"/>
    </xf>
    <xf numFmtId="0" fontId="14" fillId="7" borderId="14" xfId="0" applyFont="1" applyFill="1" applyBorder="1" applyAlignment="1">
      <alignment horizontal="left" vertical="top" wrapText="1"/>
    </xf>
    <xf numFmtId="0" fontId="21" fillId="7" borderId="14" xfId="0" applyFont="1" applyFill="1" applyBorder="1" applyAlignment="1">
      <alignment horizontal="right" vertical="top" wrapText="1"/>
    </xf>
    <xf numFmtId="0" fontId="21" fillId="7" borderId="14" xfId="0" applyFont="1" applyFill="1" applyBorder="1" applyAlignment="1">
      <alignment horizontal="center" vertical="center" wrapText="1"/>
    </xf>
    <xf numFmtId="9" fontId="13" fillId="7" borderId="21" xfId="0" applyNumberFormat="1" applyFont="1" applyFill="1" applyBorder="1" applyAlignment="1">
      <alignment horizontal="center" wrapText="1"/>
    </xf>
    <xf numFmtId="0" fontId="14" fillId="0" borderId="1" xfId="0" applyFont="1" applyBorder="1" applyAlignment="1">
      <alignment horizontal="left" vertical="top" wrapText="1"/>
    </xf>
    <xf numFmtId="0" fontId="22" fillId="5"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17" fillId="5" borderId="1" xfId="0" applyFont="1" applyFill="1" applyBorder="1" applyAlignment="1">
      <alignment horizontal="center" vertical="center" wrapText="1"/>
    </xf>
    <xf numFmtId="9" fontId="17" fillId="5" borderId="1" xfId="0" applyNumberFormat="1" applyFont="1" applyFill="1" applyBorder="1" applyAlignment="1">
      <alignment horizontal="center" wrapText="1"/>
    </xf>
    <xf numFmtId="0" fontId="14" fillId="0" borderId="13" xfId="0" applyFont="1" applyBorder="1" applyAlignment="1">
      <alignment horizontal="left" vertical="top" wrapText="1"/>
    </xf>
    <xf numFmtId="0" fontId="21" fillId="0" borderId="13" xfId="0" applyFont="1" applyBorder="1" applyAlignment="1">
      <alignment horizontal="right" vertical="top" wrapText="1"/>
    </xf>
    <xf numFmtId="0" fontId="21" fillId="0" borderId="13" xfId="0" applyFont="1" applyBorder="1" applyAlignment="1">
      <alignment horizontal="center" vertical="center" wrapText="1"/>
    </xf>
    <xf numFmtId="0" fontId="14" fillId="0" borderId="13" xfId="0" applyFont="1" applyBorder="1" applyAlignment="1">
      <alignment horizontal="center" vertical="center" wrapText="1"/>
    </xf>
    <xf numFmtId="9" fontId="13" fillId="0" borderId="13" xfId="0" applyNumberFormat="1" applyFont="1" applyBorder="1" applyAlignment="1">
      <alignment horizontal="center"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9" fontId="4" fillId="0" borderId="1" xfId="0" applyNumberFormat="1" applyFont="1" applyBorder="1" applyAlignment="1">
      <alignment horizontal="center" wrapText="1"/>
    </xf>
    <xf numFmtId="0" fontId="48" fillId="0" borderId="0" xfId="2" applyFont="1" applyAlignment="1">
      <alignment horizontal="center"/>
    </xf>
    <xf numFmtId="0" fontId="60" fillId="0" borderId="1" xfId="0" applyFont="1" applyBorder="1" applyAlignment="1" applyProtection="1">
      <alignment horizontal="left" vertical="top" wrapText="1"/>
      <protection locked="0"/>
    </xf>
    <xf numFmtId="0" fontId="17" fillId="0" borderId="1" xfId="0" applyFont="1" applyBorder="1" applyAlignment="1" applyProtection="1">
      <alignment horizontal="center" vertical="center" textRotation="90" wrapText="1"/>
      <protection locked="0"/>
    </xf>
    <xf numFmtId="0" fontId="6" fillId="6" borderId="0" xfId="0" applyFont="1" applyFill="1"/>
    <xf numFmtId="0" fontId="5" fillId="0" borderId="1" xfId="0" applyFont="1" applyBorder="1" applyAlignment="1" applyProtection="1">
      <alignment wrapText="1"/>
      <protection locked="0"/>
    </xf>
    <xf numFmtId="49" fontId="54" fillId="19" borderId="22" xfId="0" applyNumberFormat="1" applyFont="1" applyFill="1" applyBorder="1" applyAlignment="1">
      <alignment horizontal="center" vertical="center" wrapText="1"/>
    </xf>
    <xf numFmtId="0" fontId="55" fillId="19" borderId="30" xfId="0" applyFont="1" applyFill="1" applyBorder="1" applyAlignment="1">
      <alignment horizontal="center" vertical="center"/>
    </xf>
    <xf numFmtId="49" fontId="54" fillId="19" borderId="24" xfId="0" applyNumberFormat="1" applyFont="1" applyFill="1" applyBorder="1" applyAlignment="1">
      <alignment horizontal="center" vertical="center" wrapText="1"/>
    </xf>
    <xf numFmtId="0" fontId="55" fillId="19" borderId="27" xfId="0" applyFont="1" applyFill="1" applyBorder="1" applyAlignment="1">
      <alignment horizontal="center" vertical="center"/>
    </xf>
    <xf numFmtId="0" fontId="7" fillId="12" borderId="90" xfId="0" applyFont="1" applyFill="1" applyBorder="1" applyAlignment="1">
      <alignment horizontal="left"/>
    </xf>
    <xf numFmtId="0" fontId="0" fillId="0" borderId="90" xfId="0" applyBorder="1"/>
    <xf numFmtId="49" fontId="54" fillId="19" borderId="86" xfId="0" applyNumberFormat="1" applyFont="1" applyFill="1" applyBorder="1" applyAlignment="1">
      <alignment horizontal="center"/>
    </xf>
    <xf numFmtId="49" fontId="54" fillId="19" borderId="62" xfId="0" applyNumberFormat="1" applyFont="1" applyFill="1" applyBorder="1" applyAlignment="1">
      <alignment horizontal="center"/>
    </xf>
    <xf numFmtId="0" fontId="41" fillId="0" borderId="62" xfId="0" applyFont="1" applyBorder="1" applyAlignment="1">
      <alignment horizontal="center"/>
    </xf>
    <xf numFmtId="49" fontId="54" fillId="19" borderId="61" xfId="0" applyNumberFormat="1" applyFont="1" applyFill="1" applyBorder="1" applyAlignment="1">
      <alignment horizontal="center" vertical="center" wrapText="1"/>
    </xf>
    <xf numFmtId="0" fontId="55" fillId="19" borderId="62" xfId="0" applyFont="1" applyFill="1" applyBorder="1" applyAlignment="1">
      <alignment horizontal="center" vertical="center"/>
    </xf>
    <xf numFmtId="0" fontId="55" fillId="19" borderId="62" xfId="0" applyFont="1" applyFill="1" applyBorder="1" applyAlignment="1">
      <alignment horizontal="center"/>
    </xf>
    <xf numFmtId="0" fontId="41" fillId="0" borderId="62" xfId="0" applyFont="1" applyBorder="1"/>
    <xf numFmtId="0" fontId="57" fillId="12" borderId="88" xfId="0" applyFont="1" applyFill="1" applyBorder="1" applyAlignment="1" applyProtection="1">
      <alignment horizontal="center"/>
      <protection locked="0"/>
    </xf>
    <xf numFmtId="0" fontId="57" fillId="12" borderId="55" xfId="0" applyFont="1" applyFill="1" applyBorder="1" applyAlignment="1" applyProtection="1">
      <alignment horizontal="center"/>
      <protection locked="0"/>
    </xf>
    <xf numFmtId="0" fontId="57" fillId="12" borderId="91" xfId="0" applyFont="1" applyFill="1" applyBorder="1" applyAlignment="1" applyProtection="1">
      <alignment horizontal="center"/>
      <protection locked="0"/>
    </xf>
    <xf numFmtId="0" fontId="8" fillId="5" borderId="22" xfId="0" applyFont="1" applyFill="1" applyBorder="1" applyAlignment="1">
      <alignment horizontal="center" vertical="center" textRotation="90" wrapText="1"/>
    </xf>
    <xf numFmtId="0" fontId="8" fillId="0" borderId="23" xfId="0" applyFont="1" applyBorder="1" applyAlignment="1">
      <alignment horizontal="center" vertical="center" textRotation="90" wrapText="1"/>
    </xf>
    <xf numFmtId="0" fontId="28" fillId="5" borderId="60" xfId="0" applyFont="1" applyFill="1" applyBorder="1" applyAlignment="1">
      <alignment horizontal="left" vertical="center"/>
    </xf>
    <xf numFmtId="0" fontId="0" fillId="0" borderId="38" xfId="0" applyBorder="1" applyAlignment="1">
      <alignment horizontal="left" vertical="center"/>
    </xf>
    <xf numFmtId="49" fontId="7" fillId="5" borderId="61" xfId="0" applyNumberFormat="1" applyFont="1" applyFill="1"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wrapText="1"/>
    </xf>
    <xf numFmtId="0" fontId="7" fillId="5" borderId="43" xfId="0" applyFont="1" applyFill="1" applyBorder="1"/>
    <xf numFmtId="0" fontId="0" fillId="5" borderId="44" xfId="0" applyFill="1" applyBorder="1"/>
    <xf numFmtId="49" fontId="24" fillId="13" borderId="28" xfId="0" applyNumberFormat="1" applyFont="1" applyFill="1" applyBorder="1" applyAlignment="1">
      <alignment horizontal="left"/>
    </xf>
    <xf numFmtId="0" fontId="24" fillId="0" borderId="28" xfId="0" applyFont="1" applyBorder="1" applyAlignment="1">
      <alignment horizontal="left"/>
    </xf>
    <xf numFmtId="0" fontId="25" fillId="5" borderId="49" xfId="0" applyFont="1" applyFill="1" applyBorder="1"/>
    <xf numFmtId="0" fontId="26" fillId="0" borderId="49" xfId="0" applyFont="1" applyBorder="1"/>
    <xf numFmtId="0" fontId="25" fillId="5" borderId="44" xfId="0" applyFont="1" applyFill="1" applyBorder="1"/>
    <xf numFmtId="0" fontId="26" fillId="0" borderId="44" xfId="0" applyFont="1" applyBorder="1"/>
    <xf numFmtId="0" fontId="25" fillId="5" borderId="48" xfId="0" applyFont="1" applyFill="1" applyBorder="1"/>
    <xf numFmtId="0" fontId="0" fillId="0" borderId="48" xfId="0" applyBorder="1"/>
    <xf numFmtId="0" fontId="25" fillId="5" borderId="55" xfId="0" applyFont="1" applyFill="1" applyBorder="1"/>
    <xf numFmtId="0" fontId="26" fillId="5" borderId="55" xfId="0" applyFont="1" applyFill="1" applyBorder="1"/>
    <xf numFmtId="0" fontId="25" fillId="5" borderId="38" xfId="0" applyFont="1" applyFill="1" applyBorder="1"/>
    <xf numFmtId="0" fontId="26" fillId="0" borderId="38" xfId="0" applyFont="1" applyBorder="1"/>
    <xf numFmtId="166" fontId="7" fillId="0" borderId="25" xfId="0" applyNumberFormat="1" applyFont="1" applyBorder="1" applyAlignment="1">
      <alignment horizontal="center" vertical="center"/>
    </xf>
    <xf numFmtId="0" fontId="0" fillId="0" borderId="23" xfId="0" applyBorder="1" applyAlignment="1">
      <alignment horizontal="center" vertical="center"/>
    </xf>
    <xf numFmtId="4" fontId="7" fillId="0" borderId="25" xfId="0" applyNumberFormat="1" applyFont="1" applyBorder="1" applyAlignment="1">
      <alignment horizontal="center" vertical="center"/>
    </xf>
    <xf numFmtId="3" fontId="8" fillId="3" borderId="47" xfId="0" applyNumberFormat="1" applyFont="1" applyFill="1" applyBorder="1" applyAlignment="1">
      <alignment horizontal="right" vertical="center"/>
    </xf>
    <xf numFmtId="0" fontId="0" fillId="0" borderId="42" xfId="0" applyBorder="1" applyAlignment="1">
      <alignment horizontal="right" vertical="center"/>
    </xf>
    <xf numFmtId="166" fontId="7" fillId="0" borderId="25" xfId="0" applyNumberFormat="1" applyFont="1" applyBorder="1" applyAlignment="1">
      <alignment horizontal="center" vertical="center" wrapText="1"/>
    </xf>
    <xf numFmtId="0" fontId="0" fillId="0" borderId="23" xfId="0" applyBorder="1" applyAlignment="1">
      <alignment horizontal="center" vertical="center" wrapText="1"/>
    </xf>
    <xf numFmtId="0" fontId="7" fillId="5" borderId="3" xfId="0" applyFont="1" applyFill="1" applyBorder="1"/>
    <xf numFmtId="0" fontId="0" fillId="5" borderId="3" xfId="0" applyFill="1" applyBorder="1"/>
    <xf numFmtId="0" fontId="0" fillId="5" borderId="43" xfId="0" applyFill="1" applyBorder="1"/>
    <xf numFmtId="0" fontId="0" fillId="0" borderId="30" xfId="0" applyBorder="1" applyAlignment="1">
      <alignment horizontal="center" vertical="center"/>
    </xf>
    <xf numFmtId="0" fontId="0" fillId="0" borderId="27" xfId="0" applyBorder="1" applyAlignment="1">
      <alignment horizontal="right" vertical="center"/>
    </xf>
    <xf numFmtId="3" fontId="61" fillId="5" borderId="9" xfId="0" applyNumberFormat="1" applyFont="1" applyFill="1" applyBorder="1" applyAlignment="1">
      <alignment horizontal="left" vertical="top" wrapText="1"/>
    </xf>
    <xf numFmtId="0" fontId="62" fillId="0" borderId="0" xfId="0" applyFont="1" applyAlignment="1">
      <alignment wrapText="1"/>
    </xf>
    <xf numFmtId="0" fontId="62" fillId="0" borderId="37" xfId="0" applyFont="1" applyBorder="1" applyAlignment="1">
      <alignment wrapText="1"/>
    </xf>
    <xf numFmtId="0" fontId="62" fillId="0" borderId="9" xfId="0" applyFont="1" applyBorder="1" applyAlignment="1">
      <alignment wrapText="1"/>
    </xf>
    <xf numFmtId="0" fontId="62" fillId="0" borderId="10" xfId="0" applyFont="1" applyBorder="1" applyAlignment="1">
      <alignment wrapText="1"/>
    </xf>
    <xf numFmtId="0" fontId="62" fillId="0" borderId="38" xfId="0" applyFont="1" applyBorder="1" applyAlignment="1">
      <alignment wrapText="1"/>
    </xf>
    <xf numFmtId="0" fontId="62" fillId="0" borderId="39" xfId="0" applyFont="1" applyBorder="1" applyAlignment="1">
      <alignment wrapText="1"/>
    </xf>
    <xf numFmtId="49" fontId="3" fillId="5" borderId="43" xfId="0" applyNumberFormat="1" applyFont="1" applyFill="1" applyBorder="1" applyAlignment="1">
      <alignment horizontal="center" vertical="center" wrapText="1"/>
    </xf>
    <xf numFmtId="0" fontId="0" fillId="0" borderId="44" xfId="0" applyBorder="1" applyAlignment="1">
      <alignment horizontal="center" vertical="center" wrapText="1"/>
    </xf>
    <xf numFmtId="0" fontId="0" fillId="0" borderId="74" xfId="0" applyBorder="1" applyAlignment="1">
      <alignment horizontal="center" vertical="center" wrapText="1"/>
    </xf>
    <xf numFmtId="0" fontId="36" fillId="11" borderId="0" xfId="0" applyFont="1" applyFill="1" applyAlignment="1">
      <alignment horizontal="center" vertical="center" textRotation="90" wrapText="1"/>
    </xf>
    <xf numFmtId="0" fontId="0" fillId="0" borderId="44" xfId="0" applyBorder="1" applyAlignment="1">
      <alignment horizontal="center" wrapText="1"/>
    </xf>
    <xf numFmtId="0" fontId="8" fillId="5" borderId="70" xfId="0" applyFont="1" applyFill="1" applyBorder="1" applyAlignment="1">
      <alignment horizontal="center" textRotation="90" wrapText="1"/>
    </xf>
    <xf numFmtId="0" fontId="0" fillId="0" borderId="71" xfId="0" applyBorder="1" applyAlignment="1">
      <alignment horizontal="center" textRotation="90" wrapText="1"/>
    </xf>
    <xf numFmtId="0" fontId="0" fillId="0" borderId="72" xfId="0" applyBorder="1" applyAlignment="1">
      <alignment horizontal="center" textRotation="90" wrapText="1"/>
    </xf>
    <xf numFmtId="3" fontId="61" fillId="5" borderId="8" xfId="0" applyNumberFormat="1" applyFont="1" applyFill="1" applyBorder="1" applyAlignment="1">
      <alignment horizontal="left" vertical="top" wrapText="1"/>
    </xf>
    <xf numFmtId="0" fontId="62" fillId="0" borderId="15" xfId="0" applyFont="1" applyBorder="1" applyAlignment="1">
      <alignment wrapText="1"/>
    </xf>
    <xf numFmtId="0" fontId="62" fillId="0" borderId="36" xfId="0" applyFont="1" applyBorder="1" applyAlignment="1">
      <alignment wrapText="1"/>
    </xf>
    <xf numFmtId="3" fontId="63" fillId="5" borderId="8" xfId="4" applyNumberFormat="1" applyFont="1" applyFill="1" applyBorder="1" applyAlignment="1">
      <alignment horizontal="left" vertical="top" wrapText="1"/>
    </xf>
    <xf numFmtId="0" fontId="64" fillId="0" borderId="15" xfId="4" applyFont="1" applyBorder="1" applyAlignment="1">
      <alignment wrapText="1"/>
    </xf>
    <xf numFmtId="0" fontId="64" fillId="0" borderId="9" xfId="4" applyFont="1" applyBorder="1" applyAlignment="1">
      <alignment wrapText="1"/>
    </xf>
    <xf numFmtId="0" fontId="64" fillId="0" borderId="0" xfId="4" applyFont="1" applyAlignment="1">
      <alignment wrapText="1"/>
    </xf>
    <xf numFmtId="0" fontId="64" fillId="0" borderId="10" xfId="4" applyFont="1" applyBorder="1" applyAlignment="1">
      <alignment wrapText="1"/>
    </xf>
    <xf numFmtId="0" fontId="64" fillId="0" borderId="38" xfId="4" applyFont="1" applyBorder="1" applyAlignment="1">
      <alignment wrapText="1"/>
    </xf>
    <xf numFmtId="0" fontId="32" fillId="5" borderId="0" xfId="0" applyFont="1" applyFill="1" applyAlignment="1">
      <alignment horizontal="left"/>
    </xf>
    <xf numFmtId="0" fontId="34" fillId="5" borderId="0" xfId="0" applyFont="1" applyFill="1"/>
    <xf numFmtId="0" fontId="61" fillId="5" borderId="25" xfId="0" applyFont="1" applyFill="1" applyBorder="1" applyAlignment="1">
      <alignment horizontal="left" vertical="top" wrapText="1"/>
    </xf>
    <xf numFmtId="0" fontId="62" fillId="0" borderId="29" xfId="0" applyFont="1" applyBorder="1" applyAlignment="1">
      <alignment wrapText="1"/>
    </xf>
    <xf numFmtId="0" fontId="8" fillId="5" borderId="65" xfId="0" applyFont="1" applyFill="1" applyBorder="1" applyAlignment="1">
      <alignment horizontal="center" textRotation="90" wrapText="1"/>
    </xf>
    <xf numFmtId="0" fontId="0" fillId="5" borderId="66" xfId="0" applyFill="1" applyBorder="1" applyAlignment="1">
      <alignment horizontal="center" textRotation="90" wrapText="1"/>
    </xf>
    <xf numFmtId="0" fontId="8" fillId="5" borderId="25" xfId="0" applyFont="1" applyFill="1" applyBorder="1" applyAlignment="1">
      <alignment horizontal="center" textRotation="90" wrapText="1"/>
    </xf>
    <xf numFmtId="0" fontId="12" fillId="0" borderId="29" xfId="0" applyFont="1" applyBorder="1" applyAlignment="1">
      <alignment horizontal="center" textRotation="90" wrapText="1"/>
    </xf>
    <xf numFmtId="0" fontId="12" fillId="0" borderId="23" xfId="0" applyFont="1" applyBorder="1" applyAlignment="1">
      <alignment horizontal="center" textRotation="90" wrapText="1"/>
    </xf>
    <xf numFmtId="0" fontId="8" fillId="5" borderId="67" xfId="0" applyFont="1" applyFill="1" applyBorder="1" applyAlignment="1">
      <alignment horizontal="center" textRotation="90" wrapText="1"/>
    </xf>
    <xf numFmtId="0" fontId="12" fillId="5" borderId="68" xfId="0" applyFont="1" applyFill="1" applyBorder="1" applyAlignment="1">
      <alignment horizontal="center" textRotation="90" wrapText="1"/>
    </xf>
    <xf numFmtId="0" fontId="8" fillId="5" borderId="20" xfId="0" applyFont="1" applyFill="1" applyBorder="1" applyAlignment="1">
      <alignment horizontal="center" textRotation="90" wrapText="1"/>
    </xf>
    <xf numFmtId="0" fontId="12" fillId="5" borderId="69" xfId="0" applyFont="1" applyFill="1" applyBorder="1" applyAlignment="1">
      <alignment horizontal="center" textRotation="90" wrapText="1"/>
    </xf>
    <xf numFmtId="0" fontId="7" fillId="5" borderId="0" xfId="0" applyFont="1" applyFill="1" applyAlignment="1" applyProtection="1">
      <alignment wrapText="1"/>
      <protection locked="0"/>
    </xf>
    <xf numFmtId="0" fontId="0" fillId="0" borderId="0" xfId="0" applyProtection="1">
      <protection locked="0"/>
    </xf>
    <xf numFmtId="0" fontId="0" fillId="0" borderId="29" xfId="0" applyBorder="1" applyAlignment="1">
      <alignment horizontal="center" textRotation="90" wrapText="1"/>
    </xf>
    <xf numFmtId="0" fontId="0" fillId="0" borderId="23" xfId="0" applyBorder="1" applyAlignment="1">
      <alignment horizontal="center" textRotation="90" wrapText="1"/>
    </xf>
    <xf numFmtId="0" fontId="61" fillId="5" borderId="25" xfId="0" applyFont="1" applyFill="1" applyBorder="1" applyAlignment="1">
      <alignment vertical="top" wrapText="1"/>
    </xf>
    <xf numFmtId="0" fontId="62" fillId="0" borderId="23" xfId="0" applyFont="1" applyBorder="1" applyAlignment="1">
      <alignment vertical="top" wrapText="1"/>
    </xf>
  </cellXfs>
  <cellStyles count="43950">
    <cellStyle name="Normal" xfId="0" builtinId="0"/>
    <cellStyle name="Normal 10" xfId="3" xr:uid="{00000000-0005-0000-0000-000001000000}"/>
    <cellStyle name="Normal 10 10" xfId="4" xr:uid="{00000000-0005-0000-0000-000002000000}"/>
    <cellStyle name="Normal 10 10 10" xfId="5" xr:uid="{00000000-0005-0000-0000-000003000000}"/>
    <cellStyle name="Normal 10 10 2" xfId="6" xr:uid="{00000000-0005-0000-0000-000004000000}"/>
    <cellStyle name="Normal 10 10 2 2" xfId="7" xr:uid="{00000000-0005-0000-0000-000005000000}"/>
    <cellStyle name="Normal 10 10 2 3" xfId="8" xr:uid="{00000000-0005-0000-0000-000006000000}"/>
    <cellStyle name="Normal 10 10 3" xfId="9" xr:uid="{00000000-0005-0000-0000-000007000000}"/>
    <cellStyle name="Normal 10 10 3 2" xfId="10" xr:uid="{00000000-0005-0000-0000-000008000000}"/>
    <cellStyle name="Normal 10 10 4" xfId="11" xr:uid="{00000000-0005-0000-0000-000009000000}"/>
    <cellStyle name="Normal 10 10 4 2" xfId="12" xr:uid="{00000000-0005-0000-0000-00000A000000}"/>
    <cellStyle name="Normal 10 10 5" xfId="13" xr:uid="{00000000-0005-0000-0000-00000B000000}"/>
    <cellStyle name="Normal 10 10 5 2" xfId="14" xr:uid="{00000000-0005-0000-0000-00000C000000}"/>
    <cellStyle name="Normal 10 10 6" xfId="15" xr:uid="{00000000-0005-0000-0000-00000D000000}"/>
    <cellStyle name="Normal 10 10 6 2" xfId="16" xr:uid="{00000000-0005-0000-0000-00000E000000}"/>
    <cellStyle name="Normal 10 10 7" xfId="17" xr:uid="{00000000-0005-0000-0000-00000F000000}"/>
    <cellStyle name="Normal 10 10 7 2" xfId="18" xr:uid="{00000000-0005-0000-0000-000010000000}"/>
    <cellStyle name="Normal 10 10 8" xfId="19" xr:uid="{00000000-0005-0000-0000-000011000000}"/>
    <cellStyle name="Normal 10 10 9" xfId="20" xr:uid="{00000000-0005-0000-0000-000012000000}"/>
    <cellStyle name="Normal 10 11" xfId="21" xr:uid="{00000000-0005-0000-0000-000013000000}"/>
    <cellStyle name="Normal 10 11 10" xfId="22" xr:uid="{00000000-0005-0000-0000-000014000000}"/>
    <cellStyle name="Normal 10 11 2" xfId="23" xr:uid="{00000000-0005-0000-0000-000015000000}"/>
    <cellStyle name="Normal 10 11 2 2" xfId="24" xr:uid="{00000000-0005-0000-0000-000016000000}"/>
    <cellStyle name="Normal 10 11 3" xfId="25" xr:uid="{00000000-0005-0000-0000-000017000000}"/>
    <cellStyle name="Normal 10 11 3 2" xfId="26" xr:uid="{00000000-0005-0000-0000-000018000000}"/>
    <cellStyle name="Normal 10 11 4" xfId="27" xr:uid="{00000000-0005-0000-0000-000019000000}"/>
    <cellStyle name="Normal 10 11 4 2" xfId="28" xr:uid="{00000000-0005-0000-0000-00001A000000}"/>
    <cellStyle name="Normal 10 11 5" xfId="29" xr:uid="{00000000-0005-0000-0000-00001B000000}"/>
    <cellStyle name="Normal 10 11 5 2" xfId="30" xr:uid="{00000000-0005-0000-0000-00001C000000}"/>
    <cellStyle name="Normal 10 11 6" xfId="31" xr:uid="{00000000-0005-0000-0000-00001D000000}"/>
    <cellStyle name="Normal 10 11 6 2" xfId="32" xr:uid="{00000000-0005-0000-0000-00001E000000}"/>
    <cellStyle name="Normal 10 11 7" xfId="33" xr:uid="{00000000-0005-0000-0000-00001F000000}"/>
    <cellStyle name="Normal 10 11 7 2" xfId="34" xr:uid="{00000000-0005-0000-0000-000020000000}"/>
    <cellStyle name="Normal 10 11 8" xfId="35" xr:uid="{00000000-0005-0000-0000-000021000000}"/>
    <cellStyle name="Normal 10 11 9" xfId="36" xr:uid="{00000000-0005-0000-0000-000022000000}"/>
    <cellStyle name="Normal 10 12" xfId="37" xr:uid="{00000000-0005-0000-0000-000023000000}"/>
    <cellStyle name="Normal 10 12 10" xfId="38" xr:uid="{00000000-0005-0000-0000-000024000000}"/>
    <cellStyle name="Normal 10 12 2" xfId="39" xr:uid="{00000000-0005-0000-0000-000025000000}"/>
    <cellStyle name="Normal 10 12 2 2" xfId="40" xr:uid="{00000000-0005-0000-0000-000026000000}"/>
    <cellStyle name="Normal 10 12 3" xfId="41" xr:uid="{00000000-0005-0000-0000-000027000000}"/>
    <cellStyle name="Normal 10 12 3 2" xfId="42" xr:uid="{00000000-0005-0000-0000-000028000000}"/>
    <cellStyle name="Normal 10 12 4" xfId="43" xr:uid="{00000000-0005-0000-0000-000029000000}"/>
    <cellStyle name="Normal 10 12 4 2" xfId="44" xr:uid="{00000000-0005-0000-0000-00002A000000}"/>
    <cellStyle name="Normal 10 12 5" xfId="45" xr:uid="{00000000-0005-0000-0000-00002B000000}"/>
    <cellStyle name="Normal 10 12 5 2" xfId="46" xr:uid="{00000000-0005-0000-0000-00002C000000}"/>
    <cellStyle name="Normal 10 12 6" xfId="47" xr:uid="{00000000-0005-0000-0000-00002D000000}"/>
    <cellStyle name="Normal 10 12 6 2" xfId="48" xr:uid="{00000000-0005-0000-0000-00002E000000}"/>
    <cellStyle name="Normal 10 12 7" xfId="49" xr:uid="{00000000-0005-0000-0000-00002F000000}"/>
    <cellStyle name="Normal 10 12 7 2" xfId="50" xr:uid="{00000000-0005-0000-0000-000030000000}"/>
    <cellStyle name="Normal 10 12 8" xfId="51" xr:uid="{00000000-0005-0000-0000-000031000000}"/>
    <cellStyle name="Normal 10 12 9" xfId="52" xr:uid="{00000000-0005-0000-0000-000032000000}"/>
    <cellStyle name="Normal 10 13" xfId="53" xr:uid="{00000000-0005-0000-0000-000033000000}"/>
    <cellStyle name="Normal 10 13 10" xfId="54" xr:uid="{00000000-0005-0000-0000-000034000000}"/>
    <cellStyle name="Normal 10 13 2" xfId="55" xr:uid="{00000000-0005-0000-0000-000035000000}"/>
    <cellStyle name="Normal 10 13 2 2" xfId="56" xr:uid="{00000000-0005-0000-0000-000036000000}"/>
    <cellStyle name="Normal 10 13 3" xfId="57" xr:uid="{00000000-0005-0000-0000-000037000000}"/>
    <cellStyle name="Normal 10 13 3 2" xfId="58" xr:uid="{00000000-0005-0000-0000-000038000000}"/>
    <cellStyle name="Normal 10 13 4" xfId="59" xr:uid="{00000000-0005-0000-0000-000039000000}"/>
    <cellStyle name="Normal 10 13 4 2" xfId="60" xr:uid="{00000000-0005-0000-0000-00003A000000}"/>
    <cellStyle name="Normal 10 13 5" xfId="61" xr:uid="{00000000-0005-0000-0000-00003B000000}"/>
    <cellStyle name="Normal 10 13 5 2" xfId="62" xr:uid="{00000000-0005-0000-0000-00003C000000}"/>
    <cellStyle name="Normal 10 13 6" xfId="63" xr:uid="{00000000-0005-0000-0000-00003D000000}"/>
    <cellStyle name="Normal 10 13 6 2" xfId="64" xr:uid="{00000000-0005-0000-0000-00003E000000}"/>
    <cellStyle name="Normal 10 13 7" xfId="65" xr:uid="{00000000-0005-0000-0000-00003F000000}"/>
    <cellStyle name="Normal 10 13 7 2" xfId="66" xr:uid="{00000000-0005-0000-0000-000040000000}"/>
    <cellStyle name="Normal 10 13 8" xfId="67" xr:uid="{00000000-0005-0000-0000-000041000000}"/>
    <cellStyle name="Normal 10 13 9" xfId="68" xr:uid="{00000000-0005-0000-0000-000042000000}"/>
    <cellStyle name="Normal 10 14" xfId="69" xr:uid="{00000000-0005-0000-0000-000043000000}"/>
    <cellStyle name="Normal 10 14 10" xfId="70" xr:uid="{00000000-0005-0000-0000-000044000000}"/>
    <cellStyle name="Normal 10 14 2" xfId="71" xr:uid="{00000000-0005-0000-0000-000045000000}"/>
    <cellStyle name="Normal 10 14 2 2" xfId="72" xr:uid="{00000000-0005-0000-0000-000046000000}"/>
    <cellStyle name="Normal 10 14 3" xfId="73" xr:uid="{00000000-0005-0000-0000-000047000000}"/>
    <cellStyle name="Normal 10 14 3 2" xfId="74" xr:uid="{00000000-0005-0000-0000-000048000000}"/>
    <cellStyle name="Normal 10 14 4" xfId="75" xr:uid="{00000000-0005-0000-0000-000049000000}"/>
    <cellStyle name="Normal 10 14 4 2" xfId="76" xr:uid="{00000000-0005-0000-0000-00004A000000}"/>
    <cellStyle name="Normal 10 14 5" xfId="77" xr:uid="{00000000-0005-0000-0000-00004B000000}"/>
    <cellStyle name="Normal 10 14 5 2" xfId="78" xr:uid="{00000000-0005-0000-0000-00004C000000}"/>
    <cellStyle name="Normal 10 14 6" xfId="79" xr:uid="{00000000-0005-0000-0000-00004D000000}"/>
    <cellStyle name="Normal 10 14 6 2" xfId="80" xr:uid="{00000000-0005-0000-0000-00004E000000}"/>
    <cellStyle name="Normal 10 14 7" xfId="81" xr:uid="{00000000-0005-0000-0000-00004F000000}"/>
    <cellStyle name="Normal 10 14 7 2" xfId="82" xr:uid="{00000000-0005-0000-0000-000050000000}"/>
    <cellStyle name="Normal 10 14 8" xfId="83" xr:uid="{00000000-0005-0000-0000-000051000000}"/>
    <cellStyle name="Normal 10 14 9" xfId="84" xr:uid="{00000000-0005-0000-0000-000052000000}"/>
    <cellStyle name="Normal 10 15" xfId="85" xr:uid="{00000000-0005-0000-0000-000053000000}"/>
    <cellStyle name="Normal 10 15 10" xfId="86" xr:uid="{00000000-0005-0000-0000-000054000000}"/>
    <cellStyle name="Normal 10 15 2" xfId="87" xr:uid="{00000000-0005-0000-0000-000055000000}"/>
    <cellStyle name="Normal 10 15 2 2" xfId="88" xr:uid="{00000000-0005-0000-0000-000056000000}"/>
    <cellStyle name="Normal 10 15 3" xfId="89" xr:uid="{00000000-0005-0000-0000-000057000000}"/>
    <cellStyle name="Normal 10 15 3 2" xfId="90" xr:uid="{00000000-0005-0000-0000-000058000000}"/>
    <cellStyle name="Normal 10 15 4" xfId="91" xr:uid="{00000000-0005-0000-0000-000059000000}"/>
    <cellStyle name="Normal 10 15 4 2" xfId="92" xr:uid="{00000000-0005-0000-0000-00005A000000}"/>
    <cellStyle name="Normal 10 15 5" xfId="93" xr:uid="{00000000-0005-0000-0000-00005B000000}"/>
    <cellStyle name="Normal 10 15 5 2" xfId="94" xr:uid="{00000000-0005-0000-0000-00005C000000}"/>
    <cellStyle name="Normal 10 15 6" xfId="95" xr:uid="{00000000-0005-0000-0000-00005D000000}"/>
    <cellStyle name="Normal 10 15 6 2" xfId="96" xr:uid="{00000000-0005-0000-0000-00005E000000}"/>
    <cellStyle name="Normal 10 15 7" xfId="97" xr:uid="{00000000-0005-0000-0000-00005F000000}"/>
    <cellStyle name="Normal 10 15 7 2" xfId="98" xr:uid="{00000000-0005-0000-0000-000060000000}"/>
    <cellStyle name="Normal 10 15 8" xfId="99" xr:uid="{00000000-0005-0000-0000-000061000000}"/>
    <cellStyle name="Normal 10 15 9" xfId="100" xr:uid="{00000000-0005-0000-0000-000062000000}"/>
    <cellStyle name="Normal 10 16" xfId="101" xr:uid="{00000000-0005-0000-0000-000063000000}"/>
    <cellStyle name="Normal 10 16 10" xfId="102" xr:uid="{00000000-0005-0000-0000-000064000000}"/>
    <cellStyle name="Normal 10 16 2" xfId="103" xr:uid="{00000000-0005-0000-0000-000065000000}"/>
    <cellStyle name="Normal 10 16 2 2" xfId="104" xr:uid="{00000000-0005-0000-0000-000066000000}"/>
    <cellStyle name="Normal 10 16 3" xfId="105" xr:uid="{00000000-0005-0000-0000-000067000000}"/>
    <cellStyle name="Normal 10 16 3 2" xfId="106" xr:uid="{00000000-0005-0000-0000-000068000000}"/>
    <cellStyle name="Normal 10 16 4" xfId="107" xr:uid="{00000000-0005-0000-0000-000069000000}"/>
    <cellStyle name="Normal 10 16 4 2" xfId="108" xr:uid="{00000000-0005-0000-0000-00006A000000}"/>
    <cellStyle name="Normal 10 16 5" xfId="109" xr:uid="{00000000-0005-0000-0000-00006B000000}"/>
    <cellStyle name="Normal 10 16 5 2" xfId="110" xr:uid="{00000000-0005-0000-0000-00006C000000}"/>
    <cellStyle name="Normal 10 16 6" xfId="111" xr:uid="{00000000-0005-0000-0000-00006D000000}"/>
    <cellStyle name="Normal 10 16 6 2" xfId="112" xr:uid="{00000000-0005-0000-0000-00006E000000}"/>
    <cellStyle name="Normal 10 16 7" xfId="113" xr:uid="{00000000-0005-0000-0000-00006F000000}"/>
    <cellStyle name="Normal 10 16 7 2" xfId="114" xr:uid="{00000000-0005-0000-0000-000070000000}"/>
    <cellStyle name="Normal 10 16 8" xfId="115" xr:uid="{00000000-0005-0000-0000-000071000000}"/>
    <cellStyle name="Normal 10 16 9" xfId="116" xr:uid="{00000000-0005-0000-0000-000072000000}"/>
    <cellStyle name="Normal 10 17" xfId="117" xr:uid="{00000000-0005-0000-0000-000073000000}"/>
    <cellStyle name="Normal 10 17 10" xfId="118" xr:uid="{00000000-0005-0000-0000-000074000000}"/>
    <cellStyle name="Normal 10 17 2" xfId="119" xr:uid="{00000000-0005-0000-0000-000075000000}"/>
    <cellStyle name="Normal 10 17 2 2" xfId="120" xr:uid="{00000000-0005-0000-0000-000076000000}"/>
    <cellStyle name="Normal 10 17 3" xfId="121" xr:uid="{00000000-0005-0000-0000-000077000000}"/>
    <cellStyle name="Normal 10 17 3 2" xfId="122" xr:uid="{00000000-0005-0000-0000-000078000000}"/>
    <cellStyle name="Normal 10 17 4" xfId="123" xr:uid="{00000000-0005-0000-0000-000079000000}"/>
    <cellStyle name="Normal 10 17 4 2" xfId="124" xr:uid="{00000000-0005-0000-0000-00007A000000}"/>
    <cellStyle name="Normal 10 17 5" xfId="125" xr:uid="{00000000-0005-0000-0000-00007B000000}"/>
    <cellStyle name="Normal 10 17 5 2" xfId="126" xr:uid="{00000000-0005-0000-0000-00007C000000}"/>
    <cellStyle name="Normal 10 17 6" xfId="127" xr:uid="{00000000-0005-0000-0000-00007D000000}"/>
    <cellStyle name="Normal 10 17 6 2" xfId="128" xr:uid="{00000000-0005-0000-0000-00007E000000}"/>
    <cellStyle name="Normal 10 17 7" xfId="129" xr:uid="{00000000-0005-0000-0000-00007F000000}"/>
    <cellStyle name="Normal 10 17 7 2" xfId="130" xr:uid="{00000000-0005-0000-0000-000080000000}"/>
    <cellStyle name="Normal 10 17 8" xfId="131" xr:uid="{00000000-0005-0000-0000-000081000000}"/>
    <cellStyle name="Normal 10 17 9" xfId="132" xr:uid="{00000000-0005-0000-0000-000082000000}"/>
    <cellStyle name="Normal 10 18" xfId="133" xr:uid="{00000000-0005-0000-0000-000083000000}"/>
    <cellStyle name="Normal 10 18 10" xfId="134" xr:uid="{00000000-0005-0000-0000-000084000000}"/>
    <cellStyle name="Normal 10 18 2" xfId="135" xr:uid="{00000000-0005-0000-0000-000085000000}"/>
    <cellStyle name="Normal 10 18 2 2" xfId="136" xr:uid="{00000000-0005-0000-0000-000086000000}"/>
    <cellStyle name="Normal 10 18 3" xfId="137" xr:uid="{00000000-0005-0000-0000-000087000000}"/>
    <cellStyle name="Normal 10 18 3 2" xfId="138" xr:uid="{00000000-0005-0000-0000-000088000000}"/>
    <cellStyle name="Normal 10 18 4" xfId="139" xr:uid="{00000000-0005-0000-0000-000089000000}"/>
    <cellStyle name="Normal 10 18 4 2" xfId="140" xr:uid="{00000000-0005-0000-0000-00008A000000}"/>
    <cellStyle name="Normal 10 18 5" xfId="141" xr:uid="{00000000-0005-0000-0000-00008B000000}"/>
    <cellStyle name="Normal 10 18 5 2" xfId="142" xr:uid="{00000000-0005-0000-0000-00008C000000}"/>
    <cellStyle name="Normal 10 18 6" xfId="143" xr:uid="{00000000-0005-0000-0000-00008D000000}"/>
    <cellStyle name="Normal 10 18 6 2" xfId="144" xr:uid="{00000000-0005-0000-0000-00008E000000}"/>
    <cellStyle name="Normal 10 18 7" xfId="145" xr:uid="{00000000-0005-0000-0000-00008F000000}"/>
    <cellStyle name="Normal 10 18 7 2" xfId="146" xr:uid="{00000000-0005-0000-0000-000090000000}"/>
    <cellStyle name="Normal 10 18 8" xfId="147" xr:uid="{00000000-0005-0000-0000-000091000000}"/>
    <cellStyle name="Normal 10 18 9" xfId="148" xr:uid="{00000000-0005-0000-0000-000092000000}"/>
    <cellStyle name="Normal 10 19" xfId="149" xr:uid="{00000000-0005-0000-0000-000093000000}"/>
    <cellStyle name="Normal 10 19 2" xfId="150" xr:uid="{00000000-0005-0000-0000-000094000000}"/>
    <cellStyle name="Normal 10 19 3" xfId="151" xr:uid="{00000000-0005-0000-0000-000095000000}"/>
    <cellStyle name="Normal 10 2" xfId="152" xr:uid="{00000000-0005-0000-0000-000096000000}"/>
    <cellStyle name="Normal 10 2 10" xfId="153" xr:uid="{00000000-0005-0000-0000-000097000000}"/>
    <cellStyle name="Normal 10 2 2" xfId="154" xr:uid="{00000000-0005-0000-0000-000098000000}"/>
    <cellStyle name="Normal 10 2 2 2" xfId="155" xr:uid="{00000000-0005-0000-0000-000099000000}"/>
    <cellStyle name="Normal 10 2 3" xfId="156" xr:uid="{00000000-0005-0000-0000-00009A000000}"/>
    <cellStyle name="Normal 10 2 3 2" xfId="157" xr:uid="{00000000-0005-0000-0000-00009B000000}"/>
    <cellStyle name="Normal 10 2 4" xfId="158" xr:uid="{00000000-0005-0000-0000-00009C000000}"/>
    <cellStyle name="Normal 10 2 4 2" xfId="159" xr:uid="{00000000-0005-0000-0000-00009D000000}"/>
    <cellStyle name="Normal 10 2 5" xfId="160" xr:uid="{00000000-0005-0000-0000-00009E000000}"/>
    <cellStyle name="Normal 10 2 5 2" xfId="161" xr:uid="{00000000-0005-0000-0000-00009F000000}"/>
    <cellStyle name="Normal 10 2 6" xfId="162" xr:uid="{00000000-0005-0000-0000-0000A0000000}"/>
    <cellStyle name="Normal 10 2 6 2" xfId="163" xr:uid="{00000000-0005-0000-0000-0000A1000000}"/>
    <cellStyle name="Normal 10 2 7" xfId="164" xr:uid="{00000000-0005-0000-0000-0000A2000000}"/>
    <cellStyle name="Normal 10 2 7 2" xfId="165" xr:uid="{00000000-0005-0000-0000-0000A3000000}"/>
    <cellStyle name="Normal 10 2 8" xfId="166" xr:uid="{00000000-0005-0000-0000-0000A4000000}"/>
    <cellStyle name="Normal 10 2 9" xfId="167" xr:uid="{00000000-0005-0000-0000-0000A5000000}"/>
    <cellStyle name="Normal 10 20" xfId="168" xr:uid="{00000000-0005-0000-0000-0000A6000000}"/>
    <cellStyle name="Normal 10 20 2" xfId="169" xr:uid="{00000000-0005-0000-0000-0000A7000000}"/>
    <cellStyle name="Normal 10 21" xfId="170" xr:uid="{00000000-0005-0000-0000-0000A8000000}"/>
    <cellStyle name="Normal 10 21 2" xfId="171" xr:uid="{00000000-0005-0000-0000-0000A9000000}"/>
    <cellStyle name="Normal 10 22" xfId="172" xr:uid="{00000000-0005-0000-0000-0000AA000000}"/>
    <cellStyle name="Normal 10 22 2" xfId="173" xr:uid="{00000000-0005-0000-0000-0000AB000000}"/>
    <cellStyle name="Normal 10 23" xfId="174" xr:uid="{00000000-0005-0000-0000-0000AC000000}"/>
    <cellStyle name="Normal 10 24" xfId="175" xr:uid="{00000000-0005-0000-0000-0000AD000000}"/>
    <cellStyle name="Normal 10 3" xfId="176" xr:uid="{00000000-0005-0000-0000-0000AE000000}"/>
    <cellStyle name="Normal 10 3 10" xfId="177" xr:uid="{00000000-0005-0000-0000-0000AF000000}"/>
    <cellStyle name="Normal 10 3 2" xfId="178" xr:uid="{00000000-0005-0000-0000-0000B0000000}"/>
    <cellStyle name="Normal 10 3 2 2" xfId="179" xr:uid="{00000000-0005-0000-0000-0000B1000000}"/>
    <cellStyle name="Normal 10 3 3" xfId="180" xr:uid="{00000000-0005-0000-0000-0000B2000000}"/>
    <cellStyle name="Normal 10 3 3 2" xfId="181" xr:uid="{00000000-0005-0000-0000-0000B3000000}"/>
    <cellStyle name="Normal 10 3 4" xfId="182" xr:uid="{00000000-0005-0000-0000-0000B4000000}"/>
    <cellStyle name="Normal 10 3 4 2" xfId="183" xr:uid="{00000000-0005-0000-0000-0000B5000000}"/>
    <cellStyle name="Normal 10 3 5" xfId="184" xr:uid="{00000000-0005-0000-0000-0000B6000000}"/>
    <cellStyle name="Normal 10 3 5 2" xfId="185" xr:uid="{00000000-0005-0000-0000-0000B7000000}"/>
    <cellStyle name="Normal 10 3 6" xfId="186" xr:uid="{00000000-0005-0000-0000-0000B8000000}"/>
    <cellStyle name="Normal 10 3 6 2" xfId="187" xr:uid="{00000000-0005-0000-0000-0000B9000000}"/>
    <cellStyle name="Normal 10 3 7" xfId="188" xr:uid="{00000000-0005-0000-0000-0000BA000000}"/>
    <cellStyle name="Normal 10 3 7 2" xfId="189" xr:uid="{00000000-0005-0000-0000-0000BB000000}"/>
    <cellStyle name="Normal 10 3 8" xfId="190" xr:uid="{00000000-0005-0000-0000-0000BC000000}"/>
    <cellStyle name="Normal 10 3 9" xfId="191" xr:uid="{00000000-0005-0000-0000-0000BD000000}"/>
    <cellStyle name="Normal 10 4" xfId="192" xr:uid="{00000000-0005-0000-0000-0000BE000000}"/>
    <cellStyle name="Normal 10 4 10" xfId="193" xr:uid="{00000000-0005-0000-0000-0000BF000000}"/>
    <cellStyle name="Normal 10 4 2" xfId="194" xr:uid="{00000000-0005-0000-0000-0000C0000000}"/>
    <cellStyle name="Normal 10 4 2 2" xfId="195" xr:uid="{00000000-0005-0000-0000-0000C1000000}"/>
    <cellStyle name="Normal 10 4 3" xfId="196" xr:uid="{00000000-0005-0000-0000-0000C2000000}"/>
    <cellStyle name="Normal 10 4 3 2" xfId="197" xr:uid="{00000000-0005-0000-0000-0000C3000000}"/>
    <cellStyle name="Normal 10 4 4" xfId="198" xr:uid="{00000000-0005-0000-0000-0000C4000000}"/>
    <cellStyle name="Normal 10 4 4 2" xfId="199" xr:uid="{00000000-0005-0000-0000-0000C5000000}"/>
    <cellStyle name="Normal 10 4 5" xfId="200" xr:uid="{00000000-0005-0000-0000-0000C6000000}"/>
    <cellStyle name="Normal 10 4 5 2" xfId="201" xr:uid="{00000000-0005-0000-0000-0000C7000000}"/>
    <cellStyle name="Normal 10 4 6" xfId="202" xr:uid="{00000000-0005-0000-0000-0000C8000000}"/>
    <cellStyle name="Normal 10 4 6 2" xfId="203" xr:uid="{00000000-0005-0000-0000-0000C9000000}"/>
    <cellStyle name="Normal 10 4 7" xfId="204" xr:uid="{00000000-0005-0000-0000-0000CA000000}"/>
    <cellStyle name="Normal 10 4 7 2" xfId="205" xr:uid="{00000000-0005-0000-0000-0000CB000000}"/>
    <cellStyle name="Normal 10 4 8" xfId="206" xr:uid="{00000000-0005-0000-0000-0000CC000000}"/>
    <cellStyle name="Normal 10 4 9" xfId="207" xr:uid="{00000000-0005-0000-0000-0000CD000000}"/>
    <cellStyle name="Normal 10 5" xfId="208" xr:uid="{00000000-0005-0000-0000-0000CE000000}"/>
    <cellStyle name="Normal 10 5 10" xfId="209" xr:uid="{00000000-0005-0000-0000-0000CF000000}"/>
    <cellStyle name="Normal 10 5 2" xfId="210" xr:uid="{00000000-0005-0000-0000-0000D0000000}"/>
    <cellStyle name="Normal 10 5 2 2" xfId="211" xr:uid="{00000000-0005-0000-0000-0000D1000000}"/>
    <cellStyle name="Normal 10 5 3" xfId="212" xr:uid="{00000000-0005-0000-0000-0000D2000000}"/>
    <cellStyle name="Normal 10 5 3 2" xfId="213" xr:uid="{00000000-0005-0000-0000-0000D3000000}"/>
    <cellStyle name="Normal 10 5 4" xfId="214" xr:uid="{00000000-0005-0000-0000-0000D4000000}"/>
    <cellStyle name="Normal 10 5 4 2" xfId="215" xr:uid="{00000000-0005-0000-0000-0000D5000000}"/>
    <cellStyle name="Normal 10 5 5" xfId="216" xr:uid="{00000000-0005-0000-0000-0000D6000000}"/>
    <cellStyle name="Normal 10 5 5 2" xfId="217" xr:uid="{00000000-0005-0000-0000-0000D7000000}"/>
    <cellStyle name="Normal 10 5 6" xfId="218" xr:uid="{00000000-0005-0000-0000-0000D8000000}"/>
    <cellStyle name="Normal 10 5 6 2" xfId="219" xr:uid="{00000000-0005-0000-0000-0000D9000000}"/>
    <cellStyle name="Normal 10 5 7" xfId="220" xr:uid="{00000000-0005-0000-0000-0000DA000000}"/>
    <cellStyle name="Normal 10 5 7 2" xfId="221" xr:uid="{00000000-0005-0000-0000-0000DB000000}"/>
    <cellStyle name="Normal 10 5 8" xfId="222" xr:uid="{00000000-0005-0000-0000-0000DC000000}"/>
    <cellStyle name="Normal 10 5 9" xfId="223" xr:uid="{00000000-0005-0000-0000-0000DD000000}"/>
    <cellStyle name="Normal 10 6" xfId="224" xr:uid="{00000000-0005-0000-0000-0000DE000000}"/>
    <cellStyle name="Normal 10 6 10" xfId="225" xr:uid="{00000000-0005-0000-0000-0000DF000000}"/>
    <cellStyle name="Normal 10 6 2" xfId="226" xr:uid="{00000000-0005-0000-0000-0000E0000000}"/>
    <cellStyle name="Normal 10 6 2 2" xfId="227" xr:uid="{00000000-0005-0000-0000-0000E1000000}"/>
    <cellStyle name="Normal 10 6 3" xfId="228" xr:uid="{00000000-0005-0000-0000-0000E2000000}"/>
    <cellStyle name="Normal 10 6 3 2" xfId="229" xr:uid="{00000000-0005-0000-0000-0000E3000000}"/>
    <cellStyle name="Normal 10 6 4" xfId="230" xr:uid="{00000000-0005-0000-0000-0000E4000000}"/>
    <cellStyle name="Normal 10 6 4 2" xfId="231" xr:uid="{00000000-0005-0000-0000-0000E5000000}"/>
    <cellStyle name="Normal 10 6 5" xfId="232" xr:uid="{00000000-0005-0000-0000-0000E6000000}"/>
    <cellStyle name="Normal 10 6 5 2" xfId="233" xr:uid="{00000000-0005-0000-0000-0000E7000000}"/>
    <cellStyle name="Normal 10 6 6" xfId="234" xr:uid="{00000000-0005-0000-0000-0000E8000000}"/>
    <cellStyle name="Normal 10 6 6 2" xfId="235" xr:uid="{00000000-0005-0000-0000-0000E9000000}"/>
    <cellStyle name="Normal 10 6 7" xfId="236" xr:uid="{00000000-0005-0000-0000-0000EA000000}"/>
    <cellStyle name="Normal 10 6 7 2" xfId="237" xr:uid="{00000000-0005-0000-0000-0000EB000000}"/>
    <cellStyle name="Normal 10 6 8" xfId="238" xr:uid="{00000000-0005-0000-0000-0000EC000000}"/>
    <cellStyle name="Normal 10 6 9" xfId="239" xr:uid="{00000000-0005-0000-0000-0000ED000000}"/>
    <cellStyle name="Normal 10 7" xfId="240" xr:uid="{00000000-0005-0000-0000-0000EE000000}"/>
    <cellStyle name="Normal 10 7 10" xfId="241" xr:uid="{00000000-0005-0000-0000-0000EF000000}"/>
    <cellStyle name="Normal 10 7 2" xfId="242" xr:uid="{00000000-0005-0000-0000-0000F0000000}"/>
    <cellStyle name="Normal 10 7 2 2" xfId="243" xr:uid="{00000000-0005-0000-0000-0000F1000000}"/>
    <cellStyle name="Normal 10 7 3" xfId="244" xr:uid="{00000000-0005-0000-0000-0000F2000000}"/>
    <cellStyle name="Normal 10 7 3 2" xfId="245" xr:uid="{00000000-0005-0000-0000-0000F3000000}"/>
    <cellStyle name="Normal 10 7 4" xfId="246" xr:uid="{00000000-0005-0000-0000-0000F4000000}"/>
    <cellStyle name="Normal 10 7 4 2" xfId="247" xr:uid="{00000000-0005-0000-0000-0000F5000000}"/>
    <cellStyle name="Normal 10 7 5" xfId="248" xr:uid="{00000000-0005-0000-0000-0000F6000000}"/>
    <cellStyle name="Normal 10 7 5 2" xfId="249" xr:uid="{00000000-0005-0000-0000-0000F7000000}"/>
    <cellStyle name="Normal 10 7 6" xfId="250" xr:uid="{00000000-0005-0000-0000-0000F8000000}"/>
    <cellStyle name="Normal 10 7 6 2" xfId="251" xr:uid="{00000000-0005-0000-0000-0000F9000000}"/>
    <cellStyle name="Normal 10 7 7" xfId="252" xr:uid="{00000000-0005-0000-0000-0000FA000000}"/>
    <cellStyle name="Normal 10 7 7 2" xfId="253" xr:uid="{00000000-0005-0000-0000-0000FB000000}"/>
    <cellStyle name="Normal 10 7 8" xfId="254" xr:uid="{00000000-0005-0000-0000-0000FC000000}"/>
    <cellStyle name="Normal 10 7 9" xfId="255" xr:uid="{00000000-0005-0000-0000-0000FD000000}"/>
    <cellStyle name="Normal 10 8" xfId="256" xr:uid="{00000000-0005-0000-0000-0000FE000000}"/>
    <cellStyle name="Normal 10 8 10" xfId="257" xr:uid="{00000000-0005-0000-0000-0000FF000000}"/>
    <cellStyle name="Normal 10 8 2" xfId="258" xr:uid="{00000000-0005-0000-0000-000000010000}"/>
    <cellStyle name="Normal 10 8 2 2" xfId="259" xr:uid="{00000000-0005-0000-0000-000001010000}"/>
    <cellStyle name="Normal 10 8 3" xfId="260" xr:uid="{00000000-0005-0000-0000-000002010000}"/>
    <cellStyle name="Normal 10 8 3 2" xfId="261" xr:uid="{00000000-0005-0000-0000-000003010000}"/>
    <cellStyle name="Normal 10 8 4" xfId="262" xr:uid="{00000000-0005-0000-0000-000004010000}"/>
    <cellStyle name="Normal 10 8 4 2" xfId="263" xr:uid="{00000000-0005-0000-0000-000005010000}"/>
    <cellStyle name="Normal 10 8 5" xfId="264" xr:uid="{00000000-0005-0000-0000-000006010000}"/>
    <cellStyle name="Normal 10 8 5 2" xfId="265" xr:uid="{00000000-0005-0000-0000-000007010000}"/>
    <cellStyle name="Normal 10 8 6" xfId="266" xr:uid="{00000000-0005-0000-0000-000008010000}"/>
    <cellStyle name="Normal 10 8 6 2" xfId="267" xr:uid="{00000000-0005-0000-0000-000009010000}"/>
    <cellStyle name="Normal 10 8 7" xfId="268" xr:uid="{00000000-0005-0000-0000-00000A010000}"/>
    <cellStyle name="Normal 10 8 7 2" xfId="269" xr:uid="{00000000-0005-0000-0000-00000B010000}"/>
    <cellStyle name="Normal 10 8 8" xfId="270" xr:uid="{00000000-0005-0000-0000-00000C010000}"/>
    <cellStyle name="Normal 10 8 9" xfId="271" xr:uid="{00000000-0005-0000-0000-00000D010000}"/>
    <cellStyle name="Normal 10 9" xfId="272" xr:uid="{00000000-0005-0000-0000-00000E010000}"/>
    <cellStyle name="Normal 10 9 10" xfId="273" xr:uid="{00000000-0005-0000-0000-00000F010000}"/>
    <cellStyle name="Normal 10 9 2" xfId="274" xr:uid="{00000000-0005-0000-0000-000010010000}"/>
    <cellStyle name="Normal 10 9 2 2" xfId="275" xr:uid="{00000000-0005-0000-0000-000011010000}"/>
    <cellStyle name="Normal 10 9 3" xfId="276" xr:uid="{00000000-0005-0000-0000-000012010000}"/>
    <cellStyle name="Normal 10 9 3 2" xfId="277" xr:uid="{00000000-0005-0000-0000-000013010000}"/>
    <cellStyle name="Normal 10 9 4" xfId="278" xr:uid="{00000000-0005-0000-0000-000014010000}"/>
    <cellStyle name="Normal 10 9 4 2" xfId="279" xr:uid="{00000000-0005-0000-0000-000015010000}"/>
    <cellStyle name="Normal 10 9 5" xfId="280" xr:uid="{00000000-0005-0000-0000-000016010000}"/>
    <cellStyle name="Normal 10 9 5 2" xfId="281" xr:uid="{00000000-0005-0000-0000-000017010000}"/>
    <cellStyle name="Normal 10 9 6" xfId="282" xr:uid="{00000000-0005-0000-0000-000018010000}"/>
    <cellStyle name="Normal 10 9 6 2" xfId="283" xr:uid="{00000000-0005-0000-0000-000019010000}"/>
    <cellStyle name="Normal 10 9 7" xfId="284" xr:uid="{00000000-0005-0000-0000-00001A010000}"/>
    <cellStyle name="Normal 10 9 7 2" xfId="285" xr:uid="{00000000-0005-0000-0000-00001B010000}"/>
    <cellStyle name="Normal 10 9 8" xfId="286" xr:uid="{00000000-0005-0000-0000-00001C010000}"/>
    <cellStyle name="Normal 10 9 9" xfId="287" xr:uid="{00000000-0005-0000-0000-00001D010000}"/>
    <cellStyle name="Normal 11" xfId="288" xr:uid="{00000000-0005-0000-0000-00001E010000}"/>
    <cellStyle name="Normal 11 10" xfId="289" xr:uid="{00000000-0005-0000-0000-00001F010000}"/>
    <cellStyle name="Normal 11 10 10" xfId="290" xr:uid="{00000000-0005-0000-0000-000020010000}"/>
    <cellStyle name="Normal 11 10 2" xfId="291" xr:uid="{00000000-0005-0000-0000-000021010000}"/>
    <cellStyle name="Normal 11 10 2 2" xfId="292" xr:uid="{00000000-0005-0000-0000-000022010000}"/>
    <cellStyle name="Normal 11 10 3" xfId="293" xr:uid="{00000000-0005-0000-0000-000023010000}"/>
    <cellStyle name="Normal 11 10 3 2" xfId="294" xr:uid="{00000000-0005-0000-0000-000024010000}"/>
    <cellStyle name="Normal 11 10 4" xfId="295" xr:uid="{00000000-0005-0000-0000-000025010000}"/>
    <cellStyle name="Normal 11 10 4 2" xfId="296" xr:uid="{00000000-0005-0000-0000-000026010000}"/>
    <cellStyle name="Normal 11 10 5" xfId="297" xr:uid="{00000000-0005-0000-0000-000027010000}"/>
    <cellStyle name="Normal 11 10 5 2" xfId="298" xr:uid="{00000000-0005-0000-0000-000028010000}"/>
    <cellStyle name="Normal 11 10 6" xfId="299" xr:uid="{00000000-0005-0000-0000-000029010000}"/>
    <cellStyle name="Normal 11 10 6 2" xfId="300" xr:uid="{00000000-0005-0000-0000-00002A010000}"/>
    <cellStyle name="Normal 11 10 7" xfId="301" xr:uid="{00000000-0005-0000-0000-00002B010000}"/>
    <cellStyle name="Normal 11 10 7 2" xfId="302" xr:uid="{00000000-0005-0000-0000-00002C010000}"/>
    <cellStyle name="Normal 11 10 8" xfId="303" xr:uid="{00000000-0005-0000-0000-00002D010000}"/>
    <cellStyle name="Normal 11 10 9" xfId="304" xr:uid="{00000000-0005-0000-0000-00002E010000}"/>
    <cellStyle name="Normal 11 11" xfId="305" xr:uid="{00000000-0005-0000-0000-00002F010000}"/>
    <cellStyle name="Normal 11 11 10" xfId="306" xr:uid="{00000000-0005-0000-0000-000030010000}"/>
    <cellStyle name="Normal 11 11 2" xfId="307" xr:uid="{00000000-0005-0000-0000-000031010000}"/>
    <cellStyle name="Normal 11 11 2 2" xfId="308" xr:uid="{00000000-0005-0000-0000-000032010000}"/>
    <cellStyle name="Normal 11 11 3" xfId="309" xr:uid="{00000000-0005-0000-0000-000033010000}"/>
    <cellStyle name="Normal 11 11 3 2" xfId="310" xr:uid="{00000000-0005-0000-0000-000034010000}"/>
    <cellStyle name="Normal 11 11 4" xfId="311" xr:uid="{00000000-0005-0000-0000-000035010000}"/>
    <cellStyle name="Normal 11 11 4 2" xfId="312" xr:uid="{00000000-0005-0000-0000-000036010000}"/>
    <cellStyle name="Normal 11 11 5" xfId="313" xr:uid="{00000000-0005-0000-0000-000037010000}"/>
    <cellStyle name="Normal 11 11 5 2" xfId="314" xr:uid="{00000000-0005-0000-0000-000038010000}"/>
    <cellStyle name="Normal 11 11 6" xfId="315" xr:uid="{00000000-0005-0000-0000-000039010000}"/>
    <cellStyle name="Normal 11 11 6 2" xfId="316" xr:uid="{00000000-0005-0000-0000-00003A010000}"/>
    <cellStyle name="Normal 11 11 7" xfId="317" xr:uid="{00000000-0005-0000-0000-00003B010000}"/>
    <cellStyle name="Normal 11 11 7 2" xfId="318" xr:uid="{00000000-0005-0000-0000-00003C010000}"/>
    <cellStyle name="Normal 11 11 8" xfId="319" xr:uid="{00000000-0005-0000-0000-00003D010000}"/>
    <cellStyle name="Normal 11 11 9" xfId="320" xr:uid="{00000000-0005-0000-0000-00003E010000}"/>
    <cellStyle name="Normal 11 12" xfId="321" xr:uid="{00000000-0005-0000-0000-00003F010000}"/>
    <cellStyle name="Normal 11 12 10" xfId="322" xr:uid="{00000000-0005-0000-0000-000040010000}"/>
    <cellStyle name="Normal 11 12 2" xfId="323" xr:uid="{00000000-0005-0000-0000-000041010000}"/>
    <cellStyle name="Normal 11 12 2 2" xfId="324" xr:uid="{00000000-0005-0000-0000-000042010000}"/>
    <cellStyle name="Normal 11 12 3" xfId="325" xr:uid="{00000000-0005-0000-0000-000043010000}"/>
    <cellStyle name="Normal 11 12 3 2" xfId="326" xr:uid="{00000000-0005-0000-0000-000044010000}"/>
    <cellStyle name="Normal 11 12 4" xfId="327" xr:uid="{00000000-0005-0000-0000-000045010000}"/>
    <cellStyle name="Normal 11 12 4 2" xfId="328" xr:uid="{00000000-0005-0000-0000-000046010000}"/>
    <cellStyle name="Normal 11 12 5" xfId="329" xr:uid="{00000000-0005-0000-0000-000047010000}"/>
    <cellStyle name="Normal 11 12 5 2" xfId="330" xr:uid="{00000000-0005-0000-0000-000048010000}"/>
    <cellStyle name="Normal 11 12 6" xfId="331" xr:uid="{00000000-0005-0000-0000-000049010000}"/>
    <cellStyle name="Normal 11 12 6 2" xfId="332" xr:uid="{00000000-0005-0000-0000-00004A010000}"/>
    <cellStyle name="Normal 11 12 7" xfId="333" xr:uid="{00000000-0005-0000-0000-00004B010000}"/>
    <cellStyle name="Normal 11 12 7 2" xfId="334" xr:uid="{00000000-0005-0000-0000-00004C010000}"/>
    <cellStyle name="Normal 11 12 8" xfId="335" xr:uid="{00000000-0005-0000-0000-00004D010000}"/>
    <cellStyle name="Normal 11 12 9" xfId="336" xr:uid="{00000000-0005-0000-0000-00004E010000}"/>
    <cellStyle name="Normal 11 13" xfId="337" xr:uid="{00000000-0005-0000-0000-00004F010000}"/>
    <cellStyle name="Normal 11 13 10" xfId="338" xr:uid="{00000000-0005-0000-0000-000050010000}"/>
    <cellStyle name="Normal 11 13 2" xfId="339" xr:uid="{00000000-0005-0000-0000-000051010000}"/>
    <cellStyle name="Normal 11 13 2 2" xfId="340" xr:uid="{00000000-0005-0000-0000-000052010000}"/>
    <cellStyle name="Normal 11 13 3" xfId="341" xr:uid="{00000000-0005-0000-0000-000053010000}"/>
    <cellStyle name="Normal 11 13 3 2" xfId="342" xr:uid="{00000000-0005-0000-0000-000054010000}"/>
    <cellStyle name="Normal 11 13 4" xfId="343" xr:uid="{00000000-0005-0000-0000-000055010000}"/>
    <cellStyle name="Normal 11 13 4 2" xfId="344" xr:uid="{00000000-0005-0000-0000-000056010000}"/>
    <cellStyle name="Normal 11 13 5" xfId="345" xr:uid="{00000000-0005-0000-0000-000057010000}"/>
    <cellStyle name="Normal 11 13 5 2" xfId="346" xr:uid="{00000000-0005-0000-0000-000058010000}"/>
    <cellStyle name="Normal 11 13 6" xfId="347" xr:uid="{00000000-0005-0000-0000-000059010000}"/>
    <cellStyle name="Normal 11 13 6 2" xfId="348" xr:uid="{00000000-0005-0000-0000-00005A010000}"/>
    <cellStyle name="Normal 11 13 7" xfId="349" xr:uid="{00000000-0005-0000-0000-00005B010000}"/>
    <cellStyle name="Normal 11 13 7 2" xfId="350" xr:uid="{00000000-0005-0000-0000-00005C010000}"/>
    <cellStyle name="Normal 11 13 8" xfId="351" xr:uid="{00000000-0005-0000-0000-00005D010000}"/>
    <cellStyle name="Normal 11 13 9" xfId="352" xr:uid="{00000000-0005-0000-0000-00005E010000}"/>
    <cellStyle name="Normal 11 14" xfId="353" xr:uid="{00000000-0005-0000-0000-00005F010000}"/>
    <cellStyle name="Normal 11 14 10" xfId="354" xr:uid="{00000000-0005-0000-0000-000060010000}"/>
    <cellStyle name="Normal 11 14 2" xfId="355" xr:uid="{00000000-0005-0000-0000-000061010000}"/>
    <cellStyle name="Normal 11 14 2 2" xfId="356" xr:uid="{00000000-0005-0000-0000-000062010000}"/>
    <cellStyle name="Normal 11 14 3" xfId="357" xr:uid="{00000000-0005-0000-0000-000063010000}"/>
    <cellStyle name="Normal 11 14 3 2" xfId="358" xr:uid="{00000000-0005-0000-0000-000064010000}"/>
    <cellStyle name="Normal 11 14 4" xfId="359" xr:uid="{00000000-0005-0000-0000-000065010000}"/>
    <cellStyle name="Normal 11 14 4 2" xfId="360" xr:uid="{00000000-0005-0000-0000-000066010000}"/>
    <cellStyle name="Normal 11 14 5" xfId="361" xr:uid="{00000000-0005-0000-0000-000067010000}"/>
    <cellStyle name="Normal 11 14 5 2" xfId="362" xr:uid="{00000000-0005-0000-0000-000068010000}"/>
    <cellStyle name="Normal 11 14 6" xfId="363" xr:uid="{00000000-0005-0000-0000-000069010000}"/>
    <cellStyle name="Normal 11 14 6 2" xfId="364" xr:uid="{00000000-0005-0000-0000-00006A010000}"/>
    <cellStyle name="Normal 11 14 7" xfId="365" xr:uid="{00000000-0005-0000-0000-00006B010000}"/>
    <cellStyle name="Normal 11 14 7 2" xfId="366" xr:uid="{00000000-0005-0000-0000-00006C010000}"/>
    <cellStyle name="Normal 11 14 8" xfId="367" xr:uid="{00000000-0005-0000-0000-00006D010000}"/>
    <cellStyle name="Normal 11 14 9" xfId="368" xr:uid="{00000000-0005-0000-0000-00006E010000}"/>
    <cellStyle name="Normal 11 15" xfId="369" xr:uid="{00000000-0005-0000-0000-00006F010000}"/>
    <cellStyle name="Normal 11 15 10" xfId="370" xr:uid="{00000000-0005-0000-0000-000070010000}"/>
    <cellStyle name="Normal 11 15 2" xfId="371" xr:uid="{00000000-0005-0000-0000-000071010000}"/>
    <cellStyle name="Normal 11 15 2 2" xfId="372" xr:uid="{00000000-0005-0000-0000-000072010000}"/>
    <cellStyle name="Normal 11 15 3" xfId="373" xr:uid="{00000000-0005-0000-0000-000073010000}"/>
    <cellStyle name="Normal 11 15 3 2" xfId="374" xr:uid="{00000000-0005-0000-0000-000074010000}"/>
    <cellStyle name="Normal 11 15 4" xfId="375" xr:uid="{00000000-0005-0000-0000-000075010000}"/>
    <cellStyle name="Normal 11 15 4 2" xfId="376" xr:uid="{00000000-0005-0000-0000-000076010000}"/>
    <cellStyle name="Normal 11 15 5" xfId="377" xr:uid="{00000000-0005-0000-0000-000077010000}"/>
    <cellStyle name="Normal 11 15 5 2" xfId="378" xr:uid="{00000000-0005-0000-0000-000078010000}"/>
    <cellStyle name="Normal 11 15 6" xfId="379" xr:uid="{00000000-0005-0000-0000-000079010000}"/>
    <cellStyle name="Normal 11 15 6 2" xfId="380" xr:uid="{00000000-0005-0000-0000-00007A010000}"/>
    <cellStyle name="Normal 11 15 7" xfId="381" xr:uid="{00000000-0005-0000-0000-00007B010000}"/>
    <cellStyle name="Normal 11 15 7 2" xfId="382" xr:uid="{00000000-0005-0000-0000-00007C010000}"/>
    <cellStyle name="Normal 11 15 8" xfId="383" xr:uid="{00000000-0005-0000-0000-00007D010000}"/>
    <cellStyle name="Normal 11 15 9" xfId="384" xr:uid="{00000000-0005-0000-0000-00007E010000}"/>
    <cellStyle name="Normal 11 16" xfId="385" xr:uid="{00000000-0005-0000-0000-00007F010000}"/>
    <cellStyle name="Normal 11 16 10" xfId="386" xr:uid="{00000000-0005-0000-0000-000080010000}"/>
    <cellStyle name="Normal 11 16 2" xfId="387" xr:uid="{00000000-0005-0000-0000-000081010000}"/>
    <cellStyle name="Normal 11 16 2 2" xfId="388" xr:uid="{00000000-0005-0000-0000-000082010000}"/>
    <cellStyle name="Normal 11 16 3" xfId="389" xr:uid="{00000000-0005-0000-0000-000083010000}"/>
    <cellStyle name="Normal 11 16 3 2" xfId="390" xr:uid="{00000000-0005-0000-0000-000084010000}"/>
    <cellStyle name="Normal 11 16 4" xfId="391" xr:uid="{00000000-0005-0000-0000-000085010000}"/>
    <cellStyle name="Normal 11 16 4 2" xfId="392" xr:uid="{00000000-0005-0000-0000-000086010000}"/>
    <cellStyle name="Normal 11 16 5" xfId="393" xr:uid="{00000000-0005-0000-0000-000087010000}"/>
    <cellStyle name="Normal 11 16 5 2" xfId="394" xr:uid="{00000000-0005-0000-0000-000088010000}"/>
    <cellStyle name="Normal 11 16 6" xfId="395" xr:uid="{00000000-0005-0000-0000-000089010000}"/>
    <cellStyle name="Normal 11 16 6 2" xfId="396" xr:uid="{00000000-0005-0000-0000-00008A010000}"/>
    <cellStyle name="Normal 11 16 7" xfId="397" xr:uid="{00000000-0005-0000-0000-00008B010000}"/>
    <cellStyle name="Normal 11 16 7 2" xfId="398" xr:uid="{00000000-0005-0000-0000-00008C010000}"/>
    <cellStyle name="Normal 11 16 8" xfId="399" xr:uid="{00000000-0005-0000-0000-00008D010000}"/>
    <cellStyle name="Normal 11 16 9" xfId="400" xr:uid="{00000000-0005-0000-0000-00008E010000}"/>
    <cellStyle name="Normal 11 17" xfId="401" xr:uid="{00000000-0005-0000-0000-00008F010000}"/>
    <cellStyle name="Normal 11 17 10" xfId="402" xr:uid="{00000000-0005-0000-0000-000090010000}"/>
    <cellStyle name="Normal 11 17 2" xfId="403" xr:uid="{00000000-0005-0000-0000-000091010000}"/>
    <cellStyle name="Normal 11 17 2 2" xfId="404" xr:uid="{00000000-0005-0000-0000-000092010000}"/>
    <cellStyle name="Normal 11 17 3" xfId="405" xr:uid="{00000000-0005-0000-0000-000093010000}"/>
    <cellStyle name="Normal 11 17 3 2" xfId="406" xr:uid="{00000000-0005-0000-0000-000094010000}"/>
    <cellStyle name="Normal 11 17 4" xfId="407" xr:uid="{00000000-0005-0000-0000-000095010000}"/>
    <cellStyle name="Normal 11 17 4 2" xfId="408" xr:uid="{00000000-0005-0000-0000-000096010000}"/>
    <cellStyle name="Normal 11 17 5" xfId="409" xr:uid="{00000000-0005-0000-0000-000097010000}"/>
    <cellStyle name="Normal 11 17 5 2" xfId="410" xr:uid="{00000000-0005-0000-0000-000098010000}"/>
    <cellStyle name="Normal 11 17 6" xfId="411" xr:uid="{00000000-0005-0000-0000-000099010000}"/>
    <cellStyle name="Normal 11 17 6 2" xfId="412" xr:uid="{00000000-0005-0000-0000-00009A010000}"/>
    <cellStyle name="Normal 11 17 7" xfId="413" xr:uid="{00000000-0005-0000-0000-00009B010000}"/>
    <cellStyle name="Normal 11 17 7 2" xfId="414" xr:uid="{00000000-0005-0000-0000-00009C010000}"/>
    <cellStyle name="Normal 11 17 8" xfId="415" xr:uid="{00000000-0005-0000-0000-00009D010000}"/>
    <cellStyle name="Normal 11 17 9" xfId="416" xr:uid="{00000000-0005-0000-0000-00009E010000}"/>
    <cellStyle name="Normal 11 18" xfId="417" xr:uid="{00000000-0005-0000-0000-00009F010000}"/>
    <cellStyle name="Normal 11 18 10" xfId="418" xr:uid="{00000000-0005-0000-0000-0000A0010000}"/>
    <cellStyle name="Normal 11 18 2" xfId="419" xr:uid="{00000000-0005-0000-0000-0000A1010000}"/>
    <cellStyle name="Normal 11 18 2 2" xfId="420" xr:uid="{00000000-0005-0000-0000-0000A2010000}"/>
    <cellStyle name="Normal 11 18 3" xfId="421" xr:uid="{00000000-0005-0000-0000-0000A3010000}"/>
    <cellStyle name="Normal 11 18 3 2" xfId="422" xr:uid="{00000000-0005-0000-0000-0000A4010000}"/>
    <cellStyle name="Normal 11 18 4" xfId="423" xr:uid="{00000000-0005-0000-0000-0000A5010000}"/>
    <cellStyle name="Normal 11 18 4 2" xfId="424" xr:uid="{00000000-0005-0000-0000-0000A6010000}"/>
    <cellStyle name="Normal 11 18 5" xfId="425" xr:uid="{00000000-0005-0000-0000-0000A7010000}"/>
    <cellStyle name="Normal 11 18 5 2" xfId="426" xr:uid="{00000000-0005-0000-0000-0000A8010000}"/>
    <cellStyle name="Normal 11 18 6" xfId="427" xr:uid="{00000000-0005-0000-0000-0000A9010000}"/>
    <cellStyle name="Normal 11 18 6 2" xfId="428" xr:uid="{00000000-0005-0000-0000-0000AA010000}"/>
    <cellStyle name="Normal 11 18 7" xfId="429" xr:uid="{00000000-0005-0000-0000-0000AB010000}"/>
    <cellStyle name="Normal 11 18 7 2" xfId="430" xr:uid="{00000000-0005-0000-0000-0000AC010000}"/>
    <cellStyle name="Normal 11 18 8" xfId="431" xr:uid="{00000000-0005-0000-0000-0000AD010000}"/>
    <cellStyle name="Normal 11 18 9" xfId="432" xr:uid="{00000000-0005-0000-0000-0000AE010000}"/>
    <cellStyle name="Normal 11 19" xfId="433" xr:uid="{00000000-0005-0000-0000-0000AF010000}"/>
    <cellStyle name="Normal 11 19 10" xfId="434" xr:uid="{00000000-0005-0000-0000-0000B0010000}"/>
    <cellStyle name="Normal 11 19 2" xfId="435" xr:uid="{00000000-0005-0000-0000-0000B1010000}"/>
    <cellStyle name="Normal 11 19 2 2" xfId="436" xr:uid="{00000000-0005-0000-0000-0000B2010000}"/>
    <cellStyle name="Normal 11 19 3" xfId="437" xr:uid="{00000000-0005-0000-0000-0000B3010000}"/>
    <cellStyle name="Normal 11 19 3 2" xfId="438" xr:uid="{00000000-0005-0000-0000-0000B4010000}"/>
    <cellStyle name="Normal 11 19 4" xfId="439" xr:uid="{00000000-0005-0000-0000-0000B5010000}"/>
    <cellStyle name="Normal 11 19 4 2" xfId="440" xr:uid="{00000000-0005-0000-0000-0000B6010000}"/>
    <cellStyle name="Normal 11 19 5" xfId="441" xr:uid="{00000000-0005-0000-0000-0000B7010000}"/>
    <cellStyle name="Normal 11 19 5 2" xfId="442" xr:uid="{00000000-0005-0000-0000-0000B8010000}"/>
    <cellStyle name="Normal 11 19 6" xfId="443" xr:uid="{00000000-0005-0000-0000-0000B9010000}"/>
    <cellStyle name="Normal 11 19 6 2" xfId="444" xr:uid="{00000000-0005-0000-0000-0000BA010000}"/>
    <cellStyle name="Normal 11 19 7" xfId="445" xr:uid="{00000000-0005-0000-0000-0000BB010000}"/>
    <cellStyle name="Normal 11 19 7 2" xfId="446" xr:uid="{00000000-0005-0000-0000-0000BC010000}"/>
    <cellStyle name="Normal 11 19 8" xfId="447" xr:uid="{00000000-0005-0000-0000-0000BD010000}"/>
    <cellStyle name="Normal 11 19 9" xfId="448" xr:uid="{00000000-0005-0000-0000-0000BE010000}"/>
    <cellStyle name="Normal 11 2" xfId="449" xr:uid="{00000000-0005-0000-0000-0000BF010000}"/>
    <cellStyle name="Normal 11 2 10" xfId="450" xr:uid="{00000000-0005-0000-0000-0000C0010000}"/>
    <cellStyle name="Normal 11 2 2" xfId="451" xr:uid="{00000000-0005-0000-0000-0000C1010000}"/>
    <cellStyle name="Normal 11 2 2 2" xfId="452" xr:uid="{00000000-0005-0000-0000-0000C2010000}"/>
    <cellStyle name="Normal 11 2 3" xfId="453" xr:uid="{00000000-0005-0000-0000-0000C3010000}"/>
    <cellStyle name="Normal 11 2 3 2" xfId="454" xr:uid="{00000000-0005-0000-0000-0000C4010000}"/>
    <cellStyle name="Normal 11 2 4" xfId="455" xr:uid="{00000000-0005-0000-0000-0000C5010000}"/>
    <cellStyle name="Normal 11 2 4 2" xfId="456" xr:uid="{00000000-0005-0000-0000-0000C6010000}"/>
    <cellStyle name="Normal 11 2 5" xfId="457" xr:uid="{00000000-0005-0000-0000-0000C7010000}"/>
    <cellStyle name="Normal 11 2 5 2" xfId="458" xr:uid="{00000000-0005-0000-0000-0000C8010000}"/>
    <cellStyle name="Normal 11 2 6" xfId="459" xr:uid="{00000000-0005-0000-0000-0000C9010000}"/>
    <cellStyle name="Normal 11 2 6 2" xfId="460" xr:uid="{00000000-0005-0000-0000-0000CA010000}"/>
    <cellStyle name="Normal 11 2 7" xfId="461" xr:uid="{00000000-0005-0000-0000-0000CB010000}"/>
    <cellStyle name="Normal 11 2 7 2" xfId="462" xr:uid="{00000000-0005-0000-0000-0000CC010000}"/>
    <cellStyle name="Normal 11 2 8" xfId="463" xr:uid="{00000000-0005-0000-0000-0000CD010000}"/>
    <cellStyle name="Normal 11 2 9" xfId="464" xr:uid="{00000000-0005-0000-0000-0000CE010000}"/>
    <cellStyle name="Normal 11 20" xfId="465" xr:uid="{00000000-0005-0000-0000-0000CF010000}"/>
    <cellStyle name="Normal 11 20 2" xfId="466" xr:uid="{00000000-0005-0000-0000-0000D0010000}"/>
    <cellStyle name="Normal 11 20 2 2" xfId="467" xr:uid="{00000000-0005-0000-0000-0000D1010000}"/>
    <cellStyle name="Normal 11 20 2 3" xfId="468" xr:uid="{00000000-0005-0000-0000-0000D2010000}"/>
    <cellStyle name="Normal 11 20 3" xfId="469" xr:uid="{00000000-0005-0000-0000-0000D3010000}"/>
    <cellStyle name="Normal 11 20 3 2" xfId="470" xr:uid="{00000000-0005-0000-0000-0000D4010000}"/>
    <cellStyle name="Normal 11 20 4" xfId="471" xr:uid="{00000000-0005-0000-0000-0000D5010000}"/>
    <cellStyle name="Normal 11 20 4 2" xfId="472" xr:uid="{00000000-0005-0000-0000-0000D6010000}"/>
    <cellStyle name="Normal 11 20 5" xfId="473" xr:uid="{00000000-0005-0000-0000-0000D7010000}"/>
    <cellStyle name="Normal 11 20 5 2" xfId="474" xr:uid="{00000000-0005-0000-0000-0000D8010000}"/>
    <cellStyle name="Normal 11 20 6" xfId="475" xr:uid="{00000000-0005-0000-0000-0000D9010000}"/>
    <cellStyle name="Normal 11 20 7" xfId="476" xr:uid="{00000000-0005-0000-0000-0000DA010000}"/>
    <cellStyle name="Normal 11 21" xfId="477" xr:uid="{00000000-0005-0000-0000-0000DB010000}"/>
    <cellStyle name="Normal 11 21 2" xfId="478" xr:uid="{00000000-0005-0000-0000-0000DC010000}"/>
    <cellStyle name="Normal 11 21 2 2" xfId="479" xr:uid="{00000000-0005-0000-0000-0000DD010000}"/>
    <cellStyle name="Normal 11 21 2 3" xfId="480" xr:uid="{00000000-0005-0000-0000-0000DE010000}"/>
    <cellStyle name="Normal 11 21 3" xfId="481" xr:uid="{00000000-0005-0000-0000-0000DF010000}"/>
    <cellStyle name="Normal 11 21 3 2" xfId="482" xr:uid="{00000000-0005-0000-0000-0000E0010000}"/>
    <cellStyle name="Normal 11 21 4" xfId="483" xr:uid="{00000000-0005-0000-0000-0000E1010000}"/>
    <cellStyle name="Normal 11 21 4 2" xfId="484" xr:uid="{00000000-0005-0000-0000-0000E2010000}"/>
    <cellStyle name="Normal 11 21 5" xfId="485" xr:uid="{00000000-0005-0000-0000-0000E3010000}"/>
    <cellStyle name="Normal 11 21 5 2" xfId="486" xr:uid="{00000000-0005-0000-0000-0000E4010000}"/>
    <cellStyle name="Normal 11 21 6" xfId="487" xr:uid="{00000000-0005-0000-0000-0000E5010000}"/>
    <cellStyle name="Normal 11 21 7" xfId="488" xr:uid="{00000000-0005-0000-0000-0000E6010000}"/>
    <cellStyle name="Normal 11 22" xfId="489" xr:uid="{00000000-0005-0000-0000-0000E7010000}"/>
    <cellStyle name="Normal 11 22 2" xfId="490" xr:uid="{00000000-0005-0000-0000-0000E8010000}"/>
    <cellStyle name="Normal 11 22 3" xfId="491" xr:uid="{00000000-0005-0000-0000-0000E9010000}"/>
    <cellStyle name="Normal 11 23" xfId="492" xr:uid="{00000000-0005-0000-0000-0000EA010000}"/>
    <cellStyle name="Normal 11 23 2" xfId="493" xr:uid="{00000000-0005-0000-0000-0000EB010000}"/>
    <cellStyle name="Normal 11 24" xfId="494" xr:uid="{00000000-0005-0000-0000-0000EC010000}"/>
    <cellStyle name="Normal 11 24 2" xfId="495" xr:uid="{00000000-0005-0000-0000-0000ED010000}"/>
    <cellStyle name="Normal 11 25" xfId="496" xr:uid="{00000000-0005-0000-0000-0000EE010000}"/>
    <cellStyle name="Normal 11 25 2" xfId="497" xr:uid="{00000000-0005-0000-0000-0000EF010000}"/>
    <cellStyle name="Normal 11 26" xfId="498" xr:uid="{00000000-0005-0000-0000-0000F0010000}"/>
    <cellStyle name="Normal 11 27" xfId="499" xr:uid="{00000000-0005-0000-0000-0000F1010000}"/>
    <cellStyle name="Normal 11 3" xfId="500" xr:uid="{00000000-0005-0000-0000-0000F2010000}"/>
    <cellStyle name="Normal 11 3 10" xfId="501" xr:uid="{00000000-0005-0000-0000-0000F3010000}"/>
    <cellStyle name="Normal 11 3 2" xfId="502" xr:uid="{00000000-0005-0000-0000-0000F4010000}"/>
    <cellStyle name="Normal 11 3 2 2" xfId="503" xr:uid="{00000000-0005-0000-0000-0000F5010000}"/>
    <cellStyle name="Normal 11 3 3" xfId="504" xr:uid="{00000000-0005-0000-0000-0000F6010000}"/>
    <cellStyle name="Normal 11 3 3 2" xfId="505" xr:uid="{00000000-0005-0000-0000-0000F7010000}"/>
    <cellStyle name="Normal 11 3 4" xfId="506" xr:uid="{00000000-0005-0000-0000-0000F8010000}"/>
    <cellStyle name="Normal 11 3 4 2" xfId="507" xr:uid="{00000000-0005-0000-0000-0000F9010000}"/>
    <cellStyle name="Normal 11 3 5" xfId="508" xr:uid="{00000000-0005-0000-0000-0000FA010000}"/>
    <cellStyle name="Normal 11 3 5 2" xfId="509" xr:uid="{00000000-0005-0000-0000-0000FB010000}"/>
    <cellStyle name="Normal 11 3 6" xfId="510" xr:uid="{00000000-0005-0000-0000-0000FC010000}"/>
    <cellStyle name="Normal 11 3 6 2" xfId="511" xr:uid="{00000000-0005-0000-0000-0000FD010000}"/>
    <cellStyle name="Normal 11 3 7" xfId="512" xr:uid="{00000000-0005-0000-0000-0000FE010000}"/>
    <cellStyle name="Normal 11 3 7 2" xfId="513" xr:uid="{00000000-0005-0000-0000-0000FF010000}"/>
    <cellStyle name="Normal 11 3 8" xfId="514" xr:uid="{00000000-0005-0000-0000-000000020000}"/>
    <cellStyle name="Normal 11 3 9" xfId="515" xr:uid="{00000000-0005-0000-0000-000001020000}"/>
    <cellStyle name="Normal 11 4" xfId="516" xr:uid="{00000000-0005-0000-0000-000002020000}"/>
    <cellStyle name="Normal 11 4 10" xfId="517" xr:uid="{00000000-0005-0000-0000-000003020000}"/>
    <cellStyle name="Normal 11 4 2" xfId="518" xr:uid="{00000000-0005-0000-0000-000004020000}"/>
    <cellStyle name="Normal 11 4 2 2" xfId="519" xr:uid="{00000000-0005-0000-0000-000005020000}"/>
    <cellStyle name="Normal 11 4 3" xfId="520" xr:uid="{00000000-0005-0000-0000-000006020000}"/>
    <cellStyle name="Normal 11 4 3 2" xfId="521" xr:uid="{00000000-0005-0000-0000-000007020000}"/>
    <cellStyle name="Normal 11 4 4" xfId="522" xr:uid="{00000000-0005-0000-0000-000008020000}"/>
    <cellStyle name="Normal 11 4 4 2" xfId="523" xr:uid="{00000000-0005-0000-0000-000009020000}"/>
    <cellStyle name="Normal 11 4 5" xfId="524" xr:uid="{00000000-0005-0000-0000-00000A020000}"/>
    <cellStyle name="Normal 11 4 5 2" xfId="525" xr:uid="{00000000-0005-0000-0000-00000B020000}"/>
    <cellStyle name="Normal 11 4 6" xfId="526" xr:uid="{00000000-0005-0000-0000-00000C020000}"/>
    <cellStyle name="Normal 11 4 6 2" xfId="527" xr:uid="{00000000-0005-0000-0000-00000D020000}"/>
    <cellStyle name="Normal 11 4 7" xfId="528" xr:uid="{00000000-0005-0000-0000-00000E020000}"/>
    <cellStyle name="Normal 11 4 7 2" xfId="529" xr:uid="{00000000-0005-0000-0000-00000F020000}"/>
    <cellStyle name="Normal 11 4 8" xfId="530" xr:uid="{00000000-0005-0000-0000-000010020000}"/>
    <cellStyle name="Normal 11 4 9" xfId="531" xr:uid="{00000000-0005-0000-0000-000011020000}"/>
    <cellStyle name="Normal 11 5" xfId="532" xr:uid="{00000000-0005-0000-0000-000012020000}"/>
    <cellStyle name="Normal 11 5 10" xfId="533" xr:uid="{00000000-0005-0000-0000-000013020000}"/>
    <cellStyle name="Normal 11 5 2" xfId="534" xr:uid="{00000000-0005-0000-0000-000014020000}"/>
    <cellStyle name="Normal 11 5 2 2" xfId="535" xr:uid="{00000000-0005-0000-0000-000015020000}"/>
    <cellStyle name="Normal 11 5 3" xfId="536" xr:uid="{00000000-0005-0000-0000-000016020000}"/>
    <cellStyle name="Normal 11 5 3 2" xfId="537" xr:uid="{00000000-0005-0000-0000-000017020000}"/>
    <cellStyle name="Normal 11 5 4" xfId="538" xr:uid="{00000000-0005-0000-0000-000018020000}"/>
    <cellStyle name="Normal 11 5 4 2" xfId="539" xr:uid="{00000000-0005-0000-0000-000019020000}"/>
    <cellStyle name="Normal 11 5 5" xfId="540" xr:uid="{00000000-0005-0000-0000-00001A020000}"/>
    <cellStyle name="Normal 11 5 5 2" xfId="541" xr:uid="{00000000-0005-0000-0000-00001B020000}"/>
    <cellStyle name="Normal 11 5 6" xfId="542" xr:uid="{00000000-0005-0000-0000-00001C020000}"/>
    <cellStyle name="Normal 11 5 6 2" xfId="543" xr:uid="{00000000-0005-0000-0000-00001D020000}"/>
    <cellStyle name="Normal 11 5 7" xfId="544" xr:uid="{00000000-0005-0000-0000-00001E020000}"/>
    <cellStyle name="Normal 11 5 7 2" xfId="545" xr:uid="{00000000-0005-0000-0000-00001F020000}"/>
    <cellStyle name="Normal 11 5 8" xfId="546" xr:uid="{00000000-0005-0000-0000-000020020000}"/>
    <cellStyle name="Normal 11 5 9" xfId="547" xr:uid="{00000000-0005-0000-0000-000021020000}"/>
    <cellStyle name="Normal 11 6" xfId="548" xr:uid="{00000000-0005-0000-0000-000022020000}"/>
    <cellStyle name="Normal 11 6 10" xfId="549" xr:uid="{00000000-0005-0000-0000-000023020000}"/>
    <cellStyle name="Normal 11 6 2" xfId="550" xr:uid="{00000000-0005-0000-0000-000024020000}"/>
    <cellStyle name="Normal 11 6 2 2" xfId="551" xr:uid="{00000000-0005-0000-0000-000025020000}"/>
    <cellStyle name="Normal 11 6 3" xfId="552" xr:uid="{00000000-0005-0000-0000-000026020000}"/>
    <cellStyle name="Normal 11 6 3 2" xfId="553" xr:uid="{00000000-0005-0000-0000-000027020000}"/>
    <cellStyle name="Normal 11 6 4" xfId="554" xr:uid="{00000000-0005-0000-0000-000028020000}"/>
    <cellStyle name="Normal 11 6 4 2" xfId="555" xr:uid="{00000000-0005-0000-0000-000029020000}"/>
    <cellStyle name="Normal 11 6 5" xfId="556" xr:uid="{00000000-0005-0000-0000-00002A020000}"/>
    <cellStyle name="Normal 11 6 5 2" xfId="557" xr:uid="{00000000-0005-0000-0000-00002B020000}"/>
    <cellStyle name="Normal 11 6 6" xfId="558" xr:uid="{00000000-0005-0000-0000-00002C020000}"/>
    <cellStyle name="Normal 11 6 6 2" xfId="559" xr:uid="{00000000-0005-0000-0000-00002D020000}"/>
    <cellStyle name="Normal 11 6 7" xfId="560" xr:uid="{00000000-0005-0000-0000-00002E020000}"/>
    <cellStyle name="Normal 11 6 7 2" xfId="561" xr:uid="{00000000-0005-0000-0000-00002F020000}"/>
    <cellStyle name="Normal 11 6 8" xfId="562" xr:uid="{00000000-0005-0000-0000-000030020000}"/>
    <cellStyle name="Normal 11 6 9" xfId="563" xr:uid="{00000000-0005-0000-0000-000031020000}"/>
    <cellStyle name="Normal 11 7" xfId="564" xr:uid="{00000000-0005-0000-0000-000032020000}"/>
    <cellStyle name="Normal 11 7 10" xfId="565" xr:uid="{00000000-0005-0000-0000-000033020000}"/>
    <cellStyle name="Normal 11 7 2" xfId="566" xr:uid="{00000000-0005-0000-0000-000034020000}"/>
    <cellStyle name="Normal 11 7 2 2" xfId="567" xr:uid="{00000000-0005-0000-0000-000035020000}"/>
    <cellStyle name="Normal 11 7 3" xfId="568" xr:uid="{00000000-0005-0000-0000-000036020000}"/>
    <cellStyle name="Normal 11 7 3 2" xfId="569" xr:uid="{00000000-0005-0000-0000-000037020000}"/>
    <cellStyle name="Normal 11 7 4" xfId="570" xr:uid="{00000000-0005-0000-0000-000038020000}"/>
    <cellStyle name="Normal 11 7 4 2" xfId="571" xr:uid="{00000000-0005-0000-0000-000039020000}"/>
    <cellStyle name="Normal 11 7 5" xfId="572" xr:uid="{00000000-0005-0000-0000-00003A020000}"/>
    <cellStyle name="Normal 11 7 5 2" xfId="573" xr:uid="{00000000-0005-0000-0000-00003B020000}"/>
    <cellStyle name="Normal 11 7 6" xfId="574" xr:uid="{00000000-0005-0000-0000-00003C020000}"/>
    <cellStyle name="Normal 11 7 6 2" xfId="575" xr:uid="{00000000-0005-0000-0000-00003D020000}"/>
    <cellStyle name="Normal 11 7 7" xfId="576" xr:uid="{00000000-0005-0000-0000-00003E020000}"/>
    <cellStyle name="Normal 11 7 7 2" xfId="577" xr:uid="{00000000-0005-0000-0000-00003F020000}"/>
    <cellStyle name="Normal 11 7 8" xfId="578" xr:uid="{00000000-0005-0000-0000-000040020000}"/>
    <cellStyle name="Normal 11 7 9" xfId="579" xr:uid="{00000000-0005-0000-0000-000041020000}"/>
    <cellStyle name="Normal 11 8" xfId="580" xr:uid="{00000000-0005-0000-0000-000042020000}"/>
    <cellStyle name="Normal 11 8 10" xfId="581" xr:uid="{00000000-0005-0000-0000-000043020000}"/>
    <cellStyle name="Normal 11 8 2" xfId="582" xr:uid="{00000000-0005-0000-0000-000044020000}"/>
    <cellStyle name="Normal 11 8 2 2" xfId="583" xr:uid="{00000000-0005-0000-0000-000045020000}"/>
    <cellStyle name="Normal 11 8 3" xfId="584" xr:uid="{00000000-0005-0000-0000-000046020000}"/>
    <cellStyle name="Normal 11 8 3 2" xfId="585" xr:uid="{00000000-0005-0000-0000-000047020000}"/>
    <cellStyle name="Normal 11 8 4" xfId="586" xr:uid="{00000000-0005-0000-0000-000048020000}"/>
    <cellStyle name="Normal 11 8 4 2" xfId="587" xr:uid="{00000000-0005-0000-0000-000049020000}"/>
    <cellStyle name="Normal 11 8 5" xfId="588" xr:uid="{00000000-0005-0000-0000-00004A020000}"/>
    <cellStyle name="Normal 11 8 5 2" xfId="589" xr:uid="{00000000-0005-0000-0000-00004B020000}"/>
    <cellStyle name="Normal 11 8 6" xfId="590" xr:uid="{00000000-0005-0000-0000-00004C020000}"/>
    <cellStyle name="Normal 11 8 6 2" xfId="591" xr:uid="{00000000-0005-0000-0000-00004D020000}"/>
    <cellStyle name="Normal 11 8 7" xfId="592" xr:uid="{00000000-0005-0000-0000-00004E020000}"/>
    <cellStyle name="Normal 11 8 7 2" xfId="593" xr:uid="{00000000-0005-0000-0000-00004F020000}"/>
    <cellStyle name="Normal 11 8 8" xfId="594" xr:uid="{00000000-0005-0000-0000-000050020000}"/>
    <cellStyle name="Normal 11 8 9" xfId="595" xr:uid="{00000000-0005-0000-0000-000051020000}"/>
    <cellStyle name="Normal 11 9" xfId="596" xr:uid="{00000000-0005-0000-0000-000052020000}"/>
    <cellStyle name="Normal 11 9 10" xfId="597" xr:uid="{00000000-0005-0000-0000-000053020000}"/>
    <cellStyle name="Normal 11 9 2" xfId="598" xr:uid="{00000000-0005-0000-0000-000054020000}"/>
    <cellStyle name="Normal 11 9 2 2" xfId="599" xr:uid="{00000000-0005-0000-0000-000055020000}"/>
    <cellStyle name="Normal 11 9 3" xfId="600" xr:uid="{00000000-0005-0000-0000-000056020000}"/>
    <cellStyle name="Normal 11 9 3 2" xfId="601" xr:uid="{00000000-0005-0000-0000-000057020000}"/>
    <cellStyle name="Normal 11 9 4" xfId="602" xr:uid="{00000000-0005-0000-0000-000058020000}"/>
    <cellStyle name="Normal 11 9 4 2" xfId="603" xr:uid="{00000000-0005-0000-0000-000059020000}"/>
    <cellStyle name="Normal 11 9 5" xfId="604" xr:uid="{00000000-0005-0000-0000-00005A020000}"/>
    <cellStyle name="Normal 11 9 5 2" xfId="605" xr:uid="{00000000-0005-0000-0000-00005B020000}"/>
    <cellStyle name="Normal 11 9 6" xfId="606" xr:uid="{00000000-0005-0000-0000-00005C020000}"/>
    <cellStyle name="Normal 11 9 6 2" xfId="607" xr:uid="{00000000-0005-0000-0000-00005D020000}"/>
    <cellStyle name="Normal 11 9 7" xfId="608" xr:uid="{00000000-0005-0000-0000-00005E020000}"/>
    <cellStyle name="Normal 11 9 7 2" xfId="609" xr:uid="{00000000-0005-0000-0000-00005F020000}"/>
    <cellStyle name="Normal 11 9 8" xfId="610" xr:uid="{00000000-0005-0000-0000-000060020000}"/>
    <cellStyle name="Normal 11 9 9" xfId="611" xr:uid="{00000000-0005-0000-0000-000061020000}"/>
    <cellStyle name="Normal 12" xfId="612" xr:uid="{00000000-0005-0000-0000-000062020000}"/>
    <cellStyle name="Normal 12 10" xfId="613" xr:uid="{00000000-0005-0000-0000-000063020000}"/>
    <cellStyle name="Normal 12 10 10" xfId="614" xr:uid="{00000000-0005-0000-0000-000064020000}"/>
    <cellStyle name="Normal 12 10 2" xfId="615" xr:uid="{00000000-0005-0000-0000-000065020000}"/>
    <cellStyle name="Normal 12 10 2 2" xfId="616" xr:uid="{00000000-0005-0000-0000-000066020000}"/>
    <cellStyle name="Normal 12 10 2 2 2" xfId="617" xr:uid="{00000000-0005-0000-0000-000067020000}"/>
    <cellStyle name="Normal 12 10 2 2 3" xfId="618" xr:uid="{00000000-0005-0000-0000-000068020000}"/>
    <cellStyle name="Normal 12 10 2 3" xfId="619" xr:uid="{00000000-0005-0000-0000-000069020000}"/>
    <cellStyle name="Normal 12 10 2 3 2" xfId="620" xr:uid="{00000000-0005-0000-0000-00006A020000}"/>
    <cellStyle name="Normal 12 10 2 4" xfId="621" xr:uid="{00000000-0005-0000-0000-00006B020000}"/>
    <cellStyle name="Normal 12 10 2 4 2" xfId="622" xr:uid="{00000000-0005-0000-0000-00006C020000}"/>
    <cellStyle name="Normal 12 10 2 5" xfId="623" xr:uid="{00000000-0005-0000-0000-00006D020000}"/>
    <cellStyle name="Normal 12 10 2 5 2" xfId="624" xr:uid="{00000000-0005-0000-0000-00006E020000}"/>
    <cellStyle name="Normal 12 10 2 6" xfId="625" xr:uid="{00000000-0005-0000-0000-00006F020000}"/>
    <cellStyle name="Normal 12 10 2 7" xfId="626" xr:uid="{00000000-0005-0000-0000-000070020000}"/>
    <cellStyle name="Normal 12 10 3" xfId="627" xr:uid="{00000000-0005-0000-0000-000071020000}"/>
    <cellStyle name="Normal 12 10 3 2" xfId="628" xr:uid="{00000000-0005-0000-0000-000072020000}"/>
    <cellStyle name="Normal 12 10 3 3" xfId="629" xr:uid="{00000000-0005-0000-0000-000073020000}"/>
    <cellStyle name="Normal 12 10 4" xfId="630" xr:uid="{00000000-0005-0000-0000-000074020000}"/>
    <cellStyle name="Normal 12 10 4 2" xfId="631" xr:uid="{00000000-0005-0000-0000-000075020000}"/>
    <cellStyle name="Normal 12 10 5" xfId="632" xr:uid="{00000000-0005-0000-0000-000076020000}"/>
    <cellStyle name="Normal 12 10 5 2" xfId="633" xr:uid="{00000000-0005-0000-0000-000077020000}"/>
    <cellStyle name="Normal 12 10 6" xfId="634" xr:uid="{00000000-0005-0000-0000-000078020000}"/>
    <cellStyle name="Normal 12 10 6 2" xfId="635" xr:uid="{00000000-0005-0000-0000-000079020000}"/>
    <cellStyle name="Normal 12 10 7" xfId="636" xr:uid="{00000000-0005-0000-0000-00007A020000}"/>
    <cellStyle name="Normal 12 10 7 2" xfId="637" xr:uid="{00000000-0005-0000-0000-00007B020000}"/>
    <cellStyle name="Normal 12 10 8" xfId="638" xr:uid="{00000000-0005-0000-0000-00007C020000}"/>
    <cellStyle name="Normal 12 10 8 2" xfId="639" xr:uid="{00000000-0005-0000-0000-00007D020000}"/>
    <cellStyle name="Normal 12 10 9" xfId="640" xr:uid="{00000000-0005-0000-0000-00007E020000}"/>
    <cellStyle name="Normal 12 11" xfId="641" xr:uid="{00000000-0005-0000-0000-00007F020000}"/>
    <cellStyle name="Normal 12 11 10" xfId="642" xr:uid="{00000000-0005-0000-0000-000080020000}"/>
    <cellStyle name="Normal 12 11 2" xfId="643" xr:uid="{00000000-0005-0000-0000-000081020000}"/>
    <cellStyle name="Normal 12 11 2 2" xfId="644" xr:uid="{00000000-0005-0000-0000-000082020000}"/>
    <cellStyle name="Normal 12 11 2 2 2" xfId="645" xr:uid="{00000000-0005-0000-0000-000083020000}"/>
    <cellStyle name="Normal 12 11 2 2 3" xfId="646" xr:uid="{00000000-0005-0000-0000-000084020000}"/>
    <cellStyle name="Normal 12 11 2 3" xfId="647" xr:uid="{00000000-0005-0000-0000-000085020000}"/>
    <cellStyle name="Normal 12 11 2 3 2" xfId="648" xr:uid="{00000000-0005-0000-0000-000086020000}"/>
    <cellStyle name="Normal 12 11 2 4" xfId="649" xr:uid="{00000000-0005-0000-0000-000087020000}"/>
    <cellStyle name="Normal 12 11 2 4 2" xfId="650" xr:uid="{00000000-0005-0000-0000-000088020000}"/>
    <cellStyle name="Normal 12 11 2 5" xfId="651" xr:uid="{00000000-0005-0000-0000-000089020000}"/>
    <cellStyle name="Normal 12 11 2 5 2" xfId="652" xr:uid="{00000000-0005-0000-0000-00008A020000}"/>
    <cellStyle name="Normal 12 11 2 6" xfId="653" xr:uid="{00000000-0005-0000-0000-00008B020000}"/>
    <cellStyle name="Normal 12 11 2 7" xfId="654" xr:uid="{00000000-0005-0000-0000-00008C020000}"/>
    <cellStyle name="Normal 12 11 3" xfId="655" xr:uid="{00000000-0005-0000-0000-00008D020000}"/>
    <cellStyle name="Normal 12 11 3 2" xfId="656" xr:uid="{00000000-0005-0000-0000-00008E020000}"/>
    <cellStyle name="Normal 12 11 3 3" xfId="657" xr:uid="{00000000-0005-0000-0000-00008F020000}"/>
    <cellStyle name="Normal 12 11 4" xfId="658" xr:uid="{00000000-0005-0000-0000-000090020000}"/>
    <cellStyle name="Normal 12 11 4 2" xfId="659" xr:uid="{00000000-0005-0000-0000-000091020000}"/>
    <cellStyle name="Normal 12 11 5" xfId="660" xr:uid="{00000000-0005-0000-0000-000092020000}"/>
    <cellStyle name="Normal 12 11 5 2" xfId="661" xr:uid="{00000000-0005-0000-0000-000093020000}"/>
    <cellStyle name="Normal 12 11 6" xfId="662" xr:uid="{00000000-0005-0000-0000-000094020000}"/>
    <cellStyle name="Normal 12 11 6 2" xfId="663" xr:uid="{00000000-0005-0000-0000-000095020000}"/>
    <cellStyle name="Normal 12 11 7" xfId="664" xr:uid="{00000000-0005-0000-0000-000096020000}"/>
    <cellStyle name="Normal 12 11 7 2" xfId="665" xr:uid="{00000000-0005-0000-0000-000097020000}"/>
    <cellStyle name="Normal 12 11 8" xfId="666" xr:uid="{00000000-0005-0000-0000-000098020000}"/>
    <cellStyle name="Normal 12 11 8 2" xfId="667" xr:uid="{00000000-0005-0000-0000-000099020000}"/>
    <cellStyle name="Normal 12 11 9" xfId="668" xr:uid="{00000000-0005-0000-0000-00009A020000}"/>
    <cellStyle name="Normal 12 12" xfId="669" xr:uid="{00000000-0005-0000-0000-00009B020000}"/>
    <cellStyle name="Normal 12 12 10" xfId="670" xr:uid="{00000000-0005-0000-0000-00009C020000}"/>
    <cellStyle name="Normal 12 12 2" xfId="671" xr:uid="{00000000-0005-0000-0000-00009D020000}"/>
    <cellStyle name="Normal 12 12 2 2" xfId="672" xr:uid="{00000000-0005-0000-0000-00009E020000}"/>
    <cellStyle name="Normal 12 12 2 2 2" xfId="673" xr:uid="{00000000-0005-0000-0000-00009F020000}"/>
    <cellStyle name="Normal 12 12 2 2 3" xfId="674" xr:uid="{00000000-0005-0000-0000-0000A0020000}"/>
    <cellStyle name="Normal 12 12 2 3" xfId="675" xr:uid="{00000000-0005-0000-0000-0000A1020000}"/>
    <cellStyle name="Normal 12 12 2 3 2" xfId="676" xr:uid="{00000000-0005-0000-0000-0000A2020000}"/>
    <cellStyle name="Normal 12 12 2 4" xfId="677" xr:uid="{00000000-0005-0000-0000-0000A3020000}"/>
    <cellStyle name="Normal 12 12 2 4 2" xfId="678" xr:uid="{00000000-0005-0000-0000-0000A4020000}"/>
    <cellStyle name="Normal 12 12 2 5" xfId="679" xr:uid="{00000000-0005-0000-0000-0000A5020000}"/>
    <cellStyle name="Normal 12 12 2 5 2" xfId="680" xr:uid="{00000000-0005-0000-0000-0000A6020000}"/>
    <cellStyle name="Normal 12 12 2 6" xfId="681" xr:uid="{00000000-0005-0000-0000-0000A7020000}"/>
    <cellStyle name="Normal 12 12 2 7" xfId="682" xr:uid="{00000000-0005-0000-0000-0000A8020000}"/>
    <cellStyle name="Normal 12 12 3" xfId="683" xr:uid="{00000000-0005-0000-0000-0000A9020000}"/>
    <cellStyle name="Normal 12 12 3 2" xfId="684" xr:uid="{00000000-0005-0000-0000-0000AA020000}"/>
    <cellStyle name="Normal 12 12 3 3" xfId="685" xr:uid="{00000000-0005-0000-0000-0000AB020000}"/>
    <cellStyle name="Normal 12 12 4" xfId="686" xr:uid="{00000000-0005-0000-0000-0000AC020000}"/>
    <cellStyle name="Normal 12 12 4 2" xfId="687" xr:uid="{00000000-0005-0000-0000-0000AD020000}"/>
    <cellStyle name="Normal 12 12 5" xfId="688" xr:uid="{00000000-0005-0000-0000-0000AE020000}"/>
    <cellStyle name="Normal 12 12 5 2" xfId="689" xr:uid="{00000000-0005-0000-0000-0000AF020000}"/>
    <cellStyle name="Normal 12 12 6" xfId="690" xr:uid="{00000000-0005-0000-0000-0000B0020000}"/>
    <cellStyle name="Normal 12 12 6 2" xfId="691" xr:uid="{00000000-0005-0000-0000-0000B1020000}"/>
    <cellStyle name="Normal 12 12 7" xfId="692" xr:uid="{00000000-0005-0000-0000-0000B2020000}"/>
    <cellStyle name="Normal 12 12 7 2" xfId="693" xr:uid="{00000000-0005-0000-0000-0000B3020000}"/>
    <cellStyle name="Normal 12 12 8" xfId="694" xr:uid="{00000000-0005-0000-0000-0000B4020000}"/>
    <cellStyle name="Normal 12 12 8 2" xfId="695" xr:uid="{00000000-0005-0000-0000-0000B5020000}"/>
    <cellStyle name="Normal 12 12 9" xfId="696" xr:uid="{00000000-0005-0000-0000-0000B6020000}"/>
    <cellStyle name="Normal 12 13" xfId="697" xr:uid="{00000000-0005-0000-0000-0000B7020000}"/>
    <cellStyle name="Normal 12 13 10" xfId="698" xr:uid="{00000000-0005-0000-0000-0000B8020000}"/>
    <cellStyle name="Normal 12 13 2" xfId="699" xr:uid="{00000000-0005-0000-0000-0000B9020000}"/>
    <cellStyle name="Normal 12 13 2 2" xfId="700" xr:uid="{00000000-0005-0000-0000-0000BA020000}"/>
    <cellStyle name="Normal 12 13 2 2 2" xfId="701" xr:uid="{00000000-0005-0000-0000-0000BB020000}"/>
    <cellStyle name="Normal 12 13 2 2 3" xfId="702" xr:uid="{00000000-0005-0000-0000-0000BC020000}"/>
    <cellStyle name="Normal 12 13 2 3" xfId="703" xr:uid="{00000000-0005-0000-0000-0000BD020000}"/>
    <cellStyle name="Normal 12 13 2 3 2" xfId="704" xr:uid="{00000000-0005-0000-0000-0000BE020000}"/>
    <cellStyle name="Normal 12 13 2 4" xfId="705" xr:uid="{00000000-0005-0000-0000-0000BF020000}"/>
    <cellStyle name="Normal 12 13 2 4 2" xfId="706" xr:uid="{00000000-0005-0000-0000-0000C0020000}"/>
    <cellStyle name="Normal 12 13 2 5" xfId="707" xr:uid="{00000000-0005-0000-0000-0000C1020000}"/>
    <cellStyle name="Normal 12 13 2 5 2" xfId="708" xr:uid="{00000000-0005-0000-0000-0000C2020000}"/>
    <cellStyle name="Normal 12 13 2 6" xfId="709" xr:uid="{00000000-0005-0000-0000-0000C3020000}"/>
    <cellStyle name="Normal 12 13 2 7" xfId="710" xr:uid="{00000000-0005-0000-0000-0000C4020000}"/>
    <cellStyle name="Normal 12 13 3" xfId="711" xr:uid="{00000000-0005-0000-0000-0000C5020000}"/>
    <cellStyle name="Normal 12 13 3 2" xfId="712" xr:uid="{00000000-0005-0000-0000-0000C6020000}"/>
    <cellStyle name="Normal 12 13 3 3" xfId="713" xr:uid="{00000000-0005-0000-0000-0000C7020000}"/>
    <cellStyle name="Normal 12 13 4" xfId="714" xr:uid="{00000000-0005-0000-0000-0000C8020000}"/>
    <cellStyle name="Normal 12 13 4 2" xfId="715" xr:uid="{00000000-0005-0000-0000-0000C9020000}"/>
    <cellStyle name="Normal 12 13 5" xfId="716" xr:uid="{00000000-0005-0000-0000-0000CA020000}"/>
    <cellStyle name="Normal 12 13 5 2" xfId="717" xr:uid="{00000000-0005-0000-0000-0000CB020000}"/>
    <cellStyle name="Normal 12 13 6" xfId="718" xr:uid="{00000000-0005-0000-0000-0000CC020000}"/>
    <cellStyle name="Normal 12 13 6 2" xfId="719" xr:uid="{00000000-0005-0000-0000-0000CD020000}"/>
    <cellStyle name="Normal 12 13 7" xfId="720" xr:uid="{00000000-0005-0000-0000-0000CE020000}"/>
    <cellStyle name="Normal 12 13 7 2" xfId="721" xr:uid="{00000000-0005-0000-0000-0000CF020000}"/>
    <cellStyle name="Normal 12 13 8" xfId="722" xr:uid="{00000000-0005-0000-0000-0000D0020000}"/>
    <cellStyle name="Normal 12 13 8 2" xfId="723" xr:uid="{00000000-0005-0000-0000-0000D1020000}"/>
    <cellStyle name="Normal 12 13 9" xfId="724" xr:uid="{00000000-0005-0000-0000-0000D2020000}"/>
    <cellStyle name="Normal 12 14" xfId="725" xr:uid="{00000000-0005-0000-0000-0000D3020000}"/>
    <cellStyle name="Normal 12 14 10" xfId="726" xr:uid="{00000000-0005-0000-0000-0000D4020000}"/>
    <cellStyle name="Normal 12 14 2" xfId="727" xr:uid="{00000000-0005-0000-0000-0000D5020000}"/>
    <cellStyle name="Normal 12 14 2 2" xfId="728" xr:uid="{00000000-0005-0000-0000-0000D6020000}"/>
    <cellStyle name="Normal 12 14 2 2 2" xfId="729" xr:uid="{00000000-0005-0000-0000-0000D7020000}"/>
    <cellStyle name="Normal 12 14 2 2 3" xfId="730" xr:uid="{00000000-0005-0000-0000-0000D8020000}"/>
    <cellStyle name="Normal 12 14 2 3" xfId="731" xr:uid="{00000000-0005-0000-0000-0000D9020000}"/>
    <cellStyle name="Normal 12 14 2 3 2" xfId="732" xr:uid="{00000000-0005-0000-0000-0000DA020000}"/>
    <cellStyle name="Normal 12 14 2 4" xfId="733" xr:uid="{00000000-0005-0000-0000-0000DB020000}"/>
    <cellStyle name="Normal 12 14 2 4 2" xfId="734" xr:uid="{00000000-0005-0000-0000-0000DC020000}"/>
    <cellStyle name="Normal 12 14 2 5" xfId="735" xr:uid="{00000000-0005-0000-0000-0000DD020000}"/>
    <cellStyle name="Normal 12 14 2 5 2" xfId="736" xr:uid="{00000000-0005-0000-0000-0000DE020000}"/>
    <cellStyle name="Normal 12 14 2 6" xfId="737" xr:uid="{00000000-0005-0000-0000-0000DF020000}"/>
    <cellStyle name="Normal 12 14 2 7" xfId="738" xr:uid="{00000000-0005-0000-0000-0000E0020000}"/>
    <cellStyle name="Normal 12 14 3" xfId="739" xr:uid="{00000000-0005-0000-0000-0000E1020000}"/>
    <cellStyle name="Normal 12 14 3 2" xfId="740" xr:uid="{00000000-0005-0000-0000-0000E2020000}"/>
    <cellStyle name="Normal 12 14 3 3" xfId="741" xr:uid="{00000000-0005-0000-0000-0000E3020000}"/>
    <cellStyle name="Normal 12 14 4" xfId="742" xr:uid="{00000000-0005-0000-0000-0000E4020000}"/>
    <cellStyle name="Normal 12 14 4 2" xfId="743" xr:uid="{00000000-0005-0000-0000-0000E5020000}"/>
    <cellStyle name="Normal 12 14 5" xfId="744" xr:uid="{00000000-0005-0000-0000-0000E6020000}"/>
    <cellStyle name="Normal 12 14 5 2" xfId="745" xr:uid="{00000000-0005-0000-0000-0000E7020000}"/>
    <cellStyle name="Normal 12 14 6" xfId="746" xr:uid="{00000000-0005-0000-0000-0000E8020000}"/>
    <cellStyle name="Normal 12 14 6 2" xfId="747" xr:uid="{00000000-0005-0000-0000-0000E9020000}"/>
    <cellStyle name="Normal 12 14 7" xfId="748" xr:uid="{00000000-0005-0000-0000-0000EA020000}"/>
    <cellStyle name="Normal 12 14 7 2" xfId="749" xr:uid="{00000000-0005-0000-0000-0000EB020000}"/>
    <cellStyle name="Normal 12 14 8" xfId="750" xr:uid="{00000000-0005-0000-0000-0000EC020000}"/>
    <cellStyle name="Normal 12 14 8 2" xfId="751" xr:uid="{00000000-0005-0000-0000-0000ED020000}"/>
    <cellStyle name="Normal 12 14 9" xfId="752" xr:uid="{00000000-0005-0000-0000-0000EE020000}"/>
    <cellStyle name="Normal 12 15" xfId="753" xr:uid="{00000000-0005-0000-0000-0000EF020000}"/>
    <cellStyle name="Normal 12 15 10" xfId="754" xr:uid="{00000000-0005-0000-0000-0000F0020000}"/>
    <cellStyle name="Normal 12 15 2" xfId="755" xr:uid="{00000000-0005-0000-0000-0000F1020000}"/>
    <cellStyle name="Normal 12 15 2 2" xfId="756" xr:uid="{00000000-0005-0000-0000-0000F2020000}"/>
    <cellStyle name="Normal 12 15 2 2 2" xfId="757" xr:uid="{00000000-0005-0000-0000-0000F3020000}"/>
    <cellStyle name="Normal 12 15 2 2 3" xfId="758" xr:uid="{00000000-0005-0000-0000-0000F4020000}"/>
    <cellStyle name="Normal 12 15 2 3" xfId="759" xr:uid="{00000000-0005-0000-0000-0000F5020000}"/>
    <cellStyle name="Normal 12 15 2 3 2" xfId="760" xr:uid="{00000000-0005-0000-0000-0000F6020000}"/>
    <cellStyle name="Normal 12 15 2 4" xfId="761" xr:uid="{00000000-0005-0000-0000-0000F7020000}"/>
    <cellStyle name="Normal 12 15 2 4 2" xfId="762" xr:uid="{00000000-0005-0000-0000-0000F8020000}"/>
    <cellStyle name="Normal 12 15 2 5" xfId="763" xr:uid="{00000000-0005-0000-0000-0000F9020000}"/>
    <cellStyle name="Normal 12 15 2 5 2" xfId="764" xr:uid="{00000000-0005-0000-0000-0000FA020000}"/>
    <cellStyle name="Normal 12 15 2 6" xfId="765" xr:uid="{00000000-0005-0000-0000-0000FB020000}"/>
    <cellStyle name="Normal 12 15 2 7" xfId="766" xr:uid="{00000000-0005-0000-0000-0000FC020000}"/>
    <cellStyle name="Normal 12 15 3" xfId="767" xr:uid="{00000000-0005-0000-0000-0000FD020000}"/>
    <cellStyle name="Normal 12 15 3 2" xfId="768" xr:uid="{00000000-0005-0000-0000-0000FE020000}"/>
    <cellStyle name="Normal 12 15 3 3" xfId="769" xr:uid="{00000000-0005-0000-0000-0000FF020000}"/>
    <cellStyle name="Normal 12 15 4" xfId="770" xr:uid="{00000000-0005-0000-0000-000000030000}"/>
    <cellStyle name="Normal 12 15 4 2" xfId="771" xr:uid="{00000000-0005-0000-0000-000001030000}"/>
    <cellStyle name="Normal 12 15 5" xfId="772" xr:uid="{00000000-0005-0000-0000-000002030000}"/>
    <cellStyle name="Normal 12 15 5 2" xfId="773" xr:uid="{00000000-0005-0000-0000-000003030000}"/>
    <cellStyle name="Normal 12 15 6" xfId="774" xr:uid="{00000000-0005-0000-0000-000004030000}"/>
    <cellStyle name="Normal 12 15 6 2" xfId="775" xr:uid="{00000000-0005-0000-0000-000005030000}"/>
    <cellStyle name="Normal 12 15 7" xfId="776" xr:uid="{00000000-0005-0000-0000-000006030000}"/>
    <cellStyle name="Normal 12 15 7 2" xfId="777" xr:uid="{00000000-0005-0000-0000-000007030000}"/>
    <cellStyle name="Normal 12 15 8" xfId="778" xr:uid="{00000000-0005-0000-0000-000008030000}"/>
    <cellStyle name="Normal 12 15 8 2" xfId="779" xr:uid="{00000000-0005-0000-0000-000009030000}"/>
    <cellStyle name="Normal 12 15 9" xfId="780" xr:uid="{00000000-0005-0000-0000-00000A030000}"/>
    <cellStyle name="Normal 12 16" xfId="781" xr:uid="{00000000-0005-0000-0000-00000B030000}"/>
    <cellStyle name="Normal 12 16 10" xfId="782" xr:uid="{00000000-0005-0000-0000-00000C030000}"/>
    <cellStyle name="Normal 12 16 2" xfId="783" xr:uid="{00000000-0005-0000-0000-00000D030000}"/>
    <cellStyle name="Normal 12 16 2 2" xfId="784" xr:uid="{00000000-0005-0000-0000-00000E030000}"/>
    <cellStyle name="Normal 12 16 2 2 2" xfId="785" xr:uid="{00000000-0005-0000-0000-00000F030000}"/>
    <cellStyle name="Normal 12 16 2 2 3" xfId="786" xr:uid="{00000000-0005-0000-0000-000010030000}"/>
    <cellStyle name="Normal 12 16 2 3" xfId="787" xr:uid="{00000000-0005-0000-0000-000011030000}"/>
    <cellStyle name="Normal 12 16 2 3 2" xfId="788" xr:uid="{00000000-0005-0000-0000-000012030000}"/>
    <cellStyle name="Normal 12 16 2 4" xfId="789" xr:uid="{00000000-0005-0000-0000-000013030000}"/>
    <cellStyle name="Normal 12 16 2 4 2" xfId="790" xr:uid="{00000000-0005-0000-0000-000014030000}"/>
    <cellStyle name="Normal 12 16 2 5" xfId="791" xr:uid="{00000000-0005-0000-0000-000015030000}"/>
    <cellStyle name="Normal 12 16 2 5 2" xfId="792" xr:uid="{00000000-0005-0000-0000-000016030000}"/>
    <cellStyle name="Normal 12 16 2 6" xfId="793" xr:uid="{00000000-0005-0000-0000-000017030000}"/>
    <cellStyle name="Normal 12 16 2 7" xfId="794" xr:uid="{00000000-0005-0000-0000-000018030000}"/>
    <cellStyle name="Normal 12 16 3" xfId="795" xr:uid="{00000000-0005-0000-0000-000019030000}"/>
    <cellStyle name="Normal 12 16 3 2" xfId="796" xr:uid="{00000000-0005-0000-0000-00001A030000}"/>
    <cellStyle name="Normal 12 16 3 3" xfId="797" xr:uid="{00000000-0005-0000-0000-00001B030000}"/>
    <cellStyle name="Normal 12 16 4" xfId="798" xr:uid="{00000000-0005-0000-0000-00001C030000}"/>
    <cellStyle name="Normal 12 16 4 2" xfId="799" xr:uid="{00000000-0005-0000-0000-00001D030000}"/>
    <cellStyle name="Normal 12 16 5" xfId="800" xr:uid="{00000000-0005-0000-0000-00001E030000}"/>
    <cellStyle name="Normal 12 16 5 2" xfId="801" xr:uid="{00000000-0005-0000-0000-00001F030000}"/>
    <cellStyle name="Normal 12 16 6" xfId="802" xr:uid="{00000000-0005-0000-0000-000020030000}"/>
    <cellStyle name="Normal 12 16 6 2" xfId="803" xr:uid="{00000000-0005-0000-0000-000021030000}"/>
    <cellStyle name="Normal 12 16 7" xfId="804" xr:uid="{00000000-0005-0000-0000-000022030000}"/>
    <cellStyle name="Normal 12 16 7 2" xfId="805" xr:uid="{00000000-0005-0000-0000-000023030000}"/>
    <cellStyle name="Normal 12 16 8" xfId="806" xr:uid="{00000000-0005-0000-0000-000024030000}"/>
    <cellStyle name="Normal 12 16 8 2" xfId="807" xr:uid="{00000000-0005-0000-0000-000025030000}"/>
    <cellStyle name="Normal 12 16 9" xfId="808" xr:uid="{00000000-0005-0000-0000-000026030000}"/>
    <cellStyle name="Normal 12 17" xfId="809" xr:uid="{00000000-0005-0000-0000-000027030000}"/>
    <cellStyle name="Normal 12 17 10" xfId="810" xr:uid="{00000000-0005-0000-0000-000028030000}"/>
    <cellStyle name="Normal 12 17 2" xfId="811" xr:uid="{00000000-0005-0000-0000-000029030000}"/>
    <cellStyle name="Normal 12 17 2 2" xfId="812" xr:uid="{00000000-0005-0000-0000-00002A030000}"/>
    <cellStyle name="Normal 12 17 2 2 2" xfId="813" xr:uid="{00000000-0005-0000-0000-00002B030000}"/>
    <cellStyle name="Normal 12 17 2 2 3" xfId="814" xr:uid="{00000000-0005-0000-0000-00002C030000}"/>
    <cellStyle name="Normal 12 17 2 3" xfId="815" xr:uid="{00000000-0005-0000-0000-00002D030000}"/>
    <cellStyle name="Normal 12 17 2 3 2" xfId="816" xr:uid="{00000000-0005-0000-0000-00002E030000}"/>
    <cellStyle name="Normal 12 17 2 4" xfId="817" xr:uid="{00000000-0005-0000-0000-00002F030000}"/>
    <cellStyle name="Normal 12 17 2 4 2" xfId="818" xr:uid="{00000000-0005-0000-0000-000030030000}"/>
    <cellStyle name="Normal 12 17 2 5" xfId="819" xr:uid="{00000000-0005-0000-0000-000031030000}"/>
    <cellStyle name="Normal 12 17 2 5 2" xfId="820" xr:uid="{00000000-0005-0000-0000-000032030000}"/>
    <cellStyle name="Normal 12 17 2 6" xfId="821" xr:uid="{00000000-0005-0000-0000-000033030000}"/>
    <cellStyle name="Normal 12 17 2 7" xfId="822" xr:uid="{00000000-0005-0000-0000-000034030000}"/>
    <cellStyle name="Normal 12 17 3" xfId="823" xr:uid="{00000000-0005-0000-0000-000035030000}"/>
    <cellStyle name="Normal 12 17 3 2" xfId="824" xr:uid="{00000000-0005-0000-0000-000036030000}"/>
    <cellStyle name="Normal 12 17 3 3" xfId="825" xr:uid="{00000000-0005-0000-0000-000037030000}"/>
    <cellStyle name="Normal 12 17 4" xfId="826" xr:uid="{00000000-0005-0000-0000-000038030000}"/>
    <cellStyle name="Normal 12 17 4 2" xfId="827" xr:uid="{00000000-0005-0000-0000-000039030000}"/>
    <cellStyle name="Normal 12 17 5" xfId="828" xr:uid="{00000000-0005-0000-0000-00003A030000}"/>
    <cellStyle name="Normal 12 17 5 2" xfId="829" xr:uid="{00000000-0005-0000-0000-00003B030000}"/>
    <cellStyle name="Normal 12 17 6" xfId="830" xr:uid="{00000000-0005-0000-0000-00003C030000}"/>
    <cellStyle name="Normal 12 17 6 2" xfId="831" xr:uid="{00000000-0005-0000-0000-00003D030000}"/>
    <cellStyle name="Normal 12 17 7" xfId="832" xr:uid="{00000000-0005-0000-0000-00003E030000}"/>
    <cellStyle name="Normal 12 17 7 2" xfId="833" xr:uid="{00000000-0005-0000-0000-00003F030000}"/>
    <cellStyle name="Normal 12 17 8" xfId="834" xr:uid="{00000000-0005-0000-0000-000040030000}"/>
    <cellStyle name="Normal 12 17 8 2" xfId="835" xr:uid="{00000000-0005-0000-0000-000041030000}"/>
    <cellStyle name="Normal 12 17 9" xfId="836" xr:uid="{00000000-0005-0000-0000-000042030000}"/>
    <cellStyle name="Normal 12 18" xfId="837" xr:uid="{00000000-0005-0000-0000-000043030000}"/>
    <cellStyle name="Normal 12 18 10" xfId="838" xr:uid="{00000000-0005-0000-0000-000044030000}"/>
    <cellStyle name="Normal 12 18 2" xfId="839" xr:uid="{00000000-0005-0000-0000-000045030000}"/>
    <cellStyle name="Normal 12 18 2 2" xfId="840" xr:uid="{00000000-0005-0000-0000-000046030000}"/>
    <cellStyle name="Normal 12 18 2 2 2" xfId="841" xr:uid="{00000000-0005-0000-0000-000047030000}"/>
    <cellStyle name="Normal 12 18 2 2 3" xfId="842" xr:uid="{00000000-0005-0000-0000-000048030000}"/>
    <cellStyle name="Normal 12 18 2 3" xfId="843" xr:uid="{00000000-0005-0000-0000-000049030000}"/>
    <cellStyle name="Normal 12 18 2 3 2" xfId="844" xr:uid="{00000000-0005-0000-0000-00004A030000}"/>
    <cellStyle name="Normal 12 18 2 4" xfId="845" xr:uid="{00000000-0005-0000-0000-00004B030000}"/>
    <cellStyle name="Normal 12 18 2 4 2" xfId="846" xr:uid="{00000000-0005-0000-0000-00004C030000}"/>
    <cellStyle name="Normal 12 18 2 5" xfId="847" xr:uid="{00000000-0005-0000-0000-00004D030000}"/>
    <cellStyle name="Normal 12 18 2 5 2" xfId="848" xr:uid="{00000000-0005-0000-0000-00004E030000}"/>
    <cellStyle name="Normal 12 18 2 6" xfId="849" xr:uid="{00000000-0005-0000-0000-00004F030000}"/>
    <cellStyle name="Normal 12 18 2 7" xfId="850" xr:uid="{00000000-0005-0000-0000-000050030000}"/>
    <cellStyle name="Normal 12 18 3" xfId="851" xr:uid="{00000000-0005-0000-0000-000051030000}"/>
    <cellStyle name="Normal 12 18 3 2" xfId="852" xr:uid="{00000000-0005-0000-0000-000052030000}"/>
    <cellStyle name="Normal 12 18 3 3" xfId="853" xr:uid="{00000000-0005-0000-0000-000053030000}"/>
    <cellStyle name="Normal 12 18 4" xfId="854" xr:uid="{00000000-0005-0000-0000-000054030000}"/>
    <cellStyle name="Normal 12 18 4 2" xfId="855" xr:uid="{00000000-0005-0000-0000-000055030000}"/>
    <cellStyle name="Normal 12 18 5" xfId="856" xr:uid="{00000000-0005-0000-0000-000056030000}"/>
    <cellStyle name="Normal 12 18 5 2" xfId="857" xr:uid="{00000000-0005-0000-0000-000057030000}"/>
    <cellStyle name="Normal 12 18 6" xfId="858" xr:uid="{00000000-0005-0000-0000-000058030000}"/>
    <cellStyle name="Normal 12 18 6 2" xfId="859" xr:uid="{00000000-0005-0000-0000-000059030000}"/>
    <cellStyle name="Normal 12 18 7" xfId="860" xr:uid="{00000000-0005-0000-0000-00005A030000}"/>
    <cellStyle name="Normal 12 18 7 2" xfId="861" xr:uid="{00000000-0005-0000-0000-00005B030000}"/>
    <cellStyle name="Normal 12 18 8" xfId="862" xr:uid="{00000000-0005-0000-0000-00005C030000}"/>
    <cellStyle name="Normal 12 18 8 2" xfId="863" xr:uid="{00000000-0005-0000-0000-00005D030000}"/>
    <cellStyle name="Normal 12 18 9" xfId="864" xr:uid="{00000000-0005-0000-0000-00005E030000}"/>
    <cellStyle name="Normal 12 19" xfId="865" xr:uid="{00000000-0005-0000-0000-00005F030000}"/>
    <cellStyle name="Normal 12 19 10" xfId="866" xr:uid="{00000000-0005-0000-0000-000060030000}"/>
    <cellStyle name="Normal 12 19 2" xfId="867" xr:uid="{00000000-0005-0000-0000-000061030000}"/>
    <cellStyle name="Normal 12 19 2 2" xfId="868" xr:uid="{00000000-0005-0000-0000-000062030000}"/>
    <cellStyle name="Normal 12 19 2 2 2" xfId="869" xr:uid="{00000000-0005-0000-0000-000063030000}"/>
    <cellStyle name="Normal 12 19 2 2 3" xfId="870" xr:uid="{00000000-0005-0000-0000-000064030000}"/>
    <cellStyle name="Normal 12 19 2 3" xfId="871" xr:uid="{00000000-0005-0000-0000-000065030000}"/>
    <cellStyle name="Normal 12 19 2 3 2" xfId="872" xr:uid="{00000000-0005-0000-0000-000066030000}"/>
    <cellStyle name="Normal 12 19 2 4" xfId="873" xr:uid="{00000000-0005-0000-0000-000067030000}"/>
    <cellStyle name="Normal 12 19 2 4 2" xfId="874" xr:uid="{00000000-0005-0000-0000-000068030000}"/>
    <cellStyle name="Normal 12 19 2 5" xfId="875" xr:uid="{00000000-0005-0000-0000-000069030000}"/>
    <cellStyle name="Normal 12 19 2 5 2" xfId="876" xr:uid="{00000000-0005-0000-0000-00006A030000}"/>
    <cellStyle name="Normal 12 19 2 6" xfId="877" xr:uid="{00000000-0005-0000-0000-00006B030000}"/>
    <cellStyle name="Normal 12 19 2 7" xfId="878" xr:uid="{00000000-0005-0000-0000-00006C030000}"/>
    <cellStyle name="Normal 12 19 3" xfId="879" xr:uid="{00000000-0005-0000-0000-00006D030000}"/>
    <cellStyle name="Normal 12 19 3 2" xfId="880" xr:uid="{00000000-0005-0000-0000-00006E030000}"/>
    <cellStyle name="Normal 12 19 3 3" xfId="881" xr:uid="{00000000-0005-0000-0000-00006F030000}"/>
    <cellStyle name="Normal 12 19 4" xfId="882" xr:uid="{00000000-0005-0000-0000-000070030000}"/>
    <cellStyle name="Normal 12 19 4 2" xfId="883" xr:uid="{00000000-0005-0000-0000-000071030000}"/>
    <cellStyle name="Normal 12 19 5" xfId="884" xr:uid="{00000000-0005-0000-0000-000072030000}"/>
    <cellStyle name="Normal 12 19 5 2" xfId="885" xr:uid="{00000000-0005-0000-0000-000073030000}"/>
    <cellStyle name="Normal 12 19 6" xfId="886" xr:uid="{00000000-0005-0000-0000-000074030000}"/>
    <cellStyle name="Normal 12 19 6 2" xfId="887" xr:uid="{00000000-0005-0000-0000-000075030000}"/>
    <cellStyle name="Normal 12 19 7" xfId="888" xr:uid="{00000000-0005-0000-0000-000076030000}"/>
    <cellStyle name="Normal 12 19 7 2" xfId="889" xr:uid="{00000000-0005-0000-0000-000077030000}"/>
    <cellStyle name="Normal 12 19 8" xfId="890" xr:uid="{00000000-0005-0000-0000-000078030000}"/>
    <cellStyle name="Normal 12 19 8 2" xfId="891" xr:uid="{00000000-0005-0000-0000-000079030000}"/>
    <cellStyle name="Normal 12 19 9" xfId="892" xr:uid="{00000000-0005-0000-0000-00007A030000}"/>
    <cellStyle name="Normal 12 2" xfId="893" xr:uid="{00000000-0005-0000-0000-00007B030000}"/>
    <cellStyle name="Normal 12 2 10" xfId="894" xr:uid="{00000000-0005-0000-0000-00007C030000}"/>
    <cellStyle name="Normal 12 2 2" xfId="895" xr:uid="{00000000-0005-0000-0000-00007D030000}"/>
    <cellStyle name="Normal 12 2 2 2" xfId="896" xr:uid="{00000000-0005-0000-0000-00007E030000}"/>
    <cellStyle name="Normal 12 2 2 2 2" xfId="897" xr:uid="{00000000-0005-0000-0000-00007F030000}"/>
    <cellStyle name="Normal 12 2 2 2 3" xfId="898" xr:uid="{00000000-0005-0000-0000-000080030000}"/>
    <cellStyle name="Normal 12 2 2 3" xfId="899" xr:uid="{00000000-0005-0000-0000-000081030000}"/>
    <cellStyle name="Normal 12 2 2 3 2" xfId="900" xr:uid="{00000000-0005-0000-0000-000082030000}"/>
    <cellStyle name="Normal 12 2 2 4" xfId="901" xr:uid="{00000000-0005-0000-0000-000083030000}"/>
    <cellStyle name="Normal 12 2 2 4 2" xfId="902" xr:uid="{00000000-0005-0000-0000-000084030000}"/>
    <cellStyle name="Normal 12 2 2 5" xfId="903" xr:uid="{00000000-0005-0000-0000-000085030000}"/>
    <cellStyle name="Normal 12 2 2 5 2" xfId="904" xr:uid="{00000000-0005-0000-0000-000086030000}"/>
    <cellStyle name="Normal 12 2 2 6" xfId="905" xr:uid="{00000000-0005-0000-0000-000087030000}"/>
    <cellStyle name="Normal 12 2 2 7" xfId="906" xr:uid="{00000000-0005-0000-0000-000088030000}"/>
    <cellStyle name="Normal 12 2 3" xfId="907" xr:uid="{00000000-0005-0000-0000-000089030000}"/>
    <cellStyle name="Normal 12 2 3 2" xfId="908" xr:uid="{00000000-0005-0000-0000-00008A030000}"/>
    <cellStyle name="Normal 12 2 3 3" xfId="909" xr:uid="{00000000-0005-0000-0000-00008B030000}"/>
    <cellStyle name="Normal 12 2 4" xfId="910" xr:uid="{00000000-0005-0000-0000-00008C030000}"/>
    <cellStyle name="Normal 12 2 4 2" xfId="911" xr:uid="{00000000-0005-0000-0000-00008D030000}"/>
    <cellStyle name="Normal 12 2 5" xfId="912" xr:uid="{00000000-0005-0000-0000-00008E030000}"/>
    <cellStyle name="Normal 12 2 5 2" xfId="913" xr:uid="{00000000-0005-0000-0000-00008F030000}"/>
    <cellStyle name="Normal 12 2 6" xfId="914" xr:uid="{00000000-0005-0000-0000-000090030000}"/>
    <cellStyle name="Normal 12 2 6 2" xfId="915" xr:uid="{00000000-0005-0000-0000-000091030000}"/>
    <cellStyle name="Normal 12 2 7" xfId="916" xr:uid="{00000000-0005-0000-0000-000092030000}"/>
    <cellStyle name="Normal 12 2 7 2" xfId="917" xr:uid="{00000000-0005-0000-0000-000093030000}"/>
    <cellStyle name="Normal 12 2 8" xfId="918" xr:uid="{00000000-0005-0000-0000-000094030000}"/>
    <cellStyle name="Normal 12 2 8 2" xfId="919" xr:uid="{00000000-0005-0000-0000-000095030000}"/>
    <cellStyle name="Normal 12 2 9" xfId="920" xr:uid="{00000000-0005-0000-0000-000096030000}"/>
    <cellStyle name="Normal 12 20" xfId="921" xr:uid="{00000000-0005-0000-0000-000097030000}"/>
    <cellStyle name="Normal 12 20 10" xfId="922" xr:uid="{00000000-0005-0000-0000-000098030000}"/>
    <cellStyle name="Normal 12 20 2" xfId="923" xr:uid="{00000000-0005-0000-0000-000099030000}"/>
    <cellStyle name="Normal 12 20 2 2" xfId="924" xr:uid="{00000000-0005-0000-0000-00009A030000}"/>
    <cellStyle name="Normal 12 20 2 2 2" xfId="925" xr:uid="{00000000-0005-0000-0000-00009B030000}"/>
    <cellStyle name="Normal 12 20 2 2 3" xfId="926" xr:uid="{00000000-0005-0000-0000-00009C030000}"/>
    <cellStyle name="Normal 12 20 2 3" xfId="927" xr:uid="{00000000-0005-0000-0000-00009D030000}"/>
    <cellStyle name="Normal 12 20 2 3 2" xfId="928" xr:uid="{00000000-0005-0000-0000-00009E030000}"/>
    <cellStyle name="Normal 12 20 2 4" xfId="929" xr:uid="{00000000-0005-0000-0000-00009F030000}"/>
    <cellStyle name="Normal 12 20 2 4 2" xfId="930" xr:uid="{00000000-0005-0000-0000-0000A0030000}"/>
    <cellStyle name="Normal 12 20 2 5" xfId="931" xr:uid="{00000000-0005-0000-0000-0000A1030000}"/>
    <cellStyle name="Normal 12 20 2 5 2" xfId="932" xr:uid="{00000000-0005-0000-0000-0000A2030000}"/>
    <cellStyle name="Normal 12 20 2 6" xfId="933" xr:uid="{00000000-0005-0000-0000-0000A3030000}"/>
    <cellStyle name="Normal 12 20 2 7" xfId="934" xr:uid="{00000000-0005-0000-0000-0000A4030000}"/>
    <cellStyle name="Normal 12 20 3" xfId="935" xr:uid="{00000000-0005-0000-0000-0000A5030000}"/>
    <cellStyle name="Normal 12 20 3 2" xfId="936" xr:uid="{00000000-0005-0000-0000-0000A6030000}"/>
    <cellStyle name="Normal 12 20 3 3" xfId="937" xr:uid="{00000000-0005-0000-0000-0000A7030000}"/>
    <cellStyle name="Normal 12 20 4" xfId="938" xr:uid="{00000000-0005-0000-0000-0000A8030000}"/>
    <cellStyle name="Normal 12 20 4 2" xfId="939" xr:uid="{00000000-0005-0000-0000-0000A9030000}"/>
    <cellStyle name="Normal 12 20 5" xfId="940" xr:uid="{00000000-0005-0000-0000-0000AA030000}"/>
    <cellStyle name="Normal 12 20 5 2" xfId="941" xr:uid="{00000000-0005-0000-0000-0000AB030000}"/>
    <cellStyle name="Normal 12 20 6" xfId="942" xr:uid="{00000000-0005-0000-0000-0000AC030000}"/>
    <cellStyle name="Normal 12 20 6 2" xfId="943" xr:uid="{00000000-0005-0000-0000-0000AD030000}"/>
    <cellStyle name="Normal 12 20 7" xfId="944" xr:uid="{00000000-0005-0000-0000-0000AE030000}"/>
    <cellStyle name="Normal 12 20 7 2" xfId="945" xr:uid="{00000000-0005-0000-0000-0000AF030000}"/>
    <cellStyle name="Normal 12 20 8" xfId="946" xr:uid="{00000000-0005-0000-0000-0000B0030000}"/>
    <cellStyle name="Normal 12 20 8 2" xfId="947" xr:uid="{00000000-0005-0000-0000-0000B1030000}"/>
    <cellStyle name="Normal 12 20 9" xfId="948" xr:uid="{00000000-0005-0000-0000-0000B2030000}"/>
    <cellStyle name="Normal 12 21" xfId="949" xr:uid="{00000000-0005-0000-0000-0000B3030000}"/>
    <cellStyle name="Normal 12 21 10" xfId="950" xr:uid="{00000000-0005-0000-0000-0000B4030000}"/>
    <cellStyle name="Normal 12 21 2" xfId="951" xr:uid="{00000000-0005-0000-0000-0000B5030000}"/>
    <cellStyle name="Normal 12 21 2 2" xfId="952" xr:uid="{00000000-0005-0000-0000-0000B6030000}"/>
    <cellStyle name="Normal 12 21 2 2 2" xfId="953" xr:uid="{00000000-0005-0000-0000-0000B7030000}"/>
    <cellStyle name="Normal 12 21 2 2 3" xfId="954" xr:uid="{00000000-0005-0000-0000-0000B8030000}"/>
    <cellStyle name="Normal 12 21 2 3" xfId="955" xr:uid="{00000000-0005-0000-0000-0000B9030000}"/>
    <cellStyle name="Normal 12 21 2 3 2" xfId="956" xr:uid="{00000000-0005-0000-0000-0000BA030000}"/>
    <cellStyle name="Normal 12 21 2 4" xfId="957" xr:uid="{00000000-0005-0000-0000-0000BB030000}"/>
    <cellStyle name="Normal 12 21 2 4 2" xfId="958" xr:uid="{00000000-0005-0000-0000-0000BC030000}"/>
    <cellStyle name="Normal 12 21 2 5" xfId="959" xr:uid="{00000000-0005-0000-0000-0000BD030000}"/>
    <cellStyle name="Normal 12 21 2 5 2" xfId="960" xr:uid="{00000000-0005-0000-0000-0000BE030000}"/>
    <cellStyle name="Normal 12 21 2 6" xfId="961" xr:uid="{00000000-0005-0000-0000-0000BF030000}"/>
    <cellStyle name="Normal 12 21 2 7" xfId="962" xr:uid="{00000000-0005-0000-0000-0000C0030000}"/>
    <cellStyle name="Normal 12 21 3" xfId="963" xr:uid="{00000000-0005-0000-0000-0000C1030000}"/>
    <cellStyle name="Normal 12 21 3 2" xfId="964" xr:uid="{00000000-0005-0000-0000-0000C2030000}"/>
    <cellStyle name="Normal 12 21 3 3" xfId="965" xr:uid="{00000000-0005-0000-0000-0000C3030000}"/>
    <cellStyle name="Normal 12 21 4" xfId="966" xr:uid="{00000000-0005-0000-0000-0000C4030000}"/>
    <cellStyle name="Normal 12 21 4 2" xfId="967" xr:uid="{00000000-0005-0000-0000-0000C5030000}"/>
    <cellStyle name="Normal 12 21 5" xfId="968" xr:uid="{00000000-0005-0000-0000-0000C6030000}"/>
    <cellStyle name="Normal 12 21 5 2" xfId="969" xr:uid="{00000000-0005-0000-0000-0000C7030000}"/>
    <cellStyle name="Normal 12 21 6" xfId="970" xr:uid="{00000000-0005-0000-0000-0000C8030000}"/>
    <cellStyle name="Normal 12 21 6 2" xfId="971" xr:uid="{00000000-0005-0000-0000-0000C9030000}"/>
    <cellStyle name="Normal 12 21 7" xfId="972" xr:uid="{00000000-0005-0000-0000-0000CA030000}"/>
    <cellStyle name="Normal 12 21 7 2" xfId="973" xr:uid="{00000000-0005-0000-0000-0000CB030000}"/>
    <cellStyle name="Normal 12 21 8" xfId="974" xr:uid="{00000000-0005-0000-0000-0000CC030000}"/>
    <cellStyle name="Normal 12 21 8 2" xfId="975" xr:uid="{00000000-0005-0000-0000-0000CD030000}"/>
    <cellStyle name="Normal 12 21 9" xfId="976" xr:uid="{00000000-0005-0000-0000-0000CE030000}"/>
    <cellStyle name="Normal 12 22" xfId="977" xr:uid="{00000000-0005-0000-0000-0000CF030000}"/>
    <cellStyle name="Normal 12 22 10" xfId="978" xr:uid="{00000000-0005-0000-0000-0000D0030000}"/>
    <cellStyle name="Normal 12 22 2" xfId="979" xr:uid="{00000000-0005-0000-0000-0000D1030000}"/>
    <cellStyle name="Normal 12 22 2 2" xfId="980" xr:uid="{00000000-0005-0000-0000-0000D2030000}"/>
    <cellStyle name="Normal 12 22 2 2 2" xfId="981" xr:uid="{00000000-0005-0000-0000-0000D3030000}"/>
    <cellStyle name="Normal 12 22 2 2 3" xfId="982" xr:uid="{00000000-0005-0000-0000-0000D4030000}"/>
    <cellStyle name="Normal 12 22 2 3" xfId="983" xr:uid="{00000000-0005-0000-0000-0000D5030000}"/>
    <cellStyle name="Normal 12 22 2 3 2" xfId="984" xr:uid="{00000000-0005-0000-0000-0000D6030000}"/>
    <cellStyle name="Normal 12 22 2 4" xfId="985" xr:uid="{00000000-0005-0000-0000-0000D7030000}"/>
    <cellStyle name="Normal 12 22 2 4 2" xfId="986" xr:uid="{00000000-0005-0000-0000-0000D8030000}"/>
    <cellStyle name="Normal 12 22 2 5" xfId="987" xr:uid="{00000000-0005-0000-0000-0000D9030000}"/>
    <cellStyle name="Normal 12 22 2 5 2" xfId="988" xr:uid="{00000000-0005-0000-0000-0000DA030000}"/>
    <cellStyle name="Normal 12 22 2 6" xfId="989" xr:uid="{00000000-0005-0000-0000-0000DB030000}"/>
    <cellStyle name="Normal 12 22 2 7" xfId="990" xr:uid="{00000000-0005-0000-0000-0000DC030000}"/>
    <cellStyle name="Normal 12 22 3" xfId="991" xr:uid="{00000000-0005-0000-0000-0000DD030000}"/>
    <cellStyle name="Normal 12 22 3 2" xfId="992" xr:uid="{00000000-0005-0000-0000-0000DE030000}"/>
    <cellStyle name="Normal 12 22 3 3" xfId="993" xr:uid="{00000000-0005-0000-0000-0000DF030000}"/>
    <cellStyle name="Normal 12 22 4" xfId="994" xr:uid="{00000000-0005-0000-0000-0000E0030000}"/>
    <cellStyle name="Normal 12 22 4 2" xfId="995" xr:uid="{00000000-0005-0000-0000-0000E1030000}"/>
    <cellStyle name="Normal 12 22 5" xfId="996" xr:uid="{00000000-0005-0000-0000-0000E2030000}"/>
    <cellStyle name="Normal 12 22 5 2" xfId="997" xr:uid="{00000000-0005-0000-0000-0000E3030000}"/>
    <cellStyle name="Normal 12 22 6" xfId="998" xr:uid="{00000000-0005-0000-0000-0000E4030000}"/>
    <cellStyle name="Normal 12 22 6 2" xfId="999" xr:uid="{00000000-0005-0000-0000-0000E5030000}"/>
    <cellStyle name="Normal 12 22 7" xfId="1000" xr:uid="{00000000-0005-0000-0000-0000E6030000}"/>
    <cellStyle name="Normal 12 22 7 2" xfId="1001" xr:uid="{00000000-0005-0000-0000-0000E7030000}"/>
    <cellStyle name="Normal 12 22 8" xfId="1002" xr:uid="{00000000-0005-0000-0000-0000E8030000}"/>
    <cellStyle name="Normal 12 22 8 2" xfId="1003" xr:uid="{00000000-0005-0000-0000-0000E9030000}"/>
    <cellStyle name="Normal 12 22 9" xfId="1004" xr:uid="{00000000-0005-0000-0000-0000EA030000}"/>
    <cellStyle name="Normal 12 23" xfId="1005" xr:uid="{00000000-0005-0000-0000-0000EB030000}"/>
    <cellStyle name="Normal 12 23 10" xfId="1006" xr:uid="{00000000-0005-0000-0000-0000EC030000}"/>
    <cellStyle name="Normal 12 23 2" xfId="1007" xr:uid="{00000000-0005-0000-0000-0000ED030000}"/>
    <cellStyle name="Normal 12 23 2 2" xfId="1008" xr:uid="{00000000-0005-0000-0000-0000EE030000}"/>
    <cellStyle name="Normal 12 23 2 2 2" xfId="1009" xr:uid="{00000000-0005-0000-0000-0000EF030000}"/>
    <cellStyle name="Normal 12 23 2 2 3" xfId="1010" xr:uid="{00000000-0005-0000-0000-0000F0030000}"/>
    <cellStyle name="Normal 12 23 2 3" xfId="1011" xr:uid="{00000000-0005-0000-0000-0000F1030000}"/>
    <cellStyle name="Normal 12 23 2 3 2" xfId="1012" xr:uid="{00000000-0005-0000-0000-0000F2030000}"/>
    <cellStyle name="Normal 12 23 2 4" xfId="1013" xr:uid="{00000000-0005-0000-0000-0000F3030000}"/>
    <cellStyle name="Normal 12 23 2 4 2" xfId="1014" xr:uid="{00000000-0005-0000-0000-0000F4030000}"/>
    <cellStyle name="Normal 12 23 2 5" xfId="1015" xr:uid="{00000000-0005-0000-0000-0000F5030000}"/>
    <cellStyle name="Normal 12 23 2 5 2" xfId="1016" xr:uid="{00000000-0005-0000-0000-0000F6030000}"/>
    <cellStyle name="Normal 12 23 2 6" xfId="1017" xr:uid="{00000000-0005-0000-0000-0000F7030000}"/>
    <cellStyle name="Normal 12 23 2 7" xfId="1018" xr:uid="{00000000-0005-0000-0000-0000F8030000}"/>
    <cellStyle name="Normal 12 23 3" xfId="1019" xr:uid="{00000000-0005-0000-0000-0000F9030000}"/>
    <cellStyle name="Normal 12 23 3 2" xfId="1020" xr:uid="{00000000-0005-0000-0000-0000FA030000}"/>
    <cellStyle name="Normal 12 23 3 3" xfId="1021" xr:uid="{00000000-0005-0000-0000-0000FB030000}"/>
    <cellStyle name="Normal 12 23 4" xfId="1022" xr:uid="{00000000-0005-0000-0000-0000FC030000}"/>
    <cellStyle name="Normal 12 23 4 2" xfId="1023" xr:uid="{00000000-0005-0000-0000-0000FD030000}"/>
    <cellStyle name="Normal 12 23 5" xfId="1024" xr:uid="{00000000-0005-0000-0000-0000FE030000}"/>
    <cellStyle name="Normal 12 23 5 2" xfId="1025" xr:uid="{00000000-0005-0000-0000-0000FF030000}"/>
    <cellStyle name="Normal 12 23 6" xfId="1026" xr:uid="{00000000-0005-0000-0000-000000040000}"/>
    <cellStyle name="Normal 12 23 6 2" xfId="1027" xr:uid="{00000000-0005-0000-0000-000001040000}"/>
    <cellStyle name="Normal 12 23 7" xfId="1028" xr:uid="{00000000-0005-0000-0000-000002040000}"/>
    <cellStyle name="Normal 12 23 7 2" xfId="1029" xr:uid="{00000000-0005-0000-0000-000003040000}"/>
    <cellStyle name="Normal 12 23 8" xfId="1030" xr:uid="{00000000-0005-0000-0000-000004040000}"/>
    <cellStyle name="Normal 12 23 8 2" xfId="1031" xr:uid="{00000000-0005-0000-0000-000005040000}"/>
    <cellStyle name="Normal 12 23 9" xfId="1032" xr:uid="{00000000-0005-0000-0000-000006040000}"/>
    <cellStyle name="Normal 12 24" xfId="1033" xr:uid="{00000000-0005-0000-0000-000007040000}"/>
    <cellStyle name="Normal 12 24 10" xfId="1034" xr:uid="{00000000-0005-0000-0000-000008040000}"/>
    <cellStyle name="Normal 12 24 2" xfId="1035" xr:uid="{00000000-0005-0000-0000-000009040000}"/>
    <cellStyle name="Normal 12 24 2 2" xfId="1036" xr:uid="{00000000-0005-0000-0000-00000A040000}"/>
    <cellStyle name="Normal 12 24 2 2 2" xfId="1037" xr:uid="{00000000-0005-0000-0000-00000B040000}"/>
    <cellStyle name="Normal 12 24 2 2 3" xfId="1038" xr:uid="{00000000-0005-0000-0000-00000C040000}"/>
    <cellStyle name="Normal 12 24 2 3" xfId="1039" xr:uid="{00000000-0005-0000-0000-00000D040000}"/>
    <cellStyle name="Normal 12 24 2 3 2" xfId="1040" xr:uid="{00000000-0005-0000-0000-00000E040000}"/>
    <cellStyle name="Normal 12 24 2 4" xfId="1041" xr:uid="{00000000-0005-0000-0000-00000F040000}"/>
    <cellStyle name="Normal 12 24 2 4 2" xfId="1042" xr:uid="{00000000-0005-0000-0000-000010040000}"/>
    <cellStyle name="Normal 12 24 2 5" xfId="1043" xr:uid="{00000000-0005-0000-0000-000011040000}"/>
    <cellStyle name="Normal 12 24 2 5 2" xfId="1044" xr:uid="{00000000-0005-0000-0000-000012040000}"/>
    <cellStyle name="Normal 12 24 2 6" xfId="1045" xr:uid="{00000000-0005-0000-0000-000013040000}"/>
    <cellStyle name="Normal 12 24 2 7" xfId="1046" xr:uid="{00000000-0005-0000-0000-000014040000}"/>
    <cellStyle name="Normal 12 24 3" xfId="1047" xr:uid="{00000000-0005-0000-0000-000015040000}"/>
    <cellStyle name="Normal 12 24 3 2" xfId="1048" xr:uid="{00000000-0005-0000-0000-000016040000}"/>
    <cellStyle name="Normal 12 24 3 3" xfId="1049" xr:uid="{00000000-0005-0000-0000-000017040000}"/>
    <cellStyle name="Normal 12 24 4" xfId="1050" xr:uid="{00000000-0005-0000-0000-000018040000}"/>
    <cellStyle name="Normal 12 24 4 2" xfId="1051" xr:uid="{00000000-0005-0000-0000-000019040000}"/>
    <cellStyle name="Normal 12 24 5" xfId="1052" xr:uid="{00000000-0005-0000-0000-00001A040000}"/>
    <cellStyle name="Normal 12 24 5 2" xfId="1053" xr:uid="{00000000-0005-0000-0000-00001B040000}"/>
    <cellStyle name="Normal 12 24 6" xfId="1054" xr:uid="{00000000-0005-0000-0000-00001C040000}"/>
    <cellStyle name="Normal 12 24 6 2" xfId="1055" xr:uid="{00000000-0005-0000-0000-00001D040000}"/>
    <cellStyle name="Normal 12 24 7" xfId="1056" xr:uid="{00000000-0005-0000-0000-00001E040000}"/>
    <cellStyle name="Normal 12 24 7 2" xfId="1057" xr:uid="{00000000-0005-0000-0000-00001F040000}"/>
    <cellStyle name="Normal 12 24 8" xfId="1058" xr:uid="{00000000-0005-0000-0000-000020040000}"/>
    <cellStyle name="Normal 12 24 8 2" xfId="1059" xr:uid="{00000000-0005-0000-0000-000021040000}"/>
    <cellStyle name="Normal 12 24 9" xfId="1060" xr:uid="{00000000-0005-0000-0000-000022040000}"/>
    <cellStyle name="Normal 12 25" xfId="1061" xr:uid="{00000000-0005-0000-0000-000023040000}"/>
    <cellStyle name="Normal 12 25 10" xfId="1062" xr:uid="{00000000-0005-0000-0000-000024040000}"/>
    <cellStyle name="Normal 12 25 2" xfId="1063" xr:uid="{00000000-0005-0000-0000-000025040000}"/>
    <cellStyle name="Normal 12 25 2 2" xfId="1064" xr:uid="{00000000-0005-0000-0000-000026040000}"/>
    <cellStyle name="Normal 12 25 2 2 2" xfId="1065" xr:uid="{00000000-0005-0000-0000-000027040000}"/>
    <cellStyle name="Normal 12 25 2 2 3" xfId="1066" xr:uid="{00000000-0005-0000-0000-000028040000}"/>
    <cellStyle name="Normal 12 25 2 3" xfId="1067" xr:uid="{00000000-0005-0000-0000-000029040000}"/>
    <cellStyle name="Normal 12 25 2 3 2" xfId="1068" xr:uid="{00000000-0005-0000-0000-00002A040000}"/>
    <cellStyle name="Normal 12 25 2 4" xfId="1069" xr:uid="{00000000-0005-0000-0000-00002B040000}"/>
    <cellStyle name="Normal 12 25 2 4 2" xfId="1070" xr:uid="{00000000-0005-0000-0000-00002C040000}"/>
    <cellStyle name="Normal 12 25 2 5" xfId="1071" xr:uid="{00000000-0005-0000-0000-00002D040000}"/>
    <cellStyle name="Normal 12 25 2 5 2" xfId="1072" xr:uid="{00000000-0005-0000-0000-00002E040000}"/>
    <cellStyle name="Normal 12 25 2 6" xfId="1073" xr:uid="{00000000-0005-0000-0000-00002F040000}"/>
    <cellStyle name="Normal 12 25 2 7" xfId="1074" xr:uid="{00000000-0005-0000-0000-000030040000}"/>
    <cellStyle name="Normal 12 25 3" xfId="1075" xr:uid="{00000000-0005-0000-0000-000031040000}"/>
    <cellStyle name="Normal 12 25 3 2" xfId="1076" xr:uid="{00000000-0005-0000-0000-000032040000}"/>
    <cellStyle name="Normal 12 25 3 3" xfId="1077" xr:uid="{00000000-0005-0000-0000-000033040000}"/>
    <cellStyle name="Normal 12 25 4" xfId="1078" xr:uid="{00000000-0005-0000-0000-000034040000}"/>
    <cellStyle name="Normal 12 25 4 2" xfId="1079" xr:uid="{00000000-0005-0000-0000-000035040000}"/>
    <cellStyle name="Normal 12 25 5" xfId="1080" xr:uid="{00000000-0005-0000-0000-000036040000}"/>
    <cellStyle name="Normal 12 25 5 2" xfId="1081" xr:uid="{00000000-0005-0000-0000-000037040000}"/>
    <cellStyle name="Normal 12 25 6" xfId="1082" xr:uid="{00000000-0005-0000-0000-000038040000}"/>
    <cellStyle name="Normal 12 25 6 2" xfId="1083" xr:uid="{00000000-0005-0000-0000-000039040000}"/>
    <cellStyle name="Normal 12 25 7" xfId="1084" xr:uid="{00000000-0005-0000-0000-00003A040000}"/>
    <cellStyle name="Normal 12 25 7 2" xfId="1085" xr:uid="{00000000-0005-0000-0000-00003B040000}"/>
    <cellStyle name="Normal 12 25 8" xfId="1086" xr:uid="{00000000-0005-0000-0000-00003C040000}"/>
    <cellStyle name="Normal 12 25 8 2" xfId="1087" xr:uid="{00000000-0005-0000-0000-00003D040000}"/>
    <cellStyle name="Normal 12 25 9" xfId="1088" xr:uid="{00000000-0005-0000-0000-00003E040000}"/>
    <cellStyle name="Normal 12 26" xfId="1089" xr:uid="{00000000-0005-0000-0000-00003F040000}"/>
    <cellStyle name="Normal 12 26 10" xfId="1090" xr:uid="{00000000-0005-0000-0000-000040040000}"/>
    <cellStyle name="Normal 12 26 2" xfId="1091" xr:uid="{00000000-0005-0000-0000-000041040000}"/>
    <cellStyle name="Normal 12 26 2 2" xfId="1092" xr:uid="{00000000-0005-0000-0000-000042040000}"/>
    <cellStyle name="Normal 12 26 2 2 2" xfId="1093" xr:uid="{00000000-0005-0000-0000-000043040000}"/>
    <cellStyle name="Normal 12 26 2 2 3" xfId="1094" xr:uid="{00000000-0005-0000-0000-000044040000}"/>
    <cellStyle name="Normal 12 26 2 3" xfId="1095" xr:uid="{00000000-0005-0000-0000-000045040000}"/>
    <cellStyle name="Normal 12 26 2 3 2" xfId="1096" xr:uid="{00000000-0005-0000-0000-000046040000}"/>
    <cellStyle name="Normal 12 26 2 4" xfId="1097" xr:uid="{00000000-0005-0000-0000-000047040000}"/>
    <cellStyle name="Normal 12 26 2 4 2" xfId="1098" xr:uid="{00000000-0005-0000-0000-000048040000}"/>
    <cellStyle name="Normal 12 26 2 5" xfId="1099" xr:uid="{00000000-0005-0000-0000-000049040000}"/>
    <cellStyle name="Normal 12 26 2 5 2" xfId="1100" xr:uid="{00000000-0005-0000-0000-00004A040000}"/>
    <cellStyle name="Normal 12 26 2 6" xfId="1101" xr:uid="{00000000-0005-0000-0000-00004B040000}"/>
    <cellStyle name="Normal 12 26 2 7" xfId="1102" xr:uid="{00000000-0005-0000-0000-00004C040000}"/>
    <cellStyle name="Normal 12 26 3" xfId="1103" xr:uid="{00000000-0005-0000-0000-00004D040000}"/>
    <cellStyle name="Normal 12 26 3 2" xfId="1104" xr:uid="{00000000-0005-0000-0000-00004E040000}"/>
    <cellStyle name="Normal 12 26 3 3" xfId="1105" xr:uid="{00000000-0005-0000-0000-00004F040000}"/>
    <cellStyle name="Normal 12 26 4" xfId="1106" xr:uid="{00000000-0005-0000-0000-000050040000}"/>
    <cellStyle name="Normal 12 26 4 2" xfId="1107" xr:uid="{00000000-0005-0000-0000-000051040000}"/>
    <cellStyle name="Normal 12 26 5" xfId="1108" xr:uid="{00000000-0005-0000-0000-000052040000}"/>
    <cellStyle name="Normal 12 26 5 2" xfId="1109" xr:uid="{00000000-0005-0000-0000-000053040000}"/>
    <cellStyle name="Normal 12 26 6" xfId="1110" xr:uid="{00000000-0005-0000-0000-000054040000}"/>
    <cellStyle name="Normal 12 26 6 2" xfId="1111" xr:uid="{00000000-0005-0000-0000-000055040000}"/>
    <cellStyle name="Normal 12 26 7" xfId="1112" xr:uid="{00000000-0005-0000-0000-000056040000}"/>
    <cellStyle name="Normal 12 26 7 2" xfId="1113" xr:uid="{00000000-0005-0000-0000-000057040000}"/>
    <cellStyle name="Normal 12 26 8" xfId="1114" xr:uid="{00000000-0005-0000-0000-000058040000}"/>
    <cellStyle name="Normal 12 26 8 2" xfId="1115" xr:uid="{00000000-0005-0000-0000-000059040000}"/>
    <cellStyle name="Normal 12 26 9" xfId="1116" xr:uid="{00000000-0005-0000-0000-00005A040000}"/>
    <cellStyle name="Normal 12 27" xfId="1117" xr:uid="{00000000-0005-0000-0000-00005B040000}"/>
    <cellStyle name="Normal 12 27 10" xfId="1118" xr:uid="{00000000-0005-0000-0000-00005C040000}"/>
    <cellStyle name="Normal 12 27 2" xfId="1119" xr:uid="{00000000-0005-0000-0000-00005D040000}"/>
    <cellStyle name="Normal 12 27 2 2" xfId="1120" xr:uid="{00000000-0005-0000-0000-00005E040000}"/>
    <cellStyle name="Normal 12 27 2 2 2" xfId="1121" xr:uid="{00000000-0005-0000-0000-00005F040000}"/>
    <cellStyle name="Normal 12 27 2 2 3" xfId="1122" xr:uid="{00000000-0005-0000-0000-000060040000}"/>
    <cellStyle name="Normal 12 27 2 3" xfId="1123" xr:uid="{00000000-0005-0000-0000-000061040000}"/>
    <cellStyle name="Normal 12 27 2 3 2" xfId="1124" xr:uid="{00000000-0005-0000-0000-000062040000}"/>
    <cellStyle name="Normal 12 27 2 4" xfId="1125" xr:uid="{00000000-0005-0000-0000-000063040000}"/>
    <cellStyle name="Normal 12 27 2 4 2" xfId="1126" xr:uid="{00000000-0005-0000-0000-000064040000}"/>
    <cellStyle name="Normal 12 27 2 5" xfId="1127" xr:uid="{00000000-0005-0000-0000-000065040000}"/>
    <cellStyle name="Normal 12 27 2 5 2" xfId="1128" xr:uid="{00000000-0005-0000-0000-000066040000}"/>
    <cellStyle name="Normal 12 27 2 6" xfId="1129" xr:uid="{00000000-0005-0000-0000-000067040000}"/>
    <cellStyle name="Normal 12 27 2 7" xfId="1130" xr:uid="{00000000-0005-0000-0000-000068040000}"/>
    <cellStyle name="Normal 12 27 3" xfId="1131" xr:uid="{00000000-0005-0000-0000-000069040000}"/>
    <cellStyle name="Normal 12 27 3 2" xfId="1132" xr:uid="{00000000-0005-0000-0000-00006A040000}"/>
    <cellStyle name="Normal 12 27 3 3" xfId="1133" xr:uid="{00000000-0005-0000-0000-00006B040000}"/>
    <cellStyle name="Normal 12 27 4" xfId="1134" xr:uid="{00000000-0005-0000-0000-00006C040000}"/>
    <cellStyle name="Normal 12 27 4 2" xfId="1135" xr:uid="{00000000-0005-0000-0000-00006D040000}"/>
    <cellStyle name="Normal 12 27 5" xfId="1136" xr:uid="{00000000-0005-0000-0000-00006E040000}"/>
    <cellStyle name="Normal 12 27 5 2" xfId="1137" xr:uid="{00000000-0005-0000-0000-00006F040000}"/>
    <cellStyle name="Normal 12 27 6" xfId="1138" xr:uid="{00000000-0005-0000-0000-000070040000}"/>
    <cellStyle name="Normal 12 27 6 2" xfId="1139" xr:uid="{00000000-0005-0000-0000-000071040000}"/>
    <cellStyle name="Normal 12 27 7" xfId="1140" xr:uid="{00000000-0005-0000-0000-000072040000}"/>
    <cellStyle name="Normal 12 27 7 2" xfId="1141" xr:uid="{00000000-0005-0000-0000-000073040000}"/>
    <cellStyle name="Normal 12 27 8" xfId="1142" xr:uid="{00000000-0005-0000-0000-000074040000}"/>
    <cellStyle name="Normal 12 27 8 2" xfId="1143" xr:uid="{00000000-0005-0000-0000-000075040000}"/>
    <cellStyle name="Normal 12 27 9" xfId="1144" xr:uid="{00000000-0005-0000-0000-000076040000}"/>
    <cellStyle name="Normal 12 28" xfId="1145" xr:uid="{00000000-0005-0000-0000-000077040000}"/>
    <cellStyle name="Normal 12 28 10" xfId="1146" xr:uid="{00000000-0005-0000-0000-000078040000}"/>
    <cellStyle name="Normal 12 28 2" xfId="1147" xr:uid="{00000000-0005-0000-0000-000079040000}"/>
    <cellStyle name="Normal 12 28 2 2" xfId="1148" xr:uid="{00000000-0005-0000-0000-00007A040000}"/>
    <cellStyle name="Normal 12 28 2 2 2" xfId="1149" xr:uid="{00000000-0005-0000-0000-00007B040000}"/>
    <cellStyle name="Normal 12 28 2 2 3" xfId="1150" xr:uid="{00000000-0005-0000-0000-00007C040000}"/>
    <cellStyle name="Normal 12 28 2 3" xfId="1151" xr:uid="{00000000-0005-0000-0000-00007D040000}"/>
    <cellStyle name="Normal 12 28 2 3 2" xfId="1152" xr:uid="{00000000-0005-0000-0000-00007E040000}"/>
    <cellStyle name="Normal 12 28 2 4" xfId="1153" xr:uid="{00000000-0005-0000-0000-00007F040000}"/>
    <cellStyle name="Normal 12 28 2 4 2" xfId="1154" xr:uid="{00000000-0005-0000-0000-000080040000}"/>
    <cellStyle name="Normal 12 28 2 5" xfId="1155" xr:uid="{00000000-0005-0000-0000-000081040000}"/>
    <cellStyle name="Normal 12 28 2 5 2" xfId="1156" xr:uid="{00000000-0005-0000-0000-000082040000}"/>
    <cellStyle name="Normal 12 28 2 6" xfId="1157" xr:uid="{00000000-0005-0000-0000-000083040000}"/>
    <cellStyle name="Normal 12 28 2 7" xfId="1158" xr:uid="{00000000-0005-0000-0000-000084040000}"/>
    <cellStyle name="Normal 12 28 3" xfId="1159" xr:uid="{00000000-0005-0000-0000-000085040000}"/>
    <cellStyle name="Normal 12 28 3 2" xfId="1160" xr:uid="{00000000-0005-0000-0000-000086040000}"/>
    <cellStyle name="Normal 12 28 3 3" xfId="1161" xr:uid="{00000000-0005-0000-0000-000087040000}"/>
    <cellStyle name="Normal 12 28 4" xfId="1162" xr:uid="{00000000-0005-0000-0000-000088040000}"/>
    <cellStyle name="Normal 12 28 4 2" xfId="1163" xr:uid="{00000000-0005-0000-0000-000089040000}"/>
    <cellStyle name="Normal 12 28 5" xfId="1164" xr:uid="{00000000-0005-0000-0000-00008A040000}"/>
    <cellStyle name="Normal 12 28 5 2" xfId="1165" xr:uid="{00000000-0005-0000-0000-00008B040000}"/>
    <cellStyle name="Normal 12 28 6" xfId="1166" xr:uid="{00000000-0005-0000-0000-00008C040000}"/>
    <cellStyle name="Normal 12 28 6 2" xfId="1167" xr:uid="{00000000-0005-0000-0000-00008D040000}"/>
    <cellStyle name="Normal 12 28 7" xfId="1168" xr:uid="{00000000-0005-0000-0000-00008E040000}"/>
    <cellStyle name="Normal 12 28 7 2" xfId="1169" xr:uid="{00000000-0005-0000-0000-00008F040000}"/>
    <cellStyle name="Normal 12 28 8" xfId="1170" xr:uid="{00000000-0005-0000-0000-000090040000}"/>
    <cellStyle name="Normal 12 28 8 2" xfId="1171" xr:uid="{00000000-0005-0000-0000-000091040000}"/>
    <cellStyle name="Normal 12 28 9" xfId="1172" xr:uid="{00000000-0005-0000-0000-000092040000}"/>
    <cellStyle name="Normal 12 29" xfId="1173" xr:uid="{00000000-0005-0000-0000-000093040000}"/>
    <cellStyle name="Normal 12 29 10" xfId="1174" xr:uid="{00000000-0005-0000-0000-000094040000}"/>
    <cellStyle name="Normal 12 29 2" xfId="1175" xr:uid="{00000000-0005-0000-0000-000095040000}"/>
    <cellStyle name="Normal 12 29 2 2" xfId="1176" xr:uid="{00000000-0005-0000-0000-000096040000}"/>
    <cellStyle name="Normal 12 29 2 2 2" xfId="1177" xr:uid="{00000000-0005-0000-0000-000097040000}"/>
    <cellStyle name="Normal 12 29 2 2 3" xfId="1178" xr:uid="{00000000-0005-0000-0000-000098040000}"/>
    <cellStyle name="Normal 12 29 2 3" xfId="1179" xr:uid="{00000000-0005-0000-0000-000099040000}"/>
    <cellStyle name="Normal 12 29 2 3 2" xfId="1180" xr:uid="{00000000-0005-0000-0000-00009A040000}"/>
    <cellStyle name="Normal 12 29 2 4" xfId="1181" xr:uid="{00000000-0005-0000-0000-00009B040000}"/>
    <cellStyle name="Normal 12 29 2 4 2" xfId="1182" xr:uid="{00000000-0005-0000-0000-00009C040000}"/>
    <cellStyle name="Normal 12 29 2 5" xfId="1183" xr:uid="{00000000-0005-0000-0000-00009D040000}"/>
    <cellStyle name="Normal 12 29 2 5 2" xfId="1184" xr:uid="{00000000-0005-0000-0000-00009E040000}"/>
    <cellStyle name="Normal 12 29 2 6" xfId="1185" xr:uid="{00000000-0005-0000-0000-00009F040000}"/>
    <cellStyle name="Normal 12 29 2 7" xfId="1186" xr:uid="{00000000-0005-0000-0000-0000A0040000}"/>
    <cellStyle name="Normal 12 29 3" xfId="1187" xr:uid="{00000000-0005-0000-0000-0000A1040000}"/>
    <cellStyle name="Normal 12 29 3 2" xfId="1188" xr:uid="{00000000-0005-0000-0000-0000A2040000}"/>
    <cellStyle name="Normal 12 29 3 3" xfId="1189" xr:uid="{00000000-0005-0000-0000-0000A3040000}"/>
    <cellStyle name="Normal 12 29 4" xfId="1190" xr:uid="{00000000-0005-0000-0000-0000A4040000}"/>
    <cellStyle name="Normal 12 29 4 2" xfId="1191" xr:uid="{00000000-0005-0000-0000-0000A5040000}"/>
    <cellStyle name="Normal 12 29 5" xfId="1192" xr:uid="{00000000-0005-0000-0000-0000A6040000}"/>
    <cellStyle name="Normal 12 29 5 2" xfId="1193" xr:uid="{00000000-0005-0000-0000-0000A7040000}"/>
    <cellStyle name="Normal 12 29 6" xfId="1194" xr:uid="{00000000-0005-0000-0000-0000A8040000}"/>
    <cellStyle name="Normal 12 29 6 2" xfId="1195" xr:uid="{00000000-0005-0000-0000-0000A9040000}"/>
    <cellStyle name="Normal 12 29 7" xfId="1196" xr:uid="{00000000-0005-0000-0000-0000AA040000}"/>
    <cellStyle name="Normal 12 29 7 2" xfId="1197" xr:uid="{00000000-0005-0000-0000-0000AB040000}"/>
    <cellStyle name="Normal 12 29 8" xfId="1198" xr:uid="{00000000-0005-0000-0000-0000AC040000}"/>
    <cellStyle name="Normal 12 29 8 2" xfId="1199" xr:uid="{00000000-0005-0000-0000-0000AD040000}"/>
    <cellStyle name="Normal 12 29 9" xfId="1200" xr:uid="{00000000-0005-0000-0000-0000AE040000}"/>
    <cellStyle name="Normal 12 3" xfId="1201" xr:uid="{00000000-0005-0000-0000-0000AF040000}"/>
    <cellStyle name="Normal 12 3 10" xfId="1202" xr:uid="{00000000-0005-0000-0000-0000B0040000}"/>
    <cellStyle name="Normal 12 3 2" xfId="1203" xr:uid="{00000000-0005-0000-0000-0000B1040000}"/>
    <cellStyle name="Normal 12 3 2 2" xfId="1204" xr:uid="{00000000-0005-0000-0000-0000B2040000}"/>
    <cellStyle name="Normal 12 3 2 2 2" xfId="1205" xr:uid="{00000000-0005-0000-0000-0000B3040000}"/>
    <cellStyle name="Normal 12 3 2 2 3" xfId="1206" xr:uid="{00000000-0005-0000-0000-0000B4040000}"/>
    <cellStyle name="Normal 12 3 2 3" xfId="1207" xr:uid="{00000000-0005-0000-0000-0000B5040000}"/>
    <cellStyle name="Normal 12 3 2 3 2" xfId="1208" xr:uid="{00000000-0005-0000-0000-0000B6040000}"/>
    <cellStyle name="Normal 12 3 2 4" xfId="1209" xr:uid="{00000000-0005-0000-0000-0000B7040000}"/>
    <cellStyle name="Normal 12 3 2 4 2" xfId="1210" xr:uid="{00000000-0005-0000-0000-0000B8040000}"/>
    <cellStyle name="Normal 12 3 2 5" xfId="1211" xr:uid="{00000000-0005-0000-0000-0000B9040000}"/>
    <cellStyle name="Normal 12 3 2 5 2" xfId="1212" xr:uid="{00000000-0005-0000-0000-0000BA040000}"/>
    <cellStyle name="Normal 12 3 2 6" xfId="1213" xr:uid="{00000000-0005-0000-0000-0000BB040000}"/>
    <cellStyle name="Normal 12 3 2 7" xfId="1214" xr:uid="{00000000-0005-0000-0000-0000BC040000}"/>
    <cellStyle name="Normal 12 3 3" xfId="1215" xr:uid="{00000000-0005-0000-0000-0000BD040000}"/>
    <cellStyle name="Normal 12 3 3 2" xfId="1216" xr:uid="{00000000-0005-0000-0000-0000BE040000}"/>
    <cellStyle name="Normal 12 3 3 3" xfId="1217" xr:uid="{00000000-0005-0000-0000-0000BF040000}"/>
    <cellStyle name="Normal 12 3 4" xfId="1218" xr:uid="{00000000-0005-0000-0000-0000C0040000}"/>
    <cellStyle name="Normal 12 3 4 2" xfId="1219" xr:uid="{00000000-0005-0000-0000-0000C1040000}"/>
    <cellStyle name="Normal 12 3 5" xfId="1220" xr:uid="{00000000-0005-0000-0000-0000C2040000}"/>
    <cellStyle name="Normal 12 3 5 2" xfId="1221" xr:uid="{00000000-0005-0000-0000-0000C3040000}"/>
    <cellStyle name="Normal 12 3 6" xfId="1222" xr:uid="{00000000-0005-0000-0000-0000C4040000}"/>
    <cellStyle name="Normal 12 3 6 2" xfId="1223" xr:uid="{00000000-0005-0000-0000-0000C5040000}"/>
    <cellStyle name="Normal 12 3 7" xfId="1224" xr:uid="{00000000-0005-0000-0000-0000C6040000}"/>
    <cellStyle name="Normal 12 3 7 2" xfId="1225" xr:uid="{00000000-0005-0000-0000-0000C7040000}"/>
    <cellStyle name="Normal 12 3 8" xfId="1226" xr:uid="{00000000-0005-0000-0000-0000C8040000}"/>
    <cellStyle name="Normal 12 3 8 2" xfId="1227" xr:uid="{00000000-0005-0000-0000-0000C9040000}"/>
    <cellStyle name="Normal 12 3 9" xfId="1228" xr:uid="{00000000-0005-0000-0000-0000CA040000}"/>
    <cellStyle name="Normal 12 30" xfId="1229" xr:uid="{00000000-0005-0000-0000-0000CB040000}"/>
    <cellStyle name="Normal 12 30 10" xfId="1230" xr:uid="{00000000-0005-0000-0000-0000CC040000}"/>
    <cellStyle name="Normal 12 30 2" xfId="1231" xr:uid="{00000000-0005-0000-0000-0000CD040000}"/>
    <cellStyle name="Normal 12 30 2 2" xfId="1232" xr:uid="{00000000-0005-0000-0000-0000CE040000}"/>
    <cellStyle name="Normal 12 30 2 2 2" xfId="1233" xr:uid="{00000000-0005-0000-0000-0000CF040000}"/>
    <cellStyle name="Normal 12 30 2 2 3" xfId="1234" xr:uid="{00000000-0005-0000-0000-0000D0040000}"/>
    <cellStyle name="Normal 12 30 2 3" xfId="1235" xr:uid="{00000000-0005-0000-0000-0000D1040000}"/>
    <cellStyle name="Normal 12 30 2 3 2" xfId="1236" xr:uid="{00000000-0005-0000-0000-0000D2040000}"/>
    <cellStyle name="Normal 12 30 2 4" xfId="1237" xr:uid="{00000000-0005-0000-0000-0000D3040000}"/>
    <cellStyle name="Normal 12 30 2 4 2" xfId="1238" xr:uid="{00000000-0005-0000-0000-0000D4040000}"/>
    <cellStyle name="Normal 12 30 2 5" xfId="1239" xr:uid="{00000000-0005-0000-0000-0000D5040000}"/>
    <cellStyle name="Normal 12 30 2 5 2" xfId="1240" xr:uid="{00000000-0005-0000-0000-0000D6040000}"/>
    <cellStyle name="Normal 12 30 2 6" xfId="1241" xr:uid="{00000000-0005-0000-0000-0000D7040000}"/>
    <cellStyle name="Normal 12 30 2 7" xfId="1242" xr:uid="{00000000-0005-0000-0000-0000D8040000}"/>
    <cellStyle name="Normal 12 30 3" xfId="1243" xr:uid="{00000000-0005-0000-0000-0000D9040000}"/>
    <cellStyle name="Normal 12 30 3 2" xfId="1244" xr:uid="{00000000-0005-0000-0000-0000DA040000}"/>
    <cellStyle name="Normal 12 30 3 3" xfId="1245" xr:uid="{00000000-0005-0000-0000-0000DB040000}"/>
    <cellStyle name="Normal 12 30 4" xfId="1246" xr:uid="{00000000-0005-0000-0000-0000DC040000}"/>
    <cellStyle name="Normal 12 30 4 2" xfId="1247" xr:uid="{00000000-0005-0000-0000-0000DD040000}"/>
    <cellStyle name="Normal 12 30 5" xfId="1248" xr:uid="{00000000-0005-0000-0000-0000DE040000}"/>
    <cellStyle name="Normal 12 30 5 2" xfId="1249" xr:uid="{00000000-0005-0000-0000-0000DF040000}"/>
    <cellStyle name="Normal 12 30 6" xfId="1250" xr:uid="{00000000-0005-0000-0000-0000E0040000}"/>
    <cellStyle name="Normal 12 30 6 2" xfId="1251" xr:uid="{00000000-0005-0000-0000-0000E1040000}"/>
    <cellStyle name="Normal 12 30 7" xfId="1252" xr:uid="{00000000-0005-0000-0000-0000E2040000}"/>
    <cellStyle name="Normal 12 30 7 2" xfId="1253" xr:uid="{00000000-0005-0000-0000-0000E3040000}"/>
    <cellStyle name="Normal 12 30 8" xfId="1254" xr:uid="{00000000-0005-0000-0000-0000E4040000}"/>
    <cellStyle name="Normal 12 30 8 2" xfId="1255" xr:uid="{00000000-0005-0000-0000-0000E5040000}"/>
    <cellStyle name="Normal 12 30 9" xfId="1256" xr:uid="{00000000-0005-0000-0000-0000E6040000}"/>
    <cellStyle name="Normal 12 31" xfId="1257" xr:uid="{00000000-0005-0000-0000-0000E7040000}"/>
    <cellStyle name="Normal 12 31 10" xfId="1258" xr:uid="{00000000-0005-0000-0000-0000E8040000}"/>
    <cellStyle name="Normal 12 31 2" xfId="1259" xr:uid="{00000000-0005-0000-0000-0000E9040000}"/>
    <cellStyle name="Normal 12 31 2 2" xfId="1260" xr:uid="{00000000-0005-0000-0000-0000EA040000}"/>
    <cellStyle name="Normal 12 31 2 2 2" xfId="1261" xr:uid="{00000000-0005-0000-0000-0000EB040000}"/>
    <cellStyle name="Normal 12 31 2 2 3" xfId="1262" xr:uid="{00000000-0005-0000-0000-0000EC040000}"/>
    <cellStyle name="Normal 12 31 2 3" xfId="1263" xr:uid="{00000000-0005-0000-0000-0000ED040000}"/>
    <cellStyle name="Normal 12 31 2 3 2" xfId="1264" xr:uid="{00000000-0005-0000-0000-0000EE040000}"/>
    <cellStyle name="Normal 12 31 2 4" xfId="1265" xr:uid="{00000000-0005-0000-0000-0000EF040000}"/>
    <cellStyle name="Normal 12 31 2 4 2" xfId="1266" xr:uid="{00000000-0005-0000-0000-0000F0040000}"/>
    <cellStyle name="Normal 12 31 2 5" xfId="1267" xr:uid="{00000000-0005-0000-0000-0000F1040000}"/>
    <cellStyle name="Normal 12 31 2 5 2" xfId="1268" xr:uid="{00000000-0005-0000-0000-0000F2040000}"/>
    <cellStyle name="Normal 12 31 2 6" xfId="1269" xr:uid="{00000000-0005-0000-0000-0000F3040000}"/>
    <cellStyle name="Normal 12 31 2 7" xfId="1270" xr:uid="{00000000-0005-0000-0000-0000F4040000}"/>
    <cellStyle name="Normal 12 31 3" xfId="1271" xr:uid="{00000000-0005-0000-0000-0000F5040000}"/>
    <cellStyle name="Normal 12 31 3 2" xfId="1272" xr:uid="{00000000-0005-0000-0000-0000F6040000}"/>
    <cellStyle name="Normal 12 31 3 3" xfId="1273" xr:uid="{00000000-0005-0000-0000-0000F7040000}"/>
    <cellStyle name="Normal 12 31 4" xfId="1274" xr:uid="{00000000-0005-0000-0000-0000F8040000}"/>
    <cellStyle name="Normal 12 31 4 2" xfId="1275" xr:uid="{00000000-0005-0000-0000-0000F9040000}"/>
    <cellStyle name="Normal 12 31 5" xfId="1276" xr:uid="{00000000-0005-0000-0000-0000FA040000}"/>
    <cellStyle name="Normal 12 31 5 2" xfId="1277" xr:uid="{00000000-0005-0000-0000-0000FB040000}"/>
    <cellStyle name="Normal 12 31 6" xfId="1278" xr:uid="{00000000-0005-0000-0000-0000FC040000}"/>
    <cellStyle name="Normal 12 31 6 2" xfId="1279" xr:uid="{00000000-0005-0000-0000-0000FD040000}"/>
    <cellStyle name="Normal 12 31 7" xfId="1280" xr:uid="{00000000-0005-0000-0000-0000FE040000}"/>
    <cellStyle name="Normal 12 31 7 2" xfId="1281" xr:uid="{00000000-0005-0000-0000-0000FF040000}"/>
    <cellStyle name="Normal 12 31 8" xfId="1282" xr:uid="{00000000-0005-0000-0000-000000050000}"/>
    <cellStyle name="Normal 12 31 8 2" xfId="1283" xr:uid="{00000000-0005-0000-0000-000001050000}"/>
    <cellStyle name="Normal 12 31 9" xfId="1284" xr:uid="{00000000-0005-0000-0000-000002050000}"/>
    <cellStyle name="Normal 12 32" xfId="1285" xr:uid="{00000000-0005-0000-0000-000003050000}"/>
    <cellStyle name="Normal 12 32 10" xfId="1286" xr:uid="{00000000-0005-0000-0000-000004050000}"/>
    <cellStyle name="Normal 12 32 2" xfId="1287" xr:uid="{00000000-0005-0000-0000-000005050000}"/>
    <cellStyle name="Normal 12 32 2 2" xfId="1288" xr:uid="{00000000-0005-0000-0000-000006050000}"/>
    <cellStyle name="Normal 12 32 2 2 2" xfId="1289" xr:uid="{00000000-0005-0000-0000-000007050000}"/>
    <cellStyle name="Normal 12 32 2 2 3" xfId="1290" xr:uid="{00000000-0005-0000-0000-000008050000}"/>
    <cellStyle name="Normal 12 32 2 3" xfId="1291" xr:uid="{00000000-0005-0000-0000-000009050000}"/>
    <cellStyle name="Normal 12 32 2 3 2" xfId="1292" xr:uid="{00000000-0005-0000-0000-00000A050000}"/>
    <cellStyle name="Normal 12 32 2 4" xfId="1293" xr:uid="{00000000-0005-0000-0000-00000B050000}"/>
    <cellStyle name="Normal 12 32 2 4 2" xfId="1294" xr:uid="{00000000-0005-0000-0000-00000C050000}"/>
    <cellStyle name="Normal 12 32 2 5" xfId="1295" xr:uid="{00000000-0005-0000-0000-00000D050000}"/>
    <cellStyle name="Normal 12 32 2 5 2" xfId="1296" xr:uid="{00000000-0005-0000-0000-00000E050000}"/>
    <cellStyle name="Normal 12 32 2 6" xfId="1297" xr:uid="{00000000-0005-0000-0000-00000F050000}"/>
    <cellStyle name="Normal 12 32 2 7" xfId="1298" xr:uid="{00000000-0005-0000-0000-000010050000}"/>
    <cellStyle name="Normal 12 32 3" xfId="1299" xr:uid="{00000000-0005-0000-0000-000011050000}"/>
    <cellStyle name="Normal 12 32 3 2" xfId="1300" xr:uid="{00000000-0005-0000-0000-000012050000}"/>
    <cellStyle name="Normal 12 32 3 3" xfId="1301" xr:uid="{00000000-0005-0000-0000-000013050000}"/>
    <cellStyle name="Normal 12 32 4" xfId="1302" xr:uid="{00000000-0005-0000-0000-000014050000}"/>
    <cellStyle name="Normal 12 32 4 2" xfId="1303" xr:uid="{00000000-0005-0000-0000-000015050000}"/>
    <cellStyle name="Normal 12 32 5" xfId="1304" xr:uid="{00000000-0005-0000-0000-000016050000}"/>
    <cellStyle name="Normal 12 32 5 2" xfId="1305" xr:uid="{00000000-0005-0000-0000-000017050000}"/>
    <cellStyle name="Normal 12 32 6" xfId="1306" xr:uid="{00000000-0005-0000-0000-000018050000}"/>
    <cellStyle name="Normal 12 32 6 2" xfId="1307" xr:uid="{00000000-0005-0000-0000-000019050000}"/>
    <cellStyle name="Normal 12 32 7" xfId="1308" xr:uid="{00000000-0005-0000-0000-00001A050000}"/>
    <cellStyle name="Normal 12 32 7 2" xfId="1309" xr:uid="{00000000-0005-0000-0000-00001B050000}"/>
    <cellStyle name="Normal 12 32 8" xfId="1310" xr:uid="{00000000-0005-0000-0000-00001C050000}"/>
    <cellStyle name="Normal 12 32 8 2" xfId="1311" xr:uid="{00000000-0005-0000-0000-00001D050000}"/>
    <cellStyle name="Normal 12 32 9" xfId="1312" xr:uid="{00000000-0005-0000-0000-00001E050000}"/>
    <cellStyle name="Normal 12 33" xfId="1313" xr:uid="{00000000-0005-0000-0000-00001F050000}"/>
    <cellStyle name="Normal 12 33 10" xfId="1314" xr:uid="{00000000-0005-0000-0000-000020050000}"/>
    <cellStyle name="Normal 12 33 2" xfId="1315" xr:uid="{00000000-0005-0000-0000-000021050000}"/>
    <cellStyle name="Normal 12 33 2 2" xfId="1316" xr:uid="{00000000-0005-0000-0000-000022050000}"/>
    <cellStyle name="Normal 12 33 2 2 2" xfId="1317" xr:uid="{00000000-0005-0000-0000-000023050000}"/>
    <cellStyle name="Normal 12 33 2 2 3" xfId="1318" xr:uid="{00000000-0005-0000-0000-000024050000}"/>
    <cellStyle name="Normal 12 33 2 3" xfId="1319" xr:uid="{00000000-0005-0000-0000-000025050000}"/>
    <cellStyle name="Normal 12 33 2 3 2" xfId="1320" xr:uid="{00000000-0005-0000-0000-000026050000}"/>
    <cellStyle name="Normal 12 33 2 4" xfId="1321" xr:uid="{00000000-0005-0000-0000-000027050000}"/>
    <cellStyle name="Normal 12 33 2 4 2" xfId="1322" xr:uid="{00000000-0005-0000-0000-000028050000}"/>
    <cellStyle name="Normal 12 33 2 5" xfId="1323" xr:uid="{00000000-0005-0000-0000-000029050000}"/>
    <cellStyle name="Normal 12 33 2 5 2" xfId="1324" xr:uid="{00000000-0005-0000-0000-00002A050000}"/>
    <cellStyle name="Normal 12 33 2 6" xfId="1325" xr:uid="{00000000-0005-0000-0000-00002B050000}"/>
    <cellStyle name="Normal 12 33 2 7" xfId="1326" xr:uid="{00000000-0005-0000-0000-00002C050000}"/>
    <cellStyle name="Normal 12 33 3" xfId="1327" xr:uid="{00000000-0005-0000-0000-00002D050000}"/>
    <cellStyle name="Normal 12 33 3 2" xfId="1328" xr:uid="{00000000-0005-0000-0000-00002E050000}"/>
    <cellStyle name="Normal 12 33 3 3" xfId="1329" xr:uid="{00000000-0005-0000-0000-00002F050000}"/>
    <cellStyle name="Normal 12 33 4" xfId="1330" xr:uid="{00000000-0005-0000-0000-000030050000}"/>
    <cellStyle name="Normal 12 33 4 2" xfId="1331" xr:uid="{00000000-0005-0000-0000-000031050000}"/>
    <cellStyle name="Normal 12 33 5" xfId="1332" xr:uid="{00000000-0005-0000-0000-000032050000}"/>
    <cellStyle name="Normal 12 33 5 2" xfId="1333" xr:uid="{00000000-0005-0000-0000-000033050000}"/>
    <cellStyle name="Normal 12 33 6" xfId="1334" xr:uid="{00000000-0005-0000-0000-000034050000}"/>
    <cellStyle name="Normal 12 33 6 2" xfId="1335" xr:uid="{00000000-0005-0000-0000-000035050000}"/>
    <cellStyle name="Normal 12 33 7" xfId="1336" xr:uid="{00000000-0005-0000-0000-000036050000}"/>
    <cellStyle name="Normal 12 33 7 2" xfId="1337" xr:uid="{00000000-0005-0000-0000-000037050000}"/>
    <cellStyle name="Normal 12 33 8" xfId="1338" xr:uid="{00000000-0005-0000-0000-000038050000}"/>
    <cellStyle name="Normal 12 33 8 2" xfId="1339" xr:uid="{00000000-0005-0000-0000-000039050000}"/>
    <cellStyle name="Normal 12 33 9" xfId="1340" xr:uid="{00000000-0005-0000-0000-00003A050000}"/>
    <cellStyle name="Normal 12 34" xfId="1341" xr:uid="{00000000-0005-0000-0000-00003B050000}"/>
    <cellStyle name="Normal 12 34 10" xfId="1342" xr:uid="{00000000-0005-0000-0000-00003C050000}"/>
    <cellStyle name="Normal 12 34 2" xfId="1343" xr:uid="{00000000-0005-0000-0000-00003D050000}"/>
    <cellStyle name="Normal 12 34 2 2" xfId="1344" xr:uid="{00000000-0005-0000-0000-00003E050000}"/>
    <cellStyle name="Normal 12 34 2 2 2" xfId="1345" xr:uid="{00000000-0005-0000-0000-00003F050000}"/>
    <cellStyle name="Normal 12 34 2 2 3" xfId="1346" xr:uid="{00000000-0005-0000-0000-000040050000}"/>
    <cellStyle name="Normal 12 34 2 3" xfId="1347" xr:uid="{00000000-0005-0000-0000-000041050000}"/>
    <cellStyle name="Normal 12 34 2 3 2" xfId="1348" xr:uid="{00000000-0005-0000-0000-000042050000}"/>
    <cellStyle name="Normal 12 34 2 4" xfId="1349" xr:uid="{00000000-0005-0000-0000-000043050000}"/>
    <cellStyle name="Normal 12 34 2 4 2" xfId="1350" xr:uid="{00000000-0005-0000-0000-000044050000}"/>
    <cellStyle name="Normal 12 34 2 5" xfId="1351" xr:uid="{00000000-0005-0000-0000-000045050000}"/>
    <cellStyle name="Normal 12 34 2 5 2" xfId="1352" xr:uid="{00000000-0005-0000-0000-000046050000}"/>
    <cellStyle name="Normal 12 34 2 6" xfId="1353" xr:uid="{00000000-0005-0000-0000-000047050000}"/>
    <cellStyle name="Normal 12 34 2 7" xfId="1354" xr:uid="{00000000-0005-0000-0000-000048050000}"/>
    <cellStyle name="Normal 12 34 3" xfId="1355" xr:uid="{00000000-0005-0000-0000-000049050000}"/>
    <cellStyle name="Normal 12 34 3 2" xfId="1356" xr:uid="{00000000-0005-0000-0000-00004A050000}"/>
    <cellStyle name="Normal 12 34 3 3" xfId="1357" xr:uid="{00000000-0005-0000-0000-00004B050000}"/>
    <cellStyle name="Normal 12 34 4" xfId="1358" xr:uid="{00000000-0005-0000-0000-00004C050000}"/>
    <cellStyle name="Normal 12 34 4 2" xfId="1359" xr:uid="{00000000-0005-0000-0000-00004D050000}"/>
    <cellStyle name="Normal 12 34 5" xfId="1360" xr:uid="{00000000-0005-0000-0000-00004E050000}"/>
    <cellStyle name="Normal 12 34 5 2" xfId="1361" xr:uid="{00000000-0005-0000-0000-00004F050000}"/>
    <cellStyle name="Normal 12 34 6" xfId="1362" xr:uid="{00000000-0005-0000-0000-000050050000}"/>
    <cellStyle name="Normal 12 34 6 2" xfId="1363" xr:uid="{00000000-0005-0000-0000-000051050000}"/>
    <cellStyle name="Normal 12 34 7" xfId="1364" xr:uid="{00000000-0005-0000-0000-000052050000}"/>
    <cellStyle name="Normal 12 34 7 2" xfId="1365" xr:uid="{00000000-0005-0000-0000-000053050000}"/>
    <cellStyle name="Normal 12 34 8" xfId="1366" xr:uid="{00000000-0005-0000-0000-000054050000}"/>
    <cellStyle name="Normal 12 34 8 2" xfId="1367" xr:uid="{00000000-0005-0000-0000-000055050000}"/>
    <cellStyle name="Normal 12 34 9" xfId="1368" xr:uid="{00000000-0005-0000-0000-000056050000}"/>
    <cellStyle name="Normal 12 35" xfId="1369" xr:uid="{00000000-0005-0000-0000-000057050000}"/>
    <cellStyle name="Normal 12 35 10" xfId="1370" xr:uid="{00000000-0005-0000-0000-000058050000}"/>
    <cellStyle name="Normal 12 35 2" xfId="1371" xr:uid="{00000000-0005-0000-0000-000059050000}"/>
    <cellStyle name="Normal 12 35 2 2" xfId="1372" xr:uid="{00000000-0005-0000-0000-00005A050000}"/>
    <cellStyle name="Normal 12 35 2 2 2" xfId="1373" xr:uid="{00000000-0005-0000-0000-00005B050000}"/>
    <cellStyle name="Normal 12 35 2 2 3" xfId="1374" xr:uid="{00000000-0005-0000-0000-00005C050000}"/>
    <cellStyle name="Normal 12 35 2 3" xfId="1375" xr:uid="{00000000-0005-0000-0000-00005D050000}"/>
    <cellStyle name="Normal 12 35 2 3 2" xfId="1376" xr:uid="{00000000-0005-0000-0000-00005E050000}"/>
    <cellStyle name="Normal 12 35 2 4" xfId="1377" xr:uid="{00000000-0005-0000-0000-00005F050000}"/>
    <cellStyle name="Normal 12 35 2 4 2" xfId="1378" xr:uid="{00000000-0005-0000-0000-000060050000}"/>
    <cellStyle name="Normal 12 35 2 5" xfId="1379" xr:uid="{00000000-0005-0000-0000-000061050000}"/>
    <cellStyle name="Normal 12 35 2 5 2" xfId="1380" xr:uid="{00000000-0005-0000-0000-000062050000}"/>
    <cellStyle name="Normal 12 35 2 6" xfId="1381" xr:uid="{00000000-0005-0000-0000-000063050000}"/>
    <cellStyle name="Normal 12 35 2 7" xfId="1382" xr:uid="{00000000-0005-0000-0000-000064050000}"/>
    <cellStyle name="Normal 12 35 3" xfId="1383" xr:uid="{00000000-0005-0000-0000-000065050000}"/>
    <cellStyle name="Normal 12 35 3 2" xfId="1384" xr:uid="{00000000-0005-0000-0000-000066050000}"/>
    <cellStyle name="Normal 12 35 3 3" xfId="1385" xr:uid="{00000000-0005-0000-0000-000067050000}"/>
    <cellStyle name="Normal 12 35 4" xfId="1386" xr:uid="{00000000-0005-0000-0000-000068050000}"/>
    <cellStyle name="Normal 12 35 4 2" xfId="1387" xr:uid="{00000000-0005-0000-0000-000069050000}"/>
    <cellStyle name="Normal 12 35 5" xfId="1388" xr:uid="{00000000-0005-0000-0000-00006A050000}"/>
    <cellStyle name="Normal 12 35 5 2" xfId="1389" xr:uid="{00000000-0005-0000-0000-00006B050000}"/>
    <cellStyle name="Normal 12 35 6" xfId="1390" xr:uid="{00000000-0005-0000-0000-00006C050000}"/>
    <cellStyle name="Normal 12 35 6 2" xfId="1391" xr:uid="{00000000-0005-0000-0000-00006D050000}"/>
    <cellStyle name="Normal 12 35 7" xfId="1392" xr:uid="{00000000-0005-0000-0000-00006E050000}"/>
    <cellStyle name="Normal 12 35 7 2" xfId="1393" xr:uid="{00000000-0005-0000-0000-00006F050000}"/>
    <cellStyle name="Normal 12 35 8" xfId="1394" xr:uid="{00000000-0005-0000-0000-000070050000}"/>
    <cellStyle name="Normal 12 35 8 2" xfId="1395" xr:uid="{00000000-0005-0000-0000-000071050000}"/>
    <cellStyle name="Normal 12 35 9" xfId="1396" xr:uid="{00000000-0005-0000-0000-000072050000}"/>
    <cellStyle name="Normal 12 36" xfId="1397" xr:uid="{00000000-0005-0000-0000-000073050000}"/>
    <cellStyle name="Normal 12 36 10" xfId="1398" xr:uid="{00000000-0005-0000-0000-000074050000}"/>
    <cellStyle name="Normal 12 36 2" xfId="1399" xr:uid="{00000000-0005-0000-0000-000075050000}"/>
    <cellStyle name="Normal 12 36 2 2" xfId="1400" xr:uid="{00000000-0005-0000-0000-000076050000}"/>
    <cellStyle name="Normal 12 36 2 2 2" xfId="1401" xr:uid="{00000000-0005-0000-0000-000077050000}"/>
    <cellStyle name="Normal 12 36 2 2 3" xfId="1402" xr:uid="{00000000-0005-0000-0000-000078050000}"/>
    <cellStyle name="Normal 12 36 2 3" xfId="1403" xr:uid="{00000000-0005-0000-0000-000079050000}"/>
    <cellStyle name="Normal 12 36 2 3 2" xfId="1404" xr:uid="{00000000-0005-0000-0000-00007A050000}"/>
    <cellStyle name="Normal 12 36 2 4" xfId="1405" xr:uid="{00000000-0005-0000-0000-00007B050000}"/>
    <cellStyle name="Normal 12 36 2 4 2" xfId="1406" xr:uid="{00000000-0005-0000-0000-00007C050000}"/>
    <cellStyle name="Normal 12 36 2 5" xfId="1407" xr:uid="{00000000-0005-0000-0000-00007D050000}"/>
    <cellStyle name="Normal 12 36 2 5 2" xfId="1408" xr:uid="{00000000-0005-0000-0000-00007E050000}"/>
    <cellStyle name="Normal 12 36 2 6" xfId="1409" xr:uid="{00000000-0005-0000-0000-00007F050000}"/>
    <cellStyle name="Normal 12 36 2 7" xfId="1410" xr:uid="{00000000-0005-0000-0000-000080050000}"/>
    <cellStyle name="Normal 12 36 3" xfId="1411" xr:uid="{00000000-0005-0000-0000-000081050000}"/>
    <cellStyle name="Normal 12 36 3 2" xfId="1412" xr:uid="{00000000-0005-0000-0000-000082050000}"/>
    <cellStyle name="Normal 12 36 3 3" xfId="1413" xr:uid="{00000000-0005-0000-0000-000083050000}"/>
    <cellStyle name="Normal 12 36 4" xfId="1414" xr:uid="{00000000-0005-0000-0000-000084050000}"/>
    <cellStyle name="Normal 12 36 4 2" xfId="1415" xr:uid="{00000000-0005-0000-0000-000085050000}"/>
    <cellStyle name="Normal 12 36 5" xfId="1416" xr:uid="{00000000-0005-0000-0000-000086050000}"/>
    <cellStyle name="Normal 12 36 5 2" xfId="1417" xr:uid="{00000000-0005-0000-0000-000087050000}"/>
    <cellStyle name="Normal 12 36 6" xfId="1418" xr:uid="{00000000-0005-0000-0000-000088050000}"/>
    <cellStyle name="Normal 12 36 6 2" xfId="1419" xr:uid="{00000000-0005-0000-0000-000089050000}"/>
    <cellStyle name="Normal 12 36 7" xfId="1420" xr:uid="{00000000-0005-0000-0000-00008A050000}"/>
    <cellStyle name="Normal 12 36 7 2" xfId="1421" xr:uid="{00000000-0005-0000-0000-00008B050000}"/>
    <cellStyle name="Normal 12 36 8" xfId="1422" xr:uid="{00000000-0005-0000-0000-00008C050000}"/>
    <cellStyle name="Normal 12 36 8 2" xfId="1423" xr:uid="{00000000-0005-0000-0000-00008D050000}"/>
    <cellStyle name="Normal 12 36 9" xfId="1424" xr:uid="{00000000-0005-0000-0000-00008E050000}"/>
    <cellStyle name="Normal 12 37" xfId="1425" xr:uid="{00000000-0005-0000-0000-00008F050000}"/>
    <cellStyle name="Normal 12 37 10" xfId="1426" xr:uid="{00000000-0005-0000-0000-000090050000}"/>
    <cellStyle name="Normal 12 37 2" xfId="1427" xr:uid="{00000000-0005-0000-0000-000091050000}"/>
    <cellStyle name="Normal 12 37 2 2" xfId="1428" xr:uid="{00000000-0005-0000-0000-000092050000}"/>
    <cellStyle name="Normal 12 37 2 2 2" xfId="1429" xr:uid="{00000000-0005-0000-0000-000093050000}"/>
    <cellStyle name="Normal 12 37 2 2 3" xfId="1430" xr:uid="{00000000-0005-0000-0000-000094050000}"/>
    <cellStyle name="Normal 12 37 2 3" xfId="1431" xr:uid="{00000000-0005-0000-0000-000095050000}"/>
    <cellStyle name="Normal 12 37 2 3 2" xfId="1432" xr:uid="{00000000-0005-0000-0000-000096050000}"/>
    <cellStyle name="Normal 12 37 2 4" xfId="1433" xr:uid="{00000000-0005-0000-0000-000097050000}"/>
    <cellStyle name="Normal 12 37 2 4 2" xfId="1434" xr:uid="{00000000-0005-0000-0000-000098050000}"/>
    <cellStyle name="Normal 12 37 2 5" xfId="1435" xr:uid="{00000000-0005-0000-0000-000099050000}"/>
    <cellStyle name="Normal 12 37 2 5 2" xfId="1436" xr:uid="{00000000-0005-0000-0000-00009A050000}"/>
    <cellStyle name="Normal 12 37 2 6" xfId="1437" xr:uid="{00000000-0005-0000-0000-00009B050000}"/>
    <cellStyle name="Normal 12 37 2 7" xfId="1438" xr:uid="{00000000-0005-0000-0000-00009C050000}"/>
    <cellStyle name="Normal 12 37 3" xfId="1439" xr:uid="{00000000-0005-0000-0000-00009D050000}"/>
    <cellStyle name="Normal 12 37 3 2" xfId="1440" xr:uid="{00000000-0005-0000-0000-00009E050000}"/>
    <cellStyle name="Normal 12 37 3 3" xfId="1441" xr:uid="{00000000-0005-0000-0000-00009F050000}"/>
    <cellStyle name="Normal 12 37 4" xfId="1442" xr:uid="{00000000-0005-0000-0000-0000A0050000}"/>
    <cellStyle name="Normal 12 37 4 2" xfId="1443" xr:uid="{00000000-0005-0000-0000-0000A1050000}"/>
    <cellStyle name="Normal 12 37 5" xfId="1444" xr:uid="{00000000-0005-0000-0000-0000A2050000}"/>
    <cellStyle name="Normal 12 37 5 2" xfId="1445" xr:uid="{00000000-0005-0000-0000-0000A3050000}"/>
    <cellStyle name="Normal 12 37 6" xfId="1446" xr:uid="{00000000-0005-0000-0000-0000A4050000}"/>
    <cellStyle name="Normal 12 37 6 2" xfId="1447" xr:uid="{00000000-0005-0000-0000-0000A5050000}"/>
    <cellStyle name="Normal 12 37 7" xfId="1448" xr:uid="{00000000-0005-0000-0000-0000A6050000}"/>
    <cellStyle name="Normal 12 37 7 2" xfId="1449" xr:uid="{00000000-0005-0000-0000-0000A7050000}"/>
    <cellStyle name="Normal 12 37 8" xfId="1450" xr:uid="{00000000-0005-0000-0000-0000A8050000}"/>
    <cellStyle name="Normal 12 37 8 2" xfId="1451" xr:uid="{00000000-0005-0000-0000-0000A9050000}"/>
    <cellStyle name="Normal 12 37 9" xfId="1452" xr:uid="{00000000-0005-0000-0000-0000AA050000}"/>
    <cellStyle name="Normal 12 38" xfId="1453" xr:uid="{00000000-0005-0000-0000-0000AB050000}"/>
    <cellStyle name="Normal 12 38 10" xfId="1454" xr:uid="{00000000-0005-0000-0000-0000AC050000}"/>
    <cellStyle name="Normal 12 38 2" xfId="1455" xr:uid="{00000000-0005-0000-0000-0000AD050000}"/>
    <cellStyle name="Normal 12 38 2 2" xfId="1456" xr:uid="{00000000-0005-0000-0000-0000AE050000}"/>
    <cellStyle name="Normal 12 38 2 2 2" xfId="1457" xr:uid="{00000000-0005-0000-0000-0000AF050000}"/>
    <cellStyle name="Normal 12 38 2 2 3" xfId="1458" xr:uid="{00000000-0005-0000-0000-0000B0050000}"/>
    <cellStyle name="Normal 12 38 2 3" xfId="1459" xr:uid="{00000000-0005-0000-0000-0000B1050000}"/>
    <cellStyle name="Normal 12 38 2 3 2" xfId="1460" xr:uid="{00000000-0005-0000-0000-0000B2050000}"/>
    <cellStyle name="Normal 12 38 2 4" xfId="1461" xr:uid="{00000000-0005-0000-0000-0000B3050000}"/>
    <cellStyle name="Normal 12 38 2 4 2" xfId="1462" xr:uid="{00000000-0005-0000-0000-0000B4050000}"/>
    <cellStyle name="Normal 12 38 2 5" xfId="1463" xr:uid="{00000000-0005-0000-0000-0000B5050000}"/>
    <cellStyle name="Normal 12 38 2 5 2" xfId="1464" xr:uid="{00000000-0005-0000-0000-0000B6050000}"/>
    <cellStyle name="Normal 12 38 2 6" xfId="1465" xr:uid="{00000000-0005-0000-0000-0000B7050000}"/>
    <cellStyle name="Normal 12 38 2 7" xfId="1466" xr:uid="{00000000-0005-0000-0000-0000B8050000}"/>
    <cellStyle name="Normal 12 38 3" xfId="1467" xr:uid="{00000000-0005-0000-0000-0000B9050000}"/>
    <cellStyle name="Normal 12 38 3 2" xfId="1468" xr:uid="{00000000-0005-0000-0000-0000BA050000}"/>
    <cellStyle name="Normal 12 38 3 3" xfId="1469" xr:uid="{00000000-0005-0000-0000-0000BB050000}"/>
    <cellStyle name="Normal 12 38 4" xfId="1470" xr:uid="{00000000-0005-0000-0000-0000BC050000}"/>
    <cellStyle name="Normal 12 38 4 2" xfId="1471" xr:uid="{00000000-0005-0000-0000-0000BD050000}"/>
    <cellStyle name="Normal 12 38 5" xfId="1472" xr:uid="{00000000-0005-0000-0000-0000BE050000}"/>
    <cellStyle name="Normal 12 38 5 2" xfId="1473" xr:uid="{00000000-0005-0000-0000-0000BF050000}"/>
    <cellStyle name="Normal 12 38 6" xfId="1474" xr:uid="{00000000-0005-0000-0000-0000C0050000}"/>
    <cellStyle name="Normal 12 38 6 2" xfId="1475" xr:uid="{00000000-0005-0000-0000-0000C1050000}"/>
    <cellStyle name="Normal 12 38 7" xfId="1476" xr:uid="{00000000-0005-0000-0000-0000C2050000}"/>
    <cellStyle name="Normal 12 38 7 2" xfId="1477" xr:uid="{00000000-0005-0000-0000-0000C3050000}"/>
    <cellStyle name="Normal 12 38 8" xfId="1478" xr:uid="{00000000-0005-0000-0000-0000C4050000}"/>
    <cellStyle name="Normal 12 38 8 2" xfId="1479" xr:uid="{00000000-0005-0000-0000-0000C5050000}"/>
    <cellStyle name="Normal 12 38 9" xfId="1480" xr:uid="{00000000-0005-0000-0000-0000C6050000}"/>
    <cellStyle name="Normal 12 39" xfId="1481" xr:uid="{00000000-0005-0000-0000-0000C7050000}"/>
    <cellStyle name="Normal 12 39 10" xfId="1482" xr:uid="{00000000-0005-0000-0000-0000C8050000}"/>
    <cellStyle name="Normal 12 39 2" xfId="1483" xr:uid="{00000000-0005-0000-0000-0000C9050000}"/>
    <cellStyle name="Normal 12 39 2 2" xfId="1484" xr:uid="{00000000-0005-0000-0000-0000CA050000}"/>
    <cellStyle name="Normal 12 39 2 2 2" xfId="1485" xr:uid="{00000000-0005-0000-0000-0000CB050000}"/>
    <cellStyle name="Normal 12 39 2 2 3" xfId="1486" xr:uid="{00000000-0005-0000-0000-0000CC050000}"/>
    <cellStyle name="Normal 12 39 2 3" xfId="1487" xr:uid="{00000000-0005-0000-0000-0000CD050000}"/>
    <cellStyle name="Normal 12 39 2 3 2" xfId="1488" xr:uid="{00000000-0005-0000-0000-0000CE050000}"/>
    <cellStyle name="Normal 12 39 2 4" xfId="1489" xr:uid="{00000000-0005-0000-0000-0000CF050000}"/>
    <cellStyle name="Normal 12 39 2 4 2" xfId="1490" xr:uid="{00000000-0005-0000-0000-0000D0050000}"/>
    <cellStyle name="Normal 12 39 2 5" xfId="1491" xr:uid="{00000000-0005-0000-0000-0000D1050000}"/>
    <cellStyle name="Normal 12 39 2 5 2" xfId="1492" xr:uid="{00000000-0005-0000-0000-0000D2050000}"/>
    <cellStyle name="Normal 12 39 2 6" xfId="1493" xr:uid="{00000000-0005-0000-0000-0000D3050000}"/>
    <cellStyle name="Normal 12 39 2 7" xfId="1494" xr:uid="{00000000-0005-0000-0000-0000D4050000}"/>
    <cellStyle name="Normal 12 39 3" xfId="1495" xr:uid="{00000000-0005-0000-0000-0000D5050000}"/>
    <cellStyle name="Normal 12 39 3 2" xfId="1496" xr:uid="{00000000-0005-0000-0000-0000D6050000}"/>
    <cellStyle name="Normal 12 39 3 3" xfId="1497" xr:uid="{00000000-0005-0000-0000-0000D7050000}"/>
    <cellStyle name="Normal 12 39 4" xfId="1498" xr:uid="{00000000-0005-0000-0000-0000D8050000}"/>
    <cellStyle name="Normal 12 39 4 2" xfId="1499" xr:uid="{00000000-0005-0000-0000-0000D9050000}"/>
    <cellStyle name="Normal 12 39 5" xfId="1500" xr:uid="{00000000-0005-0000-0000-0000DA050000}"/>
    <cellStyle name="Normal 12 39 5 2" xfId="1501" xr:uid="{00000000-0005-0000-0000-0000DB050000}"/>
    <cellStyle name="Normal 12 39 6" xfId="1502" xr:uid="{00000000-0005-0000-0000-0000DC050000}"/>
    <cellStyle name="Normal 12 39 6 2" xfId="1503" xr:uid="{00000000-0005-0000-0000-0000DD050000}"/>
    <cellStyle name="Normal 12 39 7" xfId="1504" xr:uid="{00000000-0005-0000-0000-0000DE050000}"/>
    <cellStyle name="Normal 12 39 7 2" xfId="1505" xr:uid="{00000000-0005-0000-0000-0000DF050000}"/>
    <cellStyle name="Normal 12 39 8" xfId="1506" xr:uid="{00000000-0005-0000-0000-0000E0050000}"/>
    <cellStyle name="Normal 12 39 8 2" xfId="1507" xr:uid="{00000000-0005-0000-0000-0000E1050000}"/>
    <cellStyle name="Normal 12 39 9" xfId="1508" xr:uid="{00000000-0005-0000-0000-0000E2050000}"/>
    <cellStyle name="Normal 12 4" xfId="1509" xr:uid="{00000000-0005-0000-0000-0000E3050000}"/>
    <cellStyle name="Normal 12 4 10" xfId="1510" xr:uid="{00000000-0005-0000-0000-0000E4050000}"/>
    <cellStyle name="Normal 12 4 2" xfId="1511" xr:uid="{00000000-0005-0000-0000-0000E5050000}"/>
    <cellStyle name="Normal 12 4 2 2" xfId="1512" xr:uid="{00000000-0005-0000-0000-0000E6050000}"/>
    <cellStyle name="Normal 12 4 2 2 2" xfId="1513" xr:uid="{00000000-0005-0000-0000-0000E7050000}"/>
    <cellStyle name="Normal 12 4 2 2 3" xfId="1514" xr:uid="{00000000-0005-0000-0000-0000E8050000}"/>
    <cellStyle name="Normal 12 4 2 3" xfId="1515" xr:uid="{00000000-0005-0000-0000-0000E9050000}"/>
    <cellStyle name="Normal 12 4 2 3 2" xfId="1516" xr:uid="{00000000-0005-0000-0000-0000EA050000}"/>
    <cellStyle name="Normal 12 4 2 4" xfId="1517" xr:uid="{00000000-0005-0000-0000-0000EB050000}"/>
    <cellStyle name="Normal 12 4 2 4 2" xfId="1518" xr:uid="{00000000-0005-0000-0000-0000EC050000}"/>
    <cellStyle name="Normal 12 4 2 5" xfId="1519" xr:uid="{00000000-0005-0000-0000-0000ED050000}"/>
    <cellStyle name="Normal 12 4 2 5 2" xfId="1520" xr:uid="{00000000-0005-0000-0000-0000EE050000}"/>
    <cellStyle name="Normal 12 4 2 6" xfId="1521" xr:uid="{00000000-0005-0000-0000-0000EF050000}"/>
    <cellStyle name="Normal 12 4 2 7" xfId="1522" xr:uid="{00000000-0005-0000-0000-0000F0050000}"/>
    <cellStyle name="Normal 12 4 3" xfId="1523" xr:uid="{00000000-0005-0000-0000-0000F1050000}"/>
    <cellStyle name="Normal 12 4 3 2" xfId="1524" xr:uid="{00000000-0005-0000-0000-0000F2050000}"/>
    <cellStyle name="Normal 12 4 3 3" xfId="1525" xr:uid="{00000000-0005-0000-0000-0000F3050000}"/>
    <cellStyle name="Normal 12 4 4" xfId="1526" xr:uid="{00000000-0005-0000-0000-0000F4050000}"/>
    <cellStyle name="Normal 12 4 4 2" xfId="1527" xr:uid="{00000000-0005-0000-0000-0000F5050000}"/>
    <cellStyle name="Normal 12 4 5" xfId="1528" xr:uid="{00000000-0005-0000-0000-0000F6050000}"/>
    <cellStyle name="Normal 12 4 5 2" xfId="1529" xr:uid="{00000000-0005-0000-0000-0000F7050000}"/>
    <cellStyle name="Normal 12 4 6" xfId="1530" xr:uid="{00000000-0005-0000-0000-0000F8050000}"/>
    <cellStyle name="Normal 12 4 6 2" xfId="1531" xr:uid="{00000000-0005-0000-0000-0000F9050000}"/>
    <cellStyle name="Normal 12 4 7" xfId="1532" xr:uid="{00000000-0005-0000-0000-0000FA050000}"/>
    <cellStyle name="Normal 12 4 7 2" xfId="1533" xr:uid="{00000000-0005-0000-0000-0000FB050000}"/>
    <cellStyle name="Normal 12 4 8" xfId="1534" xr:uid="{00000000-0005-0000-0000-0000FC050000}"/>
    <cellStyle name="Normal 12 4 8 2" xfId="1535" xr:uid="{00000000-0005-0000-0000-0000FD050000}"/>
    <cellStyle name="Normal 12 4 9" xfId="1536" xr:uid="{00000000-0005-0000-0000-0000FE050000}"/>
    <cellStyle name="Normal 12 40" xfId="1537" xr:uid="{00000000-0005-0000-0000-0000FF050000}"/>
    <cellStyle name="Normal 12 40 10" xfId="1538" xr:uid="{00000000-0005-0000-0000-000000060000}"/>
    <cellStyle name="Normal 12 40 2" xfId="1539" xr:uid="{00000000-0005-0000-0000-000001060000}"/>
    <cellStyle name="Normal 12 40 2 2" xfId="1540" xr:uid="{00000000-0005-0000-0000-000002060000}"/>
    <cellStyle name="Normal 12 40 2 2 2" xfId="1541" xr:uid="{00000000-0005-0000-0000-000003060000}"/>
    <cellStyle name="Normal 12 40 2 2 3" xfId="1542" xr:uid="{00000000-0005-0000-0000-000004060000}"/>
    <cellStyle name="Normal 12 40 2 3" xfId="1543" xr:uid="{00000000-0005-0000-0000-000005060000}"/>
    <cellStyle name="Normal 12 40 2 3 2" xfId="1544" xr:uid="{00000000-0005-0000-0000-000006060000}"/>
    <cellStyle name="Normal 12 40 2 4" xfId="1545" xr:uid="{00000000-0005-0000-0000-000007060000}"/>
    <cellStyle name="Normal 12 40 2 4 2" xfId="1546" xr:uid="{00000000-0005-0000-0000-000008060000}"/>
    <cellStyle name="Normal 12 40 2 5" xfId="1547" xr:uid="{00000000-0005-0000-0000-000009060000}"/>
    <cellStyle name="Normal 12 40 2 5 2" xfId="1548" xr:uid="{00000000-0005-0000-0000-00000A060000}"/>
    <cellStyle name="Normal 12 40 2 6" xfId="1549" xr:uid="{00000000-0005-0000-0000-00000B060000}"/>
    <cellStyle name="Normal 12 40 2 7" xfId="1550" xr:uid="{00000000-0005-0000-0000-00000C060000}"/>
    <cellStyle name="Normal 12 40 3" xfId="1551" xr:uid="{00000000-0005-0000-0000-00000D060000}"/>
    <cellStyle name="Normal 12 40 3 2" xfId="1552" xr:uid="{00000000-0005-0000-0000-00000E060000}"/>
    <cellStyle name="Normal 12 40 3 3" xfId="1553" xr:uid="{00000000-0005-0000-0000-00000F060000}"/>
    <cellStyle name="Normal 12 40 4" xfId="1554" xr:uid="{00000000-0005-0000-0000-000010060000}"/>
    <cellStyle name="Normal 12 40 4 2" xfId="1555" xr:uid="{00000000-0005-0000-0000-000011060000}"/>
    <cellStyle name="Normal 12 40 5" xfId="1556" xr:uid="{00000000-0005-0000-0000-000012060000}"/>
    <cellStyle name="Normal 12 40 5 2" xfId="1557" xr:uid="{00000000-0005-0000-0000-000013060000}"/>
    <cellStyle name="Normal 12 40 6" xfId="1558" xr:uid="{00000000-0005-0000-0000-000014060000}"/>
    <cellStyle name="Normal 12 40 6 2" xfId="1559" xr:uid="{00000000-0005-0000-0000-000015060000}"/>
    <cellStyle name="Normal 12 40 7" xfId="1560" xr:uid="{00000000-0005-0000-0000-000016060000}"/>
    <cellStyle name="Normal 12 40 7 2" xfId="1561" xr:uid="{00000000-0005-0000-0000-000017060000}"/>
    <cellStyle name="Normal 12 40 8" xfId="1562" xr:uid="{00000000-0005-0000-0000-000018060000}"/>
    <cellStyle name="Normal 12 40 8 2" xfId="1563" xr:uid="{00000000-0005-0000-0000-000019060000}"/>
    <cellStyle name="Normal 12 40 9" xfId="1564" xr:uid="{00000000-0005-0000-0000-00001A060000}"/>
    <cellStyle name="Normal 12 41" xfId="1565" xr:uid="{00000000-0005-0000-0000-00001B060000}"/>
    <cellStyle name="Normal 12 41 10" xfId="1566" xr:uid="{00000000-0005-0000-0000-00001C060000}"/>
    <cellStyle name="Normal 12 41 2" xfId="1567" xr:uid="{00000000-0005-0000-0000-00001D060000}"/>
    <cellStyle name="Normal 12 41 2 2" xfId="1568" xr:uid="{00000000-0005-0000-0000-00001E060000}"/>
    <cellStyle name="Normal 12 41 2 2 2" xfId="1569" xr:uid="{00000000-0005-0000-0000-00001F060000}"/>
    <cellStyle name="Normal 12 41 2 2 3" xfId="1570" xr:uid="{00000000-0005-0000-0000-000020060000}"/>
    <cellStyle name="Normal 12 41 2 3" xfId="1571" xr:uid="{00000000-0005-0000-0000-000021060000}"/>
    <cellStyle name="Normal 12 41 2 3 2" xfId="1572" xr:uid="{00000000-0005-0000-0000-000022060000}"/>
    <cellStyle name="Normal 12 41 2 4" xfId="1573" xr:uid="{00000000-0005-0000-0000-000023060000}"/>
    <cellStyle name="Normal 12 41 2 4 2" xfId="1574" xr:uid="{00000000-0005-0000-0000-000024060000}"/>
    <cellStyle name="Normal 12 41 2 5" xfId="1575" xr:uid="{00000000-0005-0000-0000-000025060000}"/>
    <cellStyle name="Normal 12 41 2 5 2" xfId="1576" xr:uid="{00000000-0005-0000-0000-000026060000}"/>
    <cellStyle name="Normal 12 41 2 6" xfId="1577" xr:uid="{00000000-0005-0000-0000-000027060000}"/>
    <cellStyle name="Normal 12 41 2 7" xfId="1578" xr:uid="{00000000-0005-0000-0000-000028060000}"/>
    <cellStyle name="Normal 12 41 3" xfId="1579" xr:uid="{00000000-0005-0000-0000-000029060000}"/>
    <cellStyle name="Normal 12 41 3 2" xfId="1580" xr:uid="{00000000-0005-0000-0000-00002A060000}"/>
    <cellStyle name="Normal 12 41 3 3" xfId="1581" xr:uid="{00000000-0005-0000-0000-00002B060000}"/>
    <cellStyle name="Normal 12 41 4" xfId="1582" xr:uid="{00000000-0005-0000-0000-00002C060000}"/>
    <cellStyle name="Normal 12 41 4 2" xfId="1583" xr:uid="{00000000-0005-0000-0000-00002D060000}"/>
    <cellStyle name="Normal 12 41 5" xfId="1584" xr:uid="{00000000-0005-0000-0000-00002E060000}"/>
    <cellStyle name="Normal 12 41 5 2" xfId="1585" xr:uid="{00000000-0005-0000-0000-00002F060000}"/>
    <cellStyle name="Normal 12 41 6" xfId="1586" xr:uid="{00000000-0005-0000-0000-000030060000}"/>
    <cellStyle name="Normal 12 41 6 2" xfId="1587" xr:uid="{00000000-0005-0000-0000-000031060000}"/>
    <cellStyle name="Normal 12 41 7" xfId="1588" xr:uid="{00000000-0005-0000-0000-000032060000}"/>
    <cellStyle name="Normal 12 41 7 2" xfId="1589" xr:uid="{00000000-0005-0000-0000-000033060000}"/>
    <cellStyle name="Normal 12 41 8" xfId="1590" xr:uid="{00000000-0005-0000-0000-000034060000}"/>
    <cellStyle name="Normal 12 41 8 2" xfId="1591" xr:uid="{00000000-0005-0000-0000-000035060000}"/>
    <cellStyle name="Normal 12 41 9" xfId="1592" xr:uid="{00000000-0005-0000-0000-000036060000}"/>
    <cellStyle name="Normal 12 42" xfId="1593" xr:uid="{00000000-0005-0000-0000-000037060000}"/>
    <cellStyle name="Normal 12 42 10" xfId="1594" xr:uid="{00000000-0005-0000-0000-000038060000}"/>
    <cellStyle name="Normal 12 42 2" xfId="1595" xr:uid="{00000000-0005-0000-0000-000039060000}"/>
    <cellStyle name="Normal 12 42 2 2" xfId="1596" xr:uid="{00000000-0005-0000-0000-00003A060000}"/>
    <cellStyle name="Normal 12 42 2 2 2" xfId="1597" xr:uid="{00000000-0005-0000-0000-00003B060000}"/>
    <cellStyle name="Normal 12 42 2 2 3" xfId="1598" xr:uid="{00000000-0005-0000-0000-00003C060000}"/>
    <cellStyle name="Normal 12 42 2 3" xfId="1599" xr:uid="{00000000-0005-0000-0000-00003D060000}"/>
    <cellStyle name="Normal 12 42 2 3 2" xfId="1600" xr:uid="{00000000-0005-0000-0000-00003E060000}"/>
    <cellStyle name="Normal 12 42 2 4" xfId="1601" xr:uid="{00000000-0005-0000-0000-00003F060000}"/>
    <cellStyle name="Normal 12 42 2 4 2" xfId="1602" xr:uid="{00000000-0005-0000-0000-000040060000}"/>
    <cellStyle name="Normal 12 42 2 5" xfId="1603" xr:uid="{00000000-0005-0000-0000-000041060000}"/>
    <cellStyle name="Normal 12 42 2 5 2" xfId="1604" xr:uid="{00000000-0005-0000-0000-000042060000}"/>
    <cellStyle name="Normal 12 42 2 6" xfId="1605" xr:uid="{00000000-0005-0000-0000-000043060000}"/>
    <cellStyle name="Normal 12 42 2 7" xfId="1606" xr:uid="{00000000-0005-0000-0000-000044060000}"/>
    <cellStyle name="Normal 12 42 3" xfId="1607" xr:uid="{00000000-0005-0000-0000-000045060000}"/>
    <cellStyle name="Normal 12 42 3 2" xfId="1608" xr:uid="{00000000-0005-0000-0000-000046060000}"/>
    <cellStyle name="Normal 12 42 3 3" xfId="1609" xr:uid="{00000000-0005-0000-0000-000047060000}"/>
    <cellStyle name="Normal 12 42 4" xfId="1610" xr:uid="{00000000-0005-0000-0000-000048060000}"/>
    <cellStyle name="Normal 12 42 4 2" xfId="1611" xr:uid="{00000000-0005-0000-0000-000049060000}"/>
    <cellStyle name="Normal 12 42 5" xfId="1612" xr:uid="{00000000-0005-0000-0000-00004A060000}"/>
    <cellStyle name="Normal 12 42 5 2" xfId="1613" xr:uid="{00000000-0005-0000-0000-00004B060000}"/>
    <cellStyle name="Normal 12 42 6" xfId="1614" xr:uid="{00000000-0005-0000-0000-00004C060000}"/>
    <cellStyle name="Normal 12 42 6 2" xfId="1615" xr:uid="{00000000-0005-0000-0000-00004D060000}"/>
    <cellStyle name="Normal 12 42 7" xfId="1616" xr:uid="{00000000-0005-0000-0000-00004E060000}"/>
    <cellStyle name="Normal 12 42 7 2" xfId="1617" xr:uid="{00000000-0005-0000-0000-00004F060000}"/>
    <cellStyle name="Normal 12 42 8" xfId="1618" xr:uid="{00000000-0005-0000-0000-000050060000}"/>
    <cellStyle name="Normal 12 42 8 2" xfId="1619" xr:uid="{00000000-0005-0000-0000-000051060000}"/>
    <cellStyle name="Normal 12 42 9" xfId="1620" xr:uid="{00000000-0005-0000-0000-000052060000}"/>
    <cellStyle name="Normal 12 43" xfId="1621" xr:uid="{00000000-0005-0000-0000-000053060000}"/>
    <cellStyle name="Normal 12 43 10" xfId="1622" xr:uid="{00000000-0005-0000-0000-000054060000}"/>
    <cellStyle name="Normal 12 43 2" xfId="1623" xr:uid="{00000000-0005-0000-0000-000055060000}"/>
    <cellStyle name="Normal 12 43 2 2" xfId="1624" xr:uid="{00000000-0005-0000-0000-000056060000}"/>
    <cellStyle name="Normal 12 43 2 2 2" xfId="1625" xr:uid="{00000000-0005-0000-0000-000057060000}"/>
    <cellStyle name="Normal 12 43 2 2 3" xfId="1626" xr:uid="{00000000-0005-0000-0000-000058060000}"/>
    <cellStyle name="Normal 12 43 2 3" xfId="1627" xr:uid="{00000000-0005-0000-0000-000059060000}"/>
    <cellStyle name="Normal 12 43 2 3 2" xfId="1628" xr:uid="{00000000-0005-0000-0000-00005A060000}"/>
    <cellStyle name="Normal 12 43 2 4" xfId="1629" xr:uid="{00000000-0005-0000-0000-00005B060000}"/>
    <cellStyle name="Normal 12 43 2 4 2" xfId="1630" xr:uid="{00000000-0005-0000-0000-00005C060000}"/>
    <cellStyle name="Normal 12 43 2 5" xfId="1631" xr:uid="{00000000-0005-0000-0000-00005D060000}"/>
    <cellStyle name="Normal 12 43 2 5 2" xfId="1632" xr:uid="{00000000-0005-0000-0000-00005E060000}"/>
    <cellStyle name="Normal 12 43 2 6" xfId="1633" xr:uid="{00000000-0005-0000-0000-00005F060000}"/>
    <cellStyle name="Normal 12 43 2 7" xfId="1634" xr:uid="{00000000-0005-0000-0000-000060060000}"/>
    <cellStyle name="Normal 12 43 3" xfId="1635" xr:uid="{00000000-0005-0000-0000-000061060000}"/>
    <cellStyle name="Normal 12 43 3 2" xfId="1636" xr:uid="{00000000-0005-0000-0000-000062060000}"/>
    <cellStyle name="Normal 12 43 3 3" xfId="1637" xr:uid="{00000000-0005-0000-0000-000063060000}"/>
    <cellStyle name="Normal 12 43 4" xfId="1638" xr:uid="{00000000-0005-0000-0000-000064060000}"/>
    <cellStyle name="Normal 12 43 4 2" xfId="1639" xr:uid="{00000000-0005-0000-0000-000065060000}"/>
    <cellStyle name="Normal 12 43 5" xfId="1640" xr:uid="{00000000-0005-0000-0000-000066060000}"/>
    <cellStyle name="Normal 12 43 5 2" xfId="1641" xr:uid="{00000000-0005-0000-0000-000067060000}"/>
    <cellStyle name="Normal 12 43 6" xfId="1642" xr:uid="{00000000-0005-0000-0000-000068060000}"/>
    <cellStyle name="Normal 12 43 6 2" xfId="1643" xr:uid="{00000000-0005-0000-0000-000069060000}"/>
    <cellStyle name="Normal 12 43 7" xfId="1644" xr:uid="{00000000-0005-0000-0000-00006A060000}"/>
    <cellStyle name="Normal 12 43 7 2" xfId="1645" xr:uid="{00000000-0005-0000-0000-00006B060000}"/>
    <cellStyle name="Normal 12 43 8" xfId="1646" xr:uid="{00000000-0005-0000-0000-00006C060000}"/>
    <cellStyle name="Normal 12 43 8 2" xfId="1647" xr:uid="{00000000-0005-0000-0000-00006D060000}"/>
    <cellStyle name="Normal 12 43 9" xfId="1648" xr:uid="{00000000-0005-0000-0000-00006E060000}"/>
    <cellStyle name="Normal 12 44" xfId="1649" xr:uid="{00000000-0005-0000-0000-00006F060000}"/>
    <cellStyle name="Normal 12 44 10" xfId="1650" xr:uid="{00000000-0005-0000-0000-000070060000}"/>
    <cellStyle name="Normal 12 44 2" xfId="1651" xr:uid="{00000000-0005-0000-0000-000071060000}"/>
    <cellStyle name="Normal 12 44 2 2" xfId="1652" xr:uid="{00000000-0005-0000-0000-000072060000}"/>
    <cellStyle name="Normal 12 44 2 2 2" xfId="1653" xr:uid="{00000000-0005-0000-0000-000073060000}"/>
    <cellStyle name="Normal 12 44 2 2 3" xfId="1654" xr:uid="{00000000-0005-0000-0000-000074060000}"/>
    <cellStyle name="Normal 12 44 2 3" xfId="1655" xr:uid="{00000000-0005-0000-0000-000075060000}"/>
    <cellStyle name="Normal 12 44 2 3 2" xfId="1656" xr:uid="{00000000-0005-0000-0000-000076060000}"/>
    <cellStyle name="Normal 12 44 2 4" xfId="1657" xr:uid="{00000000-0005-0000-0000-000077060000}"/>
    <cellStyle name="Normal 12 44 2 4 2" xfId="1658" xr:uid="{00000000-0005-0000-0000-000078060000}"/>
    <cellStyle name="Normal 12 44 2 5" xfId="1659" xr:uid="{00000000-0005-0000-0000-000079060000}"/>
    <cellStyle name="Normal 12 44 2 5 2" xfId="1660" xr:uid="{00000000-0005-0000-0000-00007A060000}"/>
    <cellStyle name="Normal 12 44 2 6" xfId="1661" xr:uid="{00000000-0005-0000-0000-00007B060000}"/>
    <cellStyle name="Normal 12 44 2 7" xfId="1662" xr:uid="{00000000-0005-0000-0000-00007C060000}"/>
    <cellStyle name="Normal 12 44 3" xfId="1663" xr:uid="{00000000-0005-0000-0000-00007D060000}"/>
    <cellStyle name="Normal 12 44 3 2" xfId="1664" xr:uid="{00000000-0005-0000-0000-00007E060000}"/>
    <cellStyle name="Normal 12 44 3 3" xfId="1665" xr:uid="{00000000-0005-0000-0000-00007F060000}"/>
    <cellStyle name="Normal 12 44 4" xfId="1666" xr:uid="{00000000-0005-0000-0000-000080060000}"/>
    <cellStyle name="Normal 12 44 4 2" xfId="1667" xr:uid="{00000000-0005-0000-0000-000081060000}"/>
    <cellStyle name="Normal 12 44 5" xfId="1668" xr:uid="{00000000-0005-0000-0000-000082060000}"/>
    <cellStyle name="Normal 12 44 5 2" xfId="1669" xr:uid="{00000000-0005-0000-0000-000083060000}"/>
    <cellStyle name="Normal 12 44 6" xfId="1670" xr:uid="{00000000-0005-0000-0000-000084060000}"/>
    <cellStyle name="Normal 12 44 6 2" xfId="1671" xr:uid="{00000000-0005-0000-0000-000085060000}"/>
    <cellStyle name="Normal 12 44 7" xfId="1672" xr:uid="{00000000-0005-0000-0000-000086060000}"/>
    <cellStyle name="Normal 12 44 7 2" xfId="1673" xr:uid="{00000000-0005-0000-0000-000087060000}"/>
    <cellStyle name="Normal 12 44 8" xfId="1674" xr:uid="{00000000-0005-0000-0000-000088060000}"/>
    <cellStyle name="Normal 12 44 8 2" xfId="1675" xr:uid="{00000000-0005-0000-0000-000089060000}"/>
    <cellStyle name="Normal 12 44 9" xfId="1676" xr:uid="{00000000-0005-0000-0000-00008A060000}"/>
    <cellStyle name="Normal 12 45" xfId="1677" xr:uid="{00000000-0005-0000-0000-00008B060000}"/>
    <cellStyle name="Normal 12 45 10" xfId="1678" xr:uid="{00000000-0005-0000-0000-00008C060000}"/>
    <cellStyle name="Normal 12 45 2" xfId="1679" xr:uid="{00000000-0005-0000-0000-00008D060000}"/>
    <cellStyle name="Normal 12 45 2 2" xfId="1680" xr:uid="{00000000-0005-0000-0000-00008E060000}"/>
    <cellStyle name="Normal 12 45 2 2 2" xfId="1681" xr:uid="{00000000-0005-0000-0000-00008F060000}"/>
    <cellStyle name="Normal 12 45 2 2 3" xfId="1682" xr:uid="{00000000-0005-0000-0000-000090060000}"/>
    <cellStyle name="Normal 12 45 2 3" xfId="1683" xr:uid="{00000000-0005-0000-0000-000091060000}"/>
    <cellStyle name="Normal 12 45 2 3 2" xfId="1684" xr:uid="{00000000-0005-0000-0000-000092060000}"/>
    <cellStyle name="Normal 12 45 2 4" xfId="1685" xr:uid="{00000000-0005-0000-0000-000093060000}"/>
    <cellStyle name="Normal 12 45 2 4 2" xfId="1686" xr:uid="{00000000-0005-0000-0000-000094060000}"/>
    <cellStyle name="Normal 12 45 2 5" xfId="1687" xr:uid="{00000000-0005-0000-0000-000095060000}"/>
    <cellStyle name="Normal 12 45 2 5 2" xfId="1688" xr:uid="{00000000-0005-0000-0000-000096060000}"/>
    <cellStyle name="Normal 12 45 2 6" xfId="1689" xr:uid="{00000000-0005-0000-0000-000097060000}"/>
    <cellStyle name="Normal 12 45 2 7" xfId="1690" xr:uid="{00000000-0005-0000-0000-000098060000}"/>
    <cellStyle name="Normal 12 45 3" xfId="1691" xr:uid="{00000000-0005-0000-0000-000099060000}"/>
    <cellStyle name="Normal 12 45 3 2" xfId="1692" xr:uid="{00000000-0005-0000-0000-00009A060000}"/>
    <cellStyle name="Normal 12 45 3 3" xfId="1693" xr:uid="{00000000-0005-0000-0000-00009B060000}"/>
    <cellStyle name="Normal 12 45 4" xfId="1694" xr:uid="{00000000-0005-0000-0000-00009C060000}"/>
    <cellStyle name="Normal 12 45 4 2" xfId="1695" xr:uid="{00000000-0005-0000-0000-00009D060000}"/>
    <cellStyle name="Normal 12 45 5" xfId="1696" xr:uid="{00000000-0005-0000-0000-00009E060000}"/>
    <cellStyle name="Normal 12 45 5 2" xfId="1697" xr:uid="{00000000-0005-0000-0000-00009F060000}"/>
    <cellStyle name="Normal 12 45 6" xfId="1698" xr:uid="{00000000-0005-0000-0000-0000A0060000}"/>
    <cellStyle name="Normal 12 45 6 2" xfId="1699" xr:uid="{00000000-0005-0000-0000-0000A1060000}"/>
    <cellStyle name="Normal 12 45 7" xfId="1700" xr:uid="{00000000-0005-0000-0000-0000A2060000}"/>
    <cellStyle name="Normal 12 45 7 2" xfId="1701" xr:uid="{00000000-0005-0000-0000-0000A3060000}"/>
    <cellStyle name="Normal 12 45 8" xfId="1702" xr:uid="{00000000-0005-0000-0000-0000A4060000}"/>
    <cellStyle name="Normal 12 45 8 2" xfId="1703" xr:uid="{00000000-0005-0000-0000-0000A5060000}"/>
    <cellStyle name="Normal 12 45 9" xfId="1704" xr:uid="{00000000-0005-0000-0000-0000A6060000}"/>
    <cellStyle name="Normal 12 46" xfId="1705" xr:uid="{00000000-0005-0000-0000-0000A7060000}"/>
    <cellStyle name="Normal 12 46 10" xfId="1706" xr:uid="{00000000-0005-0000-0000-0000A8060000}"/>
    <cellStyle name="Normal 12 46 2" xfId="1707" xr:uid="{00000000-0005-0000-0000-0000A9060000}"/>
    <cellStyle name="Normal 12 46 2 2" xfId="1708" xr:uid="{00000000-0005-0000-0000-0000AA060000}"/>
    <cellStyle name="Normal 12 46 2 2 2" xfId="1709" xr:uid="{00000000-0005-0000-0000-0000AB060000}"/>
    <cellStyle name="Normal 12 46 2 2 3" xfId="1710" xr:uid="{00000000-0005-0000-0000-0000AC060000}"/>
    <cellStyle name="Normal 12 46 2 3" xfId="1711" xr:uid="{00000000-0005-0000-0000-0000AD060000}"/>
    <cellStyle name="Normal 12 46 2 3 2" xfId="1712" xr:uid="{00000000-0005-0000-0000-0000AE060000}"/>
    <cellStyle name="Normal 12 46 2 4" xfId="1713" xr:uid="{00000000-0005-0000-0000-0000AF060000}"/>
    <cellStyle name="Normal 12 46 2 4 2" xfId="1714" xr:uid="{00000000-0005-0000-0000-0000B0060000}"/>
    <cellStyle name="Normal 12 46 2 5" xfId="1715" xr:uid="{00000000-0005-0000-0000-0000B1060000}"/>
    <cellStyle name="Normal 12 46 2 5 2" xfId="1716" xr:uid="{00000000-0005-0000-0000-0000B2060000}"/>
    <cellStyle name="Normal 12 46 2 6" xfId="1717" xr:uid="{00000000-0005-0000-0000-0000B3060000}"/>
    <cellStyle name="Normal 12 46 2 7" xfId="1718" xr:uid="{00000000-0005-0000-0000-0000B4060000}"/>
    <cellStyle name="Normal 12 46 3" xfId="1719" xr:uid="{00000000-0005-0000-0000-0000B5060000}"/>
    <cellStyle name="Normal 12 46 3 2" xfId="1720" xr:uid="{00000000-0005-0000-0000-0000B6060000}"/>
    <cellStyle name="Normal 12 46 3 3" xfId="1721" xr:uid="{00000000-0005-0000-0000-0000B7060000}"/>
    <cellStyle name="Normal 12 46 4" xfId="1722" xr:uid="{00000000-0005-0000-0000-0000B8060000}"/>
    <cellStyle name="Normal 12 46 4 2" xfId="1723" xr:uid="{00000000-0005-0000-0000-0000B9060000}"/>
    <cellStyle name="Normal 12 46 5" xfId="1724" xr:uid="{00000000-0005-0000-0000-0000BA060000}"/>
    <cellStyle name="Normal 12 46 5 2" xfId="1725" xr:uid="{00000000-0005-0000-0000-0000BB060000}"/>
    <cellStyle name="Normal 12 46 6" xfId="1726" xr:uid="{00000000-0005-0000-0000-0000BC060000}"/>
    <cellStyle name="Normal 12 46 6 2" xfId="1727" xr:uid="{00000000-0005-0000-0000-0000BD060000}"/>
    <cellStyle name="Normal 12 46 7" xfId="1728" xr:uid="{00000000-0005-0000-0000-0000BE060000}"/>
    <cellStyle name="Normal 12 46 7 2" xfId="1729" xr:uid="{00000000-0005-0000-0000-0000BF060000}"/>
    <cellStyle name="Normal 12 46 8" xfId="1730" xr:uid="{00000000-0005-0000-0000-0000C0060000}"/>
    <cellStyle name="Normal 12 46 8 2" xfId="1731" xr:uid="{00000000-0005-0000-0000-0000C1060000}"/>
    <cellStyle name="Normal 12 46 9" xfId="1732" xr:uid="{00000000-0005-0000-0000-0000C2060000}"/>
    <cellStyle name="Normal 12 47" xfId="1733" xr:uid="{00000000-0005-0000-0000-0000C3060000}"/>
    <cellStyle name="Normal 12 47 10" xfId="1734" xr:uid="{00000000-0005-0000-0000-0000C4060000}"/>
    <cellStyle name="Normal 12 47 2" xfId="1735" xr:uid="{00000000-0005-0000-0000-0000C5060000}"/>
    <cellStyle name="Normal 12 47 2 2" xfId="1736" xr:uid="{00000000-0005-0000-0000-0000C6060000}"/>
    <cellStyle name="Normal 12 47 2 2 2" xfId="1737" xr:uid="{00000000-0005-0000-0000-0000C7060000}"/>
    <cellStyle name="Normal 12 47 2 2 3" xfId="1738" xr:uid="{00000000-0005-0000-0000-0000C8060000}"/>
    <cellStyle name="Normal 12 47 2 3" xfId="1739" xr:uid="{00000000-0005-0000-0000-0000C9060000}"/>
    <cellStyle name="Normal 12 47 2 3 2" xfId="1740" xr:uid="{00000000-0005-0000-0000-0000CA060000}"/>
    <cellStyle name="Normal 12 47 2 4" xfId="1741" xr:uid="{00000000-0005-0000-0000-0000CB060000}"/>
    <cellStyle name="Normal 12 47 2 4 2" xfId="1742" xr:uid="{00000000-0005-0000-0000-0000CC060000}"/>
    <cellStyle name="Normal 12 47 2 5" xfId="1743" xr:uid="{00000000-0005-0000-0000-0000CD060000}"/>
    <cellStyle name="Normal 12 47 2 5 2" xfId="1744" xr:uid="{00000000-0005-0000-0000-0000CE060000}"/>
    <cellStyle name="Normal 12 47 2 6" xfId="1745" xr:uid="{00000000-0005-0000-0000-0000CF060000}"/>
    <cellStyle name="Normal 12 47 2 7" xfId="1746" xr:uid="{00000000-0005-0000-0000-0000D0060000}"/>
    <cellStyle name="Normal 12 47 3" xfId="1747" xr:uid="{00000000-0005-0000-0000-0000D1060000}"/>
    <cellStyle name="Normal 12 47 3 2" xfId="1748" xr:uid="{00000000-0005-0000-0000-0000D2060000}"/>
    <cellStyle name="Normal 12 47 3 3" xfId="1749" xr:uid="{00000000-0005-0000-0000-0000D3060000}"/>
    <cellStyle name="Normal 12 47 4" xfId="1750" xr:uid="{00000000-0005-0000-0000-0000D4060000}"/>
    <cellStyle name="Normal 12 47 4 2" xfId="1751" xr:uid="{00000000-0005-0000-0000-0000D5060000}"/>
    <cellStyle name="Normal 12 47 5" xfId="1752" xr:uid="{00000000-0005-0000-0000-0000D6060000}"/>
    <cellStyle name="Normal 12 47 5 2" xfId="1753" xr:uid="{00000000-0005-0000-0000-0000D7060000}"/>
    <cellStyle name="Normal 12 47 6" xfId="1754" xr:uid="{00000000-0005-0000-0000-0000D8060000}"/>
    <cellStyle name="Normal 12 47 6 2" xfId="1755" xr:uid="{00000000-0005-0000-0000-0000D9060000}"/>
    <cellStyle name="Normal 12 47 7" xfId="1756" xr:uid="{00000000-0005-0000-0000-0000DA060000}"/>
    <cellStyle name="Normal 12 47 7 2" xfId="1757" xr:uid="{00000000-0005-0000-0000-0000DB060000}"/>
    <cellStyle name="Normal 12 47 8" xfId="1758" xr:uid="{00000000-0005-0000-0000-0000DC060000}"/>
    <cellStyle name="Normal 12 47 8 2" xfId="1759" xr:uid="{00000000-0005-0000-0000-0000DD060000}"/>
    <cellStyle name="Normal 12 47 9" xfId="1760" xr:uid="{00000000-0005-0000-0000-0000DE060000}"/>
    <cellStyle name="Normal 12 48" xfId="1761" xr:uid="{00000000-0005-0000-0000-0000DF060000}"/>
    <cellStyle name="Normal 12 48 10" xfId="1762" xr:uid="{00000000-0005-0000-0000-0000E0060000}"/>
    <cellStyle name="Normal 12 48 2" xfId="1763" xr:uid="{00000000-0005-0000-0000-0000E1060000}"/>
    <cellStyle name="Normal 12 48 2 2" xfId="1764" xr:uid="{00000000-0005-0000-0000-0000E2060000}"/>
    <cellStyle name="Normal 12 48 2 2 2" xfId="1765" xr:uid="{00000000-0005-0000-0000-0000E3060000}"/>
    <cellStyle name="Normal 12 48 2 2 3" xfId="1766" xr:uid="{00000000-0005-0000-0000-0000E4060000}"/>
    <cellStyle name="Normal 12 48 2 3" xfId="1767" xr:uid="{00000000-0005-0000-0000-0000E5060000}"/>
    <cellStyle name="Normal 12 48 2 3 2" xfId="1768" xr:uid="{00000000-0005-0000-0000-0000E6060000}"/>
    <cellStyle name="Normal 12 48 2 4" xfId="1769" xr:uid="{00000000-0005-0000-0000-0000E7060000}"/>
    <cellStyle name="Normal 12 48 2 4 2" xfId="1770" xr:uid="{00000000-0005-0000-0000-0000E8060000}"/>
    <cellStyle name="Normal 12 48 2 5" xfId="1771" xr:uid="{00000000-0005-0000-0000-0000E9060000}"/>
    <cellStyle name="Normal 12 48 2 5 2" xfId="1772" xr:uid="{00000000-0005-0000-0000-0000EA060000}"/>
    <cellStyle name="Normal 12 48 2 6" xfId="1773" xr:uid="{00000000-0005-0000-0000-0000EB060000}"/>
    <cellStyle name="Normal 12 48 2 7" xfId="1774" xr:uid="{00000000-0005-0000-0000-0000EC060000}"/>
    <cellStyle name="Normal 12 48 3" xfId="1775" xr:uid="{00000000-0005-0000-0000-0000ED060000}"/>
    <cellStyle name="Normal 12 48 3 2" xfId="1776" xr:uid="{00000000-0005-0000-0000-0000EE060000}"/>
    <cellStyle name="Normal 12 48 3 3" xfId="1777" xr:uid="{00000000-0005-0000-0000-0000EF060000}"/>
    <cellStyle name="Normal 12 48 4" xfId="1778" xr:uid="{00000000-0005-0000-0000-0000F0060000}"/>
    <cellStyle name="Normal 12 48 4 2" xfId="1779" xr:uid="{00000000-0005-0000-0000-0000F1060000}"/>
    <cellStyle name="Normal 12 48 5" xfId="1780" xr:uid="{00000000-0005-0000-0000-0000F2060000}"/>
    <cellStyle name="Normal 12 48 5 2" xfId="1781" xr:uid="{00000000-0005-0000-0000-0000F3060000}"/>
    <cellStyle name="Normal 12 48 6" xfId="1782" xr:uid="{00000000-0005-0000-0000-0000F4060000}"/>
    <cellStyle name="Normal 12 48 6 2" xfId="1783" xr:uid="{00000000-0005-0000-0000-0000F5060000}"/>
    <cellStyle name="Normal 12 48 7" xfId="1784" xr:uid="{00000000-0005-0000-0000-0000F6060000}"/>
    <cellStyle name="Normal 12 48 7 2" xfId="1785" xr:uid="{00000000-0005-0000-0000-0000F7060000}"/>
    <cellStyle name="Normal 12 48 8" xfId="1786" xr:uid="{00000000-0005-0000-0000-0000F8060000}"/>
    <cellStyle name="Normal 12 48 8 2" xfId="1787" xr:uid="{00000000-0005-0000-0000-0000F9060000}"/>
    <cellStyle name="Normal 12 48 9" xfId="1788" xr:uid="{00000000-0005-0000-0000-0000FA060000}"/>
    <cellStyle name="Normal 12 49" xfId="1789" xr:uid="{00000000-0005-0000-0000-0000FB060000}"/>
    <cellStyle name="Normal 12 49 10" xfId="1790" xr:uid="{00000000-0005-0000-0000-0000FC060000}"/>
    <cellStyle name="Normal 12 49 2" xfId="1791" xr:uid="{00000000-0005-0000-0000-0000FD060000}"/>
    <cellStyle name="Normal 12 49 2 2" xfId="1792" xr:uid="{00000000-0005-0000-0000-0000FE060000}"/>
    <cellStyle name="Normal 12 49 2 2 2" xfId="1793" xr:uid="{00000000-0005-0000-0000-0000FF060000}"/>
    <cellStyle name="Normal 12 49 2 2 3" xfId="1794" xr:uid="{00000000-0005-0000-0000-000000070000}"/>
    <cellStyle name="Normal 12 49 2 3" xfId="1795" xr:uid="{00000000-0005-0000-0000-000001070000}"/>
    <cellStyle name="Normal 12 49 2 3 2" xfId="1796" xr:uid="{00000000-0005-0000-0000-000002070000}"/>
    <cellStyle name="Normal 12 49 2 4" xfId="1797" xr:uid="{00000000-0005-0000-0000-000003070000}"/>
    <cellStyle name="Normal 12 49 2 4 2" xfId="1798" xr:uid="{00000000-0005-0000-0000-000004070000}"/>
    <cellStyle name="Normal 12 49 2 5" xfId="1799" xr:uid="{00000000-0005-0000-0000-000005070000}"/>
    <cellStyle name="Normal 12 49 2 5 2" xfId="1800" xr:uid="{00000000-0005-0000-0000-000006070000}"/>
    <cellStyle name="Normal 12 49 2 6" xfId="1801" xr:uid="{00000000-0005-0000-0000-000007070000}"/>
    <cellStyle name="Normal 12 49 2 7" xfId="1802" xr:uid="{00000000-0005-0000-0000-000008070000}"/>
    <cellStyle name="Normal 12 49 3" xfId="1803" xr:uid="{00000000-0005-0000-0000-000009070000}"/>
    <cellStyle name="Normal 12 49 3 2" xfId="1804" xr:uid="{00000000-0005-0000-0000-00000A070000}"/>
    <cellStyle name="Normal 12 49 3 3" xfId="1805" xr:uid="{00000000-0005-0000-0000-00000B070000}"/>
    <cellStyle name="Normal 12 49 4" xfId="1806" xr:uid="{00000000-0005-0000-0000-00000C070000}"/>
    <cellStyle name="Normal 12 49 4 2" xfId="1807" xr:uid="{00000000-0005-0000-0000-00000D070000}"/>
    <cellStyle name="Normal 12 49 5" xfId="1808" xr:uid="{00000000-0005-0000-0000-00000E070000}"/>
    <cellStyle name="Normal 12 49 5 2" xfId="1809" xr:uid="{00000000-0005-0000-0000-00000F070000}"/>
    <cellStyle name="Normal 12 49 6" xfId="1810" xr:uid="{00000000-0005-0000-0000-000010070000}"/>
    <cellStyle name="Normal 12 49 6 2" xfId="1811" xr:uid="{00000000-0005-0000-0000-000011070000}"/>
    <cellStyle name="Normal 12 49 7" xfId="1812" xr:uid="{00000000-0005-0000-0000-000012070000}"/>
    <cellStyle name="Normal 12 49 7 2" xfId="1813" xr:uid="{00000000-0005-0000-0000-000013070000}"/>
    <cellStyle name="Normal 12 49 8" xfId="1814" xr:uid="{00000000-0005-0000-0000-000014070000}"/>
    <cellStyle name="Normal 12 49 8 2" xfId="1815" xr:uid="{00000000-0005-0000-0000-000015070000}"/>
    <cellStyle name="Normal 12 49 9" xfId="1816" xr:uid="{00000000-0005-0000-0000-000016070000}"/>
    <cellStyle name="Normal 12 5" xfId="1817" xr:uid="{00000000-0005-0000-0000-000017070000}"/>
    <cellStyle name="Normal 12 5 10" xfId="1818" xr:uid="{00000000-0005-0000-0000-000018070000}"/>
    <cellStyle name="Normal 12 5 2" xfId="1819" xr:uid="{00000000-0005-0000-0000-000019070000}"/>
    <cellStyle name="Normal 12 5 2 2" xfId="1820" xr:uid="{00000000-0005-0000-0000-00001A070000}"/>
    <cellStyle name="Normal 12 5 2 2 2" xfId="1821" xr:uid="{00000000-0005-0000-0000-00001B070000}"/>
    <cellStyle name="Normal 12 5 2 2 3" xfId="1822" xr:uid="{00000000-0005-0000-0000-00001C070000}"/>
    <cellStyle name="Normal 12 5 2 3" xfId="1823" xr:uid="{00000000-0005-0000-0000-00001D070000}"/>
    <cellStyle name="Normal 12 5 2 3 2" xfId="1824" xr:uid="{00000000-0005-0000-0000-00001E070000}"/>
    <cellStyle name="Normal 12 5 2 4" xfId="1825" xr:uid="{00000000-0005-0000-0000-00001F070000}"/>
    <cellStyle name="Normal 12 5 2 4 2" xfId="1826" xr:uid="{00000000-0005-0000-0000-000020070000}"/>
    <cellStyle name="Normal 12 5 2 5" xfId="1827" xr:uid="{00000000-0005-0000-0000-000021070000}"/>
    <cellStyle name="Normal 12 5 2 5 2" xfId="1828" xr:uid="{00000000-0005-0000-0000-000022070000}"/>
    <cellStyle name="Normal 12 5 2 6" xfId="1829" xr:uid="{00000000-0005-0000-0000-000023070000}"/>
    <cellStyle name="Normal 12 5 2 7" xfId="1830" xr:uid="{00000000-0005-0000-0000-000024070000}"/>
    <cellStyle name="Normal 12 5 3" xfId="1831" xr:uid="{00000000-0005-0000-0000-000025070000}"/>
    <cellStyle name="Normal 12 5 3 2" xfId="1832" xr:uid="{00000000-0005-0000-0000-000026070000}"/>
    <cellStyle name="Normal 12 5 3 3" xfId="1833" xr:uid="{00000000-0005-0000-0000-000027070000}"/>
    <cellStyle name="Normal 12 5 4" xfId="1834" xr:uid="{00000000-0005-0000-0000-000028070000}"/>
    <cellStyle name="Normal 12 5 4 2" xfId="1835" xr:uid="{00000000-0005-0000-0000-000029070000}"/>
    <cellStyle name="Normal 12 5 5" xfId="1836" xr:uid="{00000000-0005-0000-0000-00002A070000}"/>
    <cellStyle name="Normal 12 5 5 2" xfId="1837" xr:uid="{00000000-0005-0000-0000-00002B070000}"/>
    <cellStyle name="Normal 12 5 6" xfId="1838" xr:uid="{00000000-0005-0000-0000-00002C070000}"/>
    <cellStyle name="Normal 12 5 6 2" xfId="1839" xr:uid="{00000000-0005-0000-0000-00002D070000}"/>
    <cellStyle name="Normal 12 5 7" xfId="1840" xr:uid="{00000000-0005-0000-0000-00002E070000}"/>
    <cellStyle name="Normal 12 5 7 2" xfId="1841" xr:uid="{00000000-0005-0000-0000-00002F070000}"/>
    <cellStyle name="Normal 12 5 8" xfId="1842" xr:uid="{00000000-0005-0000-0000-000030070000}"/>
    <cellStyle name="Normal 12 5 8 2" xfId="1843" xr:uid="{00000000-0005-0000-0000-000031070000}"/>
    <cellStyle name="Normal 12 5 9" xfId="1844" xr:uid="{00000000-0005-0000-0000-000032070000}"/>
    <cellStyle name="Normal 12 50" xfId="1845" xr:uid="{00000000-0005-0000-0000-000033070000}"/>
    <cellStyle name="Normal 12 50 10" xfId="1846" xr:uid="{00000000-0005-0000-0000-000034070000}"/>
    <cellStyle name="Normal 12 50 2" xfId="1847" xr:uid="{00000000-0005-0000-0000-000035070000}"/>
    <cellStyle name="Normal 12 50 2 2" xfId="1848" xr:uid="{00000000-0005-0000-0000-000036070000}"/>
    <cellStyle name="Normal 12 50 2 2 2" xfId="1849" xr:uid="{00000000-0005-0000-0000-000037070000}"/>
    <cellStyle name="Normal 12 50 2 2 3" xfId="1850" xr:uid="{00000000-0005-0000-0000-000038070000}"/>
    <cellStyle name="Normal 12 50 2 3" xfId="1851" xr:uid="{00000000-0005-0000-0000-000039070000}"/>
    <cellStyle name="Normal 12 50 2 3 2" xfId="1852" xr:uid="{00000000-0005-0000-0000-00003A070000}"/>
    <cellStyle name="Normal 12 50 2 4" xfId="1853" xr:uid="{00000000-0005-0000-0000-00003B070000}"/>
    <cellStyle name="Normal 12 50 2 4 2" xfId="1854" xr:uid="{00000000-0005-0000-0000-00003C070000}"/>
    <cellStyle name="Normal 12 50 2 5" xfId="1855" xr:uid="{00000000-0005-0000-0000-00003D070000}"/>
    <cellStyle name="Normal 12 50 2 5 2" xfId="1856" xr:uid="{00000000-0005-0000-0000-00003E070000}"/>
    <cellStyle name="Normal 12 50 2 6" xfId="1857" xr:uid="{00000000-0005-0000-0000-00003F070000}"/>
    <cellStyle name="Normal 12 50 2 7" xfId="1858" xr:uid="{00000000-0005-0000-0000-000040070000}"/>
    <cellStyle name="Normal 12 50 3" xfId="1859" xr:uid="{00000000-0005-0000-0000-000041070000}"/>
    <cellStyle name="Normal 12 50 3 2" xfId="1860" xr:uid="{00000000-0005-0000-0000-000042070000}"/>
    <cellStyle name="Normal 12 50 3 3" xfId="1861" xr:uid="{00000000-0005-0000-0000-000043070000}"/>
    <cellStyle name="Normal 12 50 4" xfId="1862" xr:uid="{00000000-0005-0000-0000-000044070000}"/>
    <cellStyle name="Normal 12 50 4 2" xfId="1863" xr:uid="{00000000-0005-0000-0000-000045070000}"/>
    <cellStyle name="Normal 12 50 5" xfId="1864" xr:uid="{00000000-0005-0000-0000-000046070000}"/>
    <cellStyle name="Normal 12 50 5 2" xfId="1865" xr:uid="{00000000-0005-0000-0000-000047070000}"/>
    <cellStyle name="Normal 12 50 6" xfId="1866" xr:uid="{00000000-0005-0000-0000-000048070000}"/>
    <cellStyle name="Normal 12 50 6 2" xfId="1867" xr:uid="{00000000-0005-0000-0000-000049070000}"/>
    <cellStyle name="Normal 12 50 7" xfId="1868" xr:uid="{00000000-0005-0000-0000-00004A070000}"/>
    <cellStyle name="Normal 12 50 7 2" xfId="1869" xr:uid="{00000000-0005-0000-0000-00004B070000}"/>
    <cellStyle name="Normal 12 50 8" xfId="1870" xr:uid="{00000000-0005-0000-0000-00004C070000}"/>
    <cellStyle name="Normal 12 50 8 2" xfId="1871" xr:uid="{00000000-0005-0000-0000-00004D070000}"/>
    <cellStyle name="Normal 12 50 9" xfId="1872" xr:uid="{00000000-0005-0000-0000-00004E070000}"/>
    <cellStyle name="Normal 12 51" xfId="1873" xr:uid="{00000000-0005-0000-0000-00004F070000}"/>
    <cellStyle name="Normal 12 51 10" xfId="1874" xr:uid="{00000000-0005-0000-0000-000050070000}"/>
    <cellStyle name="Normal 12 51 2" xfId="1875" xr:uid="{00000000-0005-0000-0000-000051070000}"/>
    <cellStyle name="Normal 12 51 2 2" xfId="1876" xr:uid="{00000000-0005-0000-0000-000052070000}"/>
    <cellStyle name="Normal 12 51 2 2 2" xfId="1877" xr:uid="{00000000-0005-0000-0000-000053070000}"/>
    <cellStyle name="Normal 12 51 2 2 3" xfId="1878" xr:uid="{00000000-0005-0000-0000-000054070000}"/>
    <cellStyle name="Normal 12 51 2 3" xfId="1879" xr:uid="{00000000-0005-0000-0000-000055070000}"/>
    <cellStyle name="Normal 12 51 2 3 2" xfId="1880" xr:uid="{00000000-0005-0000-0000-000056070000}"/>
    <cellStyle name="Normal 12 51 2 4" xfId="1881" xr:uid="{00000000-0005-0000-0000-000057070000}"/>
    <cellStyle name="Normal 12 51 2 4 2" xfId="1882" xr:uid="{00000000-0005-0000-0000-000058070000}"/>
    <cellStyle name="Normal 12 51 2 5" xfId="1883" xr:uid="{00000000-0005-0000-0000-000059070000}"/>
    <cellStyle name="Normal 12 51 2 5 2" xfId="1884" xr:uid="{00000000-0005-0000-0000-00005A070000}"/>
    <cellStyle name="Normal 12 51 2 6" xfId="1885" xr:uid="{00000000-0005-0000-0000-00005B070000}"/>
    <cellStyle name="Normal 12 51 2 7" xfId="1886" xr:uid="{00000000-0005-0000-0000-00005C070000}"/>
    <cellStyle name="Normal 12 51 3" xfId="1887" xr:uid="{00000000-0005-0000-0000-00005D070000}"/>
    <cellStyle name="Normal 12 51 3 2" xfId="1888" xr:uid="{00000000-0005-0000-0000-00005E070000}"/>
    <cellStyle name="Normal 12 51 3 3" xfId="1889" xr:uid="{00000000-0005-0000-0000-00005F070000}"/>
    <cellStyle name="Normal 12 51 4" xfId="1890" xr:uid="{00000000-0005-0000-0000-000060070000}"/>
    <cellStyle name="Normal 12 51 4 2" xfId="1891" xr:uid="{00000000-0005-0000-0000-000061070000}"/>
    <cellStyle name="Normal 12 51 5" xfId="1892" xr:uid="{00000000-0005-0000-0000-000062070000}"/>
    <cellStyle name="Normal 12 51 5 2" xfId="1893" xr:uid="{00000000-0005-0000-0000-000063070000}"/>
    <cellStyle name="Normal 12 51 6" xfId="1894" xr:uid="{00000000-0005-0000-0000-000064070000}"/>
    <cellStyle name="Normal 12 51 6 2" xfId="1895" xr:uid="{00000000-0005-0000-0000-000065070000}"/>
    <cellStyle name="Normal 12 51 7" xfId="1896" xr:uid="{00000000-0005-0000-0000-000066070000}"/>
    <cellStyle name="Normal 12 51 7 2" xfId="1897" xr:uid="{00000000-0005-0000-0000-000067070000}"/>
    <cellStyle name="Normal 12 51 8" xfId="1898" xr:uid="{00000000-0005-0000-0000-000068070000}"/>
    <cellStyle name="Normal 12 51 8 2" xfId="1899" xr:uid="{00000000-0005-0000-0000-000069070000}"/>
    <cellStyle name="Normal 12 51 9" xfId="1900" xr:uid="{00000000-0005-0000-0000-00006A070000}"/>
    <cellStyle name="Normal 12 52" xfId="1901" xr:uid="{00000000-0005-0000-0000-00006B070000}"/>
    <cellStyle name="Normal 12 52 2" xfId="1902" xr:uid="{00000000-0005-0000-0000-00006C070000}"/>
    <cellStyle name="Normal 12 52 2 2" xfId="1903" xr:uid="{00000000-0005-0000-0000-00006D070000}"/>
    <cellStyle name="Normal 12 52 2 3" xfId="1904" xr:uid="{00000000-0005-0000-0000-00006E070000}"/>
    <cellStyle name="Normal 12 52 3" xfId="1905" xr:uid="{00000000-0005-0000-0000-00006F070000}"/>
    <cellStyle name="Normal 12 52 3 2" xfId="1906" xr:uid="{00000000-0005-0000-0000-000070070000}"/>
    <cellStyle name="Normal 12 52 4" xfId="1907" xr:uid="{00000000-0005-0000-0000-000071070000}"/>
    <cellStyle name="Normal 12 52 4 2" xfId="1908" xr:uid="{00000000-0005-0000-0000-000072070000}"/>
    <cellStyle name="Normal 12 52 5" xfId="1909" xr:uid="{00000000-0005-0000-0000-000073070000}"/>
    <cellStyle name="Normal 12 52 5 2" xfId="1910" xr:uid="{00000000-0005-0000-0000-000074070000}"/>
    <cellStyle name="Normal 12 52 6" xfId="1911" xr:uid="{00000000-0005-0000-0000-000075070000}"/>
    <cellStyle name="Normal 12 52 7" xfId="1912" xr:uid="{00000000-0005-0000-0000-000076070000}"/>
    <cellStyle name="Normal 12 53" xfId="1913" xr:uid="{00000000-0005-0000-0000-000077070000}"/>
    <cellStyle name="Normal 12 53 2" xfId="1914" xr:uid="{00000000-0005-0000-0000-000078070000}"/>
    <cellStyle name="Normal 12 53 3" xfId="1915" xr:uid="{00000000-0005-0000-0000-000079070000}"/>
    <cellStyle name="Normal 12 54" xfId="1916" xr:uid="{00000000-0005-0000-0000-00007A070000}"/>
    <cellStyle name="Normal 12 54 2" xfId="1917" xr:uid="{00000000-0005-0000-0000-00007B070000}"/>
    <cellStyle name="Normal 12 55" xfId="1918" xr:uid="{00000000-0005-0000-0000-00007C070000}"/>
    <cellStyle name="Normal 12 55 2" xfId="1919" xr:uid="{00000000-0005-0000-0000-00007D070000}"/>
    <cellStyle name="Normal 12 56" xfId="1920" xr:uid="{00000000-0005-0000-0000-00007E070000}"/>
    <cellStyle name="Normal 12 56 2" xfId="1921" xr:uid="{00000000-0005-0000-0000-00007F070000}"/>
    <cellStyle name="Normal 12 57" xfId="1922" xr:uid="{00000000-0005-0000-0000-000080070000}"/>
    <cellStyle name="Normal 12 57 2" xfId="1923" xr:uid="{00000000-0005-0000-0000-000081070000}"/>
    <cellStyle name="Normal 12 58" xfId="1924" xr:uid="{00000000-0005-0000-0000-000082070000}"/>
    <cellStyle name="Normal 12 58 2" xfId="1925" xr:uid="{00000000-0005-0000-0000-000083070000}"/>
    <cellStyle name="Normal 12 59" xfId="1926" xr:uid="{00000000-0005-0000-0000-000084070000}"/>
    <cellStyle name="Normal 12 6" xfId="1927" xr:uid="{00000000-0005-0000-0000-000085070000}"/>
    <cellStyle name="Normal 12 6 10" xfId="1928" xr:uid="{00000000-0005-0000-0000-000086070000}"/>
    <cellStyle name="Normal 12 6 2" xfId="1929" xr:uid="{00000000-0005-0000-0000-000087070000}"/>
    <cellStyle name="Normal 12 6 2 2" xfId="1930" xr:uid="{00000000-0005-0000-0000-000088070000}"/>
    <cellStyle name="Normal 12 6 2 2 2" xfId="1931" xr:uid="{00000000-0005-0000-0000-000089070000}"/>
    <cellStyle name="Normal 12 6 2 2 3" xfId="1932" xr:uid="{00000000-0005-0000-0000-00008A070000}"/>
    <cellStyle name="Normal 12 6 2 3" xfId="1933" xr:uid="{00000000-0005-0000-0000-00008B070000}"/>
    <cellStyle name="Normal 12 6 2 3 2" xfId="1934" xr:uid="{00000000-0005-0000-0000-00008C070000}"/>
    <cellStyle name="Normal 12 6 2 4" xfId="1935" xr:uid="{00000000-0005-0000-0000-00008D070000}"/>
    <cellStyle name="Normal 12 6 2 4 2" xfId="1936" xr:uid="{00000000-0005-0000-0000-00008E070000}"/>
    <cellStyle name="Normal 12 6 2 5" xfId="1937" xr:uid="{00000000-0005-0000-0000-00008F070000}"/>
    <cellStyle name="Normal 12 6 2 5 2" xfId="1938" xr:uid="{00000000-0005-0000-0000-000090070000}"/>
    <cellStyle name="Normal 12 6 2 6" xfId="1939" xr:uid="{00000000-0005-0000-0000-000091070000}"/>
    <cellStyle name="Normal 12 6 2 7" xfId="1940" xr:uid="{00000000-0005-0000-0000-000092070000}"/>
    <cellStyle name="Normal 12 6 3" xfId="1941" xr:uid="{00000000-0005-0000-0000-000093070000}"/>
    <cellStyle name="Normal 12 6 3 2" xfId="1942" xr:uid="{00000000-0005-0000-0000-000094070000}"/>
    <cellStyle name="Normal 12 6 3 3" xfId="1943" xr:uid="{00000000-0005-0000-0000-000095070000}"/>
    <cellStyle name="Normal 12 6 4" xfId="1944" xr:uid="{00000000-0005-0000-0000-000096070000}"/>
    <cellStyle name="Normal 12 6 4 2" xfId="1945" xr:uid="{00000000-0005-0000-0000-000097070000}"/>
    <cellStyle name="Normal 12 6 5" xfId="1946" xr:uid="{00000000-0005-0000-0000-000098070000}"/>
    <cellStyle name="Normal 12 6 5 2" xfId="1947" xr:uid="{00000000-0005-0000-0000-000099070000}"/>
    <cellStyle name="Normal 12 6 6" xfId="1948" xr:uid="{00000000-0005-0000-0000-00009A070000}"/>
    <cellStyle name="Normal 12 6 6 2" xfId="1949" xr:uid="{00000000-0005-0000-0000-00009B070000}"/>
    <cellStyle name="Normal 12 6 7" xfId="1950" xr:uid="{00000000-0005-0000-0000-00009C070000}"/>
    <cellStyle name="Normal 12 6 7 2" xfId="1951" xr:uid="{00000000-0005-0000-0000-00009D070000}"/>
    <cellStyle name="Normal 12 6 8" xfId="1952" xr:uid="{00000000-0005-0000-0000-00009E070000}"/>
    <cellStyle name="Normal 12 6 8 2" xfId="1953" xr:uid="{00000000-0005-0000-0000-00009F070000}"/>
    <cellStyle name="Normal 12 6 9" xfId="1954" xr:uid="{00000000-0005-0000-0000-0000A0070000}"/>
    <cellStyle name="Normal 12 60" xfId="1955" xr:uid="{00000000-0005-0000-0000-0000A1070000}"/>
    <cellStyle name="Normal 12 7" xfId="1956" xr:uid="{00000000-0005-0000-0000-0000A2070000}"/>
    <cellStyle name="Normal 12 7 10" xfId="1957" xr:uid="{00000000-0005-0000-0000-0000A3070000}"/>
    <cellStyle name="Normal 12 7 2" xfId="1958" xr:uid="{00000000-0005-0000-0000-0000A4070000}"/>
    <cellStyle name="Normal 12 7 2 2" xfId="1959" xr:uid="{00000000-0005-0000-0000-0000A5070000}"/>
    <cellStyle name="Normal 12 7 2 2 2" xfId="1960" xr:uid="{00000000-0005-0000-0000-0000A6070000}"/>
    <cellStyle name="Normal 12 7 2 2 3" xfId="1961" xr:uid="{00000000-0005-0000-0000-0000A7070000}"/>
    <cellStyle name="Normal 12 7 2 3" xfId="1962" xr:uid="{00000000-0005-0000-0000-0000A8070000}"/>
    <cellStyle name="Normal 12 7 2 3 2" xfId="1963" xr:uid="{00000000-0005-0000-0000-0000A9070000}"/>
    <cellStyle name="Normal 12 7 2 4" xfId="1964" xr:uid="{00000000-0005-0000-0000-0000AA070000}"/>
    <cellStyle name="Normal 12 7 2 4 2" xfId="1965" xr:uid="{00000000-0005-0000-0000-0000AB070000}"/>
    <cellStyle name="Normal 12 7 2 5" xfId="1966" xr:uid="{00000000-0005-0000-0000-0000AC070000}"/>
    <cellStyle name="Normal 12 7 2 5 2" xfId="1967" xr:uid="{00000000-0005-0000-0000-0000AD070000}"/>
    <cellStyle name="Normal 12 7 2 6" xfId="1968" xr:uid="{00000000-0005-0000-0000-0000AE070000}"/>
    <cellStyle name="Normal 12 7 2 7" xfId="1969" xr:uid="{00000000-0005-0000-0000-0000AF070000}"/>
    <cellStyle name="Normal 12 7 3" xfId="1970" xr:uid="{00000000-0005-0000-0000-0000B0070000}"/>
    <cellStyle name="Normal 12 7 3 2" xfId="1971" xr:uid="{00000000-0005-0000-0000-0000B1070000}"/>
    <cellStyle name="Normal 12 7 3 3" xfId="1972" xr:uid="{00000000-0005-0000-0000-0000B2070000}"/>
    <cellStyle name="Normal 12 7 4" xfId="1973" xr:uid="{00000000-0005-0000-0000-0000B3070000}"/>
    <cellStyle name="Normal 12 7 4 2" xfId="1974" xr:uid="{00000000-0005-0000-0000-0000B4070000}"/>
    <cellStyle name="Normal 12 7 5" xfId="1975" xr:uid="{00000000-0005-0000-0000-0000B5070000}"/>
    <cellStyle name="Normal 12 7 5 2" xfId="1976" xr:uid="{00000000-0005-0000-0000-0000B6070000}"/>
    <cellStyle name="Normal 12 7 6" xfId="1977" xr:uid="{00000000-0005-0000-0000-0000B7070000}"/>
    <cellStyle name="Normal 12 7 6 2" xfId="1978" xr:uid="{00000000-0005-0000-0000-0000B8070000}"/>
    <cellStyle name="Normal 12 7 7" xfId="1979" xr:uid="{00000000-0005-0000-0000-0000B9070000}"/>
    <cellStyle name="Normal 12 7 7 2" xfId="1980" xr:uid="{00000000-0005-0000-0000-0000BA070000}"/>
    <cellStyle name="Normal 12 7 8" xfId="1981" xr:uid="{00000000-0005-0000-0000-0000BB070000}"/>
    <cellStyle name="Normal 12 7 8 2" xfId="1982" xr:uid="{00000000-0005-0000-0000-0000BC070000}"/>
    <cellStyle name="Normal 12 7 9" xfId="1983" xr:uid="{00000000-0005-0000-0000-0000BD070000}"/>
    <cellStyle name="Normal 12 8" xfId="1984" xr:uid="{00000000-0005-0000-0000-0000BE070000}"/>
    <cellStyle name="Normal 12 8 10" xfId="1985" xr:uid="{00000000-0005-0000-0000-0000BF070000}"/>
    <cellStyle name="Normal 12 8 10 10" xfId="1986" xr:uid="{00000000-0005-0000-0000-0000C0070000}"/>
    <cellStyle name="Normal 12 8 10 2" xfId="1987" xr:uid="{00000000-0005-0000-0000-0000C1070000}"/>
    <cellStyle name="Normal 12 8 10 2 2" xfId="1988" xr:uid="{00000000-0005-0000-0000-0000C2070000}"/>
    <cellStyle name="Normal 12 8 10 3" xfId="1989" xr:uid="{00000000-0005-0000-0000-0000C3070000}"/>
    <cellStyle name="Normal 12 8 10 3 2" xfId="1990" xr:uid="{00000000-0005-0000-0000-0000C4070000}"/>
    <cellStyle name="Normal 12 8 10 4" xfId="1991" xr:uid="{00000000-0005-0000-0000-0000C5070000}"/>
    <cellStyle name="Normal 12 8 10 4 2" xfId="1992" xr:uid="{00000000-0005-0000-0000-0000C6070000}"/>
    <cellStyle name="Normal 12 8 10 5" xfId="1993" xr:uid="{00000000-0005-0000-0000-0000C7070000}"/>
    <cellStyle name="Normal 12 8 10 5 2" xfId="1994" xr:uid="{00000000-0005-0000-0000-0000C8070000}"/>
    <cellStyle name="Normal 12 8 10 6" xfId="1995" xr:uid="{00000000-0005-0000-0000-0000C9070000}"/>
    <cellStyle name="Normal 12 8 10 6 2" xfId="1996" xr:uid="{00000000-0005-0000-0000-0000CA070000}"/>
    <cellStyle name="Normal 12 8 10 7" xfId="1997" xr:uid="{00000000-0005-0000-0000-0000CB070000}"/>
    <cellStyle name="Normal 12 8 10 7 2" xfId="1998" xr:uid="{00000000-0005-0000-0000-0000CC070000}"/>
    <cellStyle name="Normal 12 8 10 8" xfId="1999" xr:uid="{00000000-0005-0000-0000-0000CD070000}"/>
    <cellStyle name="Normal 12 8 10 9" xfId="2000" xr:uid="{00000000-0005-0000-0000-0000CE070000}"/>
    <cellStyle name="Normal 12 8 11" xfId="2001" xr:uid="{00000000-0005-0000-0000-0000CF070000}"/>
    <cellStyle name="Normal 12 8 11 10" xfId="2002" xr:uid="{00000000-0005-0000-0000-0000D0070000}"/>
    <cellStyle name="Normal 12 8 11 2" xfId="2003" xr:uid="{00000000-0005-0000-0000-0000D1070000}"/>
    <cellStyle name="Normal 12 8 11 2 2" xfId="2004" xr:uid="{00000000-0005-0000-0000-0000D2070000}"/>
    <cellStyle name="Normal 12 8 11 3" xfId="2005" xr:uid="{00000000-0005-0000-0000-0000D3070000}"/>
    <cellStyle name="Normal 12 8 11 3 2" xfId="2006" xr:uid="{00000000-0005-0000-0000-0000D4070000}"/>
    <cellStyle name="Normal 12 8 11 4" xfId="2007" xr:uid="{00000000-0005-0000-0000-0000D5070000}"/>
    <cellStyle name="Normal 12 8 11 4 2" xfId="2008" xr:uid="{00000000-0005-0000-0000-0000D6070000}"/>
    <cellStyle name="Normal 12 8 11 5" xfId="2009" xr:uid="{00000000-0005-0000-0000-0000D7070000}"/>
    <cellStyle name="Normal 12 8 11 5 2" xfId="2010" xr:uid="{00000000-0005-0000-0000-0000D8070000}"/>
    <cellStyle name="Normal 12 8 11 6" xfId="2011" xr:uid="{00000000-0005-0000-0000-0000D9070000}"/>
    <cellStyle name="Normal 12 8 11 6 2" xfId="2012" xr:uid="{00000000-0005-0000-0000-0000DA070000}"/>
    <cellStyle name="Normal 12 8 11 7" xfId="2013" xr:uid="{00000000-0005-0000-0000-0000DB070000}"/>
    <cellStyle name="Normal 12 8 11 7 2" xfId="2014" xr:uid="{00000000-0005-0000-0000-0000DC070000}"/>
    <cellStyle name="Normal 12 8 11 8" xfId="2015" xr:uid="{00000000-0005-0000-0000-0000DD070000}"/>
    <cellStyle name="Normal 12 8 11 9" xfId="2016" xr:uid="{00000000-0005-0000-0000-0000DE070000}"/>
    <cellStyle name="Normal 12 8 12" xfId="2017" xr:uid="{00000000-0005-0000-0000-0000DF070000}"/>
    <cellStyle name="Normal 12 8 12 10" xfId="2018" xr:uid="{00000000-0005-0000-0000-0000E0070000}"/>
    <cellStyle name="Normal 12 8 12 2" xfId="2019" xr:uid="{00000000-0005-0000-0000-0000E1070000}"/>
    <cellStyle name="Normal 12 8 12 2 2" xfId="2020" xr:uid="{00000000-0005-0000-0000-0000E2070000}"/>
    <cellStyle name="Normal 12 8 12 3" xfId="2021" xr:uid="{00000000-0005-0000-0000-0000E3070000}"/>
    <cellStyle name="Normal 12 8 12 3 2" xfId="2022" xr:uid="{00000000-0005-0000-0000-0000E4070000}"/>
    <cellStyle name="Normal 12 8 12 4" xfId="2023" xr:uid="{00000000-0005-0000-0000-0000E5070000}"/>
    <cellStyle name="Normal 12 8 12 4 2" xfId="2024" xr:uid="{00000000-0005-0000-0000-0000E6070000}"/>
    <cellStyle name="Normal 12 8 12 5" xfId="2025" xr:uid="{00000000-0005-0000-0000-0000E7070000}"/>
    <cellStyle name="Normal 12 8 12 5 2" xfId="2026" xr:uid="{00000000-0005-0000-0000-0000E8070000}"/>
    <cellStyle name="Normal 12 8 12 6" xfId="2027" xr:uid="{00000000-0005-0000-0000-0000E9070000}"/>
    <cellStyle name="Normal 12 8 12 6 2" xfId="2028" xr:uid="{00000000-0005-0000-0000-0000EA070000}"/>
    <cellStyle name="Normal 12 8 12 7" xfId="2029" xr:uid="{00000000-0005-0000-0000-0000EB070000}"/>
    <cellStyle name="Normal 12 8 12 7 2" xfId="2030" xr:uid="{00000000-0005-0000-0000-0000EC070000}"/>
    <cellStyle name="Normal 12 8 12 8" xfId="2031" xr:uid="{00000000-0005-0000-0000-0000ED070000}"/>
    <cellStyle name="Normal 12 8 12 9" xfId="2032" xr:uid="{00000000-0005-0000-0000-0000EE070000}"/>
    <cellStyle name="Normal 12 8 13" xfId="2033" xr:uid="{00000000-0005-0000-0000-0000EF070000}"/>
    <cellStyle name="Normal 12 8 13 10" xfId="2034" xr:uid="{00000000-0005-0000-0000-0000F0070000}"/>
    <cellStyle name="Normal 12 8 13 2" xfId="2035" xr:uid="{00000000-0005-0000-0000-0000F1070000}"/>
    <cellStyle name="Normal 12 8 13 2 2" xfId="2036" xr:uid="{00000000-0005-0000-0000-0000F2070000}"/>
    <cellStyle name="Normal 12 8 13 3" xfId="2037" xr:uid="{00000000-0005-0000-0000-0000F3070000}"/>
    <cellStyle name="Normal 12 8 13 3 2" xfId="2038" xr:uid="{00000000-0005-0000-0000-0000F4070000}"/>
    <cellStyle name="Normal 12 8 13 4" xfId="2039" xr:uid="{00000000-0005-0000-0000-0000F5070000}"/>
    <cellStyle name="Normal 12 8 13 4 2" xfId="2040" xr:uid="{00000000-0005-0000-0000-0000F6070000}"/>
    <cellStyle name="Normal 12 8 13 5" xfId="2041" xr:uid="{00000000-0005-0000-0000-0000F7070000}"/>
    <cellStyle name="Normal 12 8 13 5 2" xfId="2042" xr:uid="{00000000-0005-0000-0000-0000F8070000}"/>
    <cellStyle name="Normal 12 8 13 6" xfId="2043" xr:uid="{00000000-0005-0000-0000-0000F9070000}"/>
    <cellStyle name="Normal 12 8 13 6 2" xfId="2044" xr:uid="{00000000-0005-0000-0000-0000FA070000}"/>
    <cellStyle name="Normal 12 8 13 7" xfId="2045" xr:uid="{00000000-0005-0000-0000-0000FB070000}"/>
    <cellStyle name="Normal 12 8 13 7 2" xfId="2046" xr:uid="{00000000-0005-0000-0000-0000FC070000}"/>
    <cellStyle name="Normal 12 8 13 8" xfId="2047" xr:uid="{00000000-0005-0000-0000-0000FD070000}"/>
    <cellStyle name="Normal 12 8 13 9" xfId="2048" xr:uid="{00000000-0005-0000-0000-0000FE070000}"/>
    <cellStyle name="Normal 12 8 14" xfId="2049" xr:uid="{00000000-0005-0000-0000-0000FF070000}"/>
    <cellStyle name="Normal 12 8 14 10" xfId="2050" xr:uid="{00000000-0005-0000-0000-000000080000}"/>
    <cellStyle name="Normal 12 8 14 2" xfId="2051" xr:uid="{00000000-0005-0000-0000-000001080000}"/>
    <cellStyle name="Normal 12 8 14 2 2" xfId="2052" xr:uid="{00000000-0005-0000-0000-000002080000}"/>
    <cellStyle name="Normal 12 8 14 3" xfId="2053" xr:uid="{00000000-0005-0000-0000-000003080000}"/>
    <cellStyle name="Normal 12 8 14 3 2" xfId="2054" xr:uid="{00000000-0005-0000-0000-000004080000}"/>
    <cellStyle name="Normal 12 8 14 4" xfId="2055" xr:uid="{00000000-0005-0000-0000-000005080000}"/>
    <cellStyle name="Normal 12 8 14 4 2" xfId="2056" xr:uid="{00000000-0005-0000-0000-000006080000}"/>
    <cellStyle name="Normal 12 8 14 5" xfId="2057" xr:uid="{00000000-0005-0000-0000-000007080000}"/>
    <cellStyle name="Normal 12 8 14 5 2" xfId="2058" xr:uid="{00000000-0005-0000-0000-000008080000}"/>
    <cellStyle name="Normal 12 8 14 6" xfId="2059" xr:uid="{00000000-0005-0000-0000-000009080000}"/>
    <cellStyle name="Normal 12 8 14 6 2" xfId="2060" xr:uid="{00000000-0005-0000-0000-00000A080000}"/>
    <cellStyle name="Normal 12 8 14 7" xfId="2061" xr:uid="{00000000-0005-0000-0000-00000B080000}"/>
    <cellStyle name="Normal 12 8 14 7 2" xfId="2062" xr:uid="{00000000-0005-0000-0000-00000C080000}"/>
    <cellStyle name="Normal 12 8 14 8" xfId="2063" xr:uid="{00000000-0005-0000-0000-00000D080000}"/>
    <cellStyle name="Normal 12 8 14 9" xfId="2064" xr:uid="{00000000-0005-0000-0000-00000E080000}"/>
    <cellStyle name="Normal 12 8 15" xfId="2065" xr:uid="{00000000-0005-0000-0000-00000F080000}"/>
    <cellStyle name="Normal 12 8 15 10" xfId="2066" xr:uid="{00000000-0005-0000-0000-000010080000}"/>
    <cellStyle name="Normal 12 8 15 2" xfId="2067" xr:uid="{00000000-0005-0000-0000-000011080000}"/>
    <cellStyle name="Normal 12 8 15 2 2" xfId="2068" xr:uid="{00000000-0005-0000-0000-000012080000}"/>
    <cellStyle name="Normal 12 8 15 3" xfId="2069" xr:uid="{00000000-0005-0000-0000-000013080000}"/>
    <cellStyle name="Normal 12 8 15 3 2" xfId="2070" xr:uid="{00000000-0005-0000-0000-000014080000}"/>
    <cellStyle name="Normal 12 8 15 4" xfId="2071" xr:uid="{00000000-0005-0000-0000-000015080000}"/>
    <cellStyle name="Normal 12 8 15 4 2" xfId="2072" xr:uid="{00000000-0005-0000-0000-000016080000}"/>
    <cellStyle name="Normal 12 8 15 5" xfId="2073" xr:uid="{00000000-0005-0000-0000-000017080000}"/>
    <cellStyle name="Normal 12 8 15 5 2" xfId="2074" xr:uid="{00000000-0005-0000-0000-000018080000}"/>
    <cellStyle name="Normal 12 8 15 6" xfId="2075" xr:uid="{00000000-0005-0000-0000-000019080000}"/>
    <cellStyle name="Normal 12 8 15 6 2" xfId="2076" xr:uid="{00000000-0005-0000-0000-00001A080000}"/>
    <cellStyle name="Normal 12 8 15 7" xfId="2077" xr:uid="{00000000-0005-0000-0000-00001B080000}"/>
    <cellStyle name="Normal 12 8 15 7 2" xfId="2078" xr:uid="{00000000-0005-0000-0000-00001C080000}"/>
    <cellStyle name="Normal 12 8 15 8" xfId="2079" xr:uid="{00000000-0005-0000-0000-00001D080000}"/>
    <cellStyle name="Normal 12 8 15 9" xfId="2080" xr:uid="{00000000-0005-0000-0000-00001E080000}"/>
    <cellStyle name="Normal 12 8 16" xfId="2081" xr:uid="{00000000-0005-0000-0000-00001F080000}"/>
    <cellStyle name="Normal 12 8 16 10" xfId="2082" xr:uid="{00000000-0005-0000-0000-000020080000}"/>
    <cellStyle name="Normal 12 8 16 2" xfId="2083" xr:uid="{00000000-0005-0000-0000-000021080000}"/>
    <cellStyle name="Normal 12 8 16 2 2" xfId="2084" xr:uid="{00000000-0005-0000-0000-000022080000}"/>
    <cellStyle name="Normal 12 8 16 3" xfId="2085" xr:uid="{00000000-0005-0000-0000-000023080000}"/>
    <cellStyle name="Normal 12 8 16 3 2" xfId="2086" xr:uid="{00000000-0005-0000-0000-000024080000}"/>
    <cellStyle name="Normal 12 8 16 4" xfId="2087" xr:uid="{00000000-0005-0000-0000-000025080000}"/>
    <cellStyle name="Normal 12 8 16 4 2" xfId="2088" xr:uid="{00000000-0005-0000-0000-000026080000}"/>
    <cellStyle name="Normal 12 8 16 5" xfId="2089" xr:uid="{00000000-0005-0000-0000-000027080000}"/>
    <cellStyle name="Normal 12 8 16 5 2" xfId="2090" xr:uid="{00000000-0005-0000-0000-000028080000}"/>
    <cellStyle name="Normal 12 8 16 6" xfId="2091" xr:uid="{00000000-0005-0000-0000-000029080000}"/>
    <cellStyle name="Normal 12 8 16 6 2" xfId="2092" xr:uid="{00000000-0005-0000-0000-00002A080000}"/>
    <cellStyle name="Normal 12 8 16 7" xfId="2093" xr:uid="{00000000-0005-0000-0000-00002B080000}"/>
    <cellStyle name="Normal 12 8 16 7 2" xfId="2094" xr:uid="{00000000-0005-0000-0000-00002C080000}"/>
    <cellStyle name="Normal 12 8 16 8" xfId="2095" xr:uid="{00000000-0005-0000-0000-00002D080000}"/>
    <cellStyle name="Normal 12 8 16 9" xfId="2096" xr:uid="{00000000-0005-0000-0000-00002E080000}"/>
    <cellStyle name="Normal 12 8 17" xfId="2097" xr:uid="{00000000-0005-0000-0000-00002F080000}"/>
    <cellStyle name="Normal 12 8 17 10" xfId="2098" xr:uid="{00000000-0005-0000-0000-000030080000}"/>
    <cellStyle name="Normal 12 8 17 2" xfId="2099" xr:uid="{00000000-0005-0000-0000-000031080000}"/>
    <cellStyle name="Normal 12 8 17 2 2" xfId="2100" xr:uid="{00000000-0005-0000-0000-000032080000}"/>
    <cellStyle name="Normal 12 8 17 3" xfId="2101" xr:uid="{00000000-0005-0000-0000-000033080000}"/>
    <cellStyle name="Normal 12 8 17 3 2" xfId="2102" xr:uid="{00000000-0005-0000-0000-000034080000}"/>
    <cellStyle name="Normal 12 8 17 4" xfId="2103" xr:uid="{00000000-0005-0000-0000-000035080000}"/>
    <cellStyle name="Normal 12 8 17 4 2" xfId="2104" xr:uid="{00000000-0005-0000-0000-000036080000}"/>
    <cellStyle name="Normal 12 8 17 5" xfId="2105" xr:uid="{00000000-0005-0000-0000-000037080000}"/>
    <cellStyle name="Normal 12 8 17 5 2" xfId="2106" xr:uid="{00000000-0005-0000-0000-000038080000}"/>
    <cellStyle name="Normal 12 8 17 6" xfId="2107" xr:uid="{00000000-0005-0000-0000-000039080000}"/>
    <cellStyle name="Normal 12 8 17 6 2" xfId="2108" xr:uid="{00000000-0005-0000-0000-00003A080000}"/>
    <cellStyle name="Normal 12 8 17 7" xfId="2109" xr:uid="{00000000-0005-0000-0000-00003B080000}"/>
    <cellStyle name="Normal 12 8 17 7 2" xfId="2110" xr:uid="{00000000-0005-0000-0000-00003C080000}"/>
    <cellStyle name="Normal 12 8 17 8" xfId="2111" xr:uid="{00000000-0005-0000-0000-00003D080000}"/>
    <cellStyle name="Normal 12 8 17 9" xfId="2112" xr:uid="{00000000-0005-0000-0000-00003E080000}"/>
    <cellStyle name="Normal 12 8 18" xfId="2113" xr:uid="{00000000-0005-0000-0000-00003F080000}"/>
    <cellStyle name="Normal 12 8 18 10" xfId="2114" xr:uid="{00000000-0005-0000-0000-000040080000}"/>
    <cellStyle name="Normal 12 8 18 2" xfId="2115" xr:uid="{00000000-0005-0000-0000-000041080000}"/>
    <cellStyle name="Normal 12 8 18 2 2" xfId="2116" xr:uid="{00000000-0005-0000-0000-000042080000}"/>
    <cellStyle name="Normal 12 8 18 3" xfId="2117" xr:uid="{00000000-0005-0000-0000-000043080000}"/>
    <cellStyle name="Normal 12 8 18 3 2" xfId="2118" xr:uid="{00000000-0005-0000-0000-000044080000}"/>
    <cellStyle name="Normal 12 8 18 4" xfId="2119" xr:uid="{00000000-0005-0000-0000-000045080000}"/>
    <cellStyle name="Normal 12 8 18 4 2" xfId="2120" xr:uid="{00000000-0005-0000-0000-000046080000}"/>
    <cellStyle name="Normal 12 8 18 5" xfId="2121" xr:uid="{00000000-0005-0000-0000-000047080000}"/>
    <cellStyle name="Normal 12 8 18 5 2" xfId="2122" xr:uid="{00000000-0005-0000-0000-000048080000}"/>
    <cellStyle name="Normal 12 8 18 6" xfId="2123" xr:uid="{00000000-0005-0000-0000-000049080000}"/>
    <cellStyle name="Normal 12 8 18 6 2" xfId="2124" xr:uid="{00000000-0005-0000-0000-00004A080000}"/>
    <cellStyle name="Normal 12 8 18 7" xfId="2125" xr:uid="{00000000-0005-0000-0000-00004B080000}"/>
    <cellStyle name="Normal 12 8 18 7 2" xfId="2126" xr:uid="{00000000-0005-0000-0000-00004C080000}"/>
    <cellStyle name="Normal 12 8 18 8" xfId="2127" xr:uid="{00000000-0005-0000-0000-00004D080000}"/>
    <cellStyle name="Normal 12 8 18 9" xfId="2128" xr:uid="{00000000-0005-0000-0000-00004E080000}"/>
    <cellStyle name="Normal 12 8 19" xfId="2129" xr:uid="{00000000-0005-0000-0000-00004F080000}"/>
    <cellStyle name="Normal 12 8 19 10" xfId="2130" xr:uid="{00000000-0005-0000-0000-000050080000}"/>
    <cellStyle name="Normal 12 8 19 2" xfId="2131" xr:uid="{00000000-0005-0000-0000-000051080000}"/>
    <cellStyle name="Normal 12 8 19 2 2" xfId="2132" xr:uid="{00000000-0005-0000-0000-000052080000}"/>
    <cellStyle name="Normal 12 8 19 3" xfId="2133" xr:uid="{00000000-0005-0000-0000-000053080000}"/>
    <cellStyle name="Normal 12 8 19 3 2" xfId="2134" xr:uid="{00000000-0005-0000-0000-000054080000}"/>
    <cellStyle name="Normal 12 8 19 4" xfId="2135" xr:uid="{00000000-0005-0000-0000-000055080000}"/>
    <cellStyle name="Normal 12 8 19 4 2" xfId="2136" xr:uid="{00000000-0005-0000-0000-000056080000}"/>
    <cellStyle name="Normal 12 8 19 5" xfId="2137" xr:uid="{00000000-0005-0000-0000-000057080000}"/>
    <cellStyle name="Normal 12 8 19 5 2" xfId="2138" xr:uid="{00000000-0005-0000-0000-000058080000}"/>
    <cellStyle name="Normal 12 8 19 6" xfId="2139" xr:uid="{00000000-0005-0000-0000-000059080000}"/>
    <cellStyle name="Normal 12 8 19 6 2" xfId="2140" xr:uid="{00000000-0005-0000-0000-00005A080000}"/>
    <cellStyle name="Normal 12 8 19 7" xfId="2141" xr:uid="{00000000-0005-0000-0000-00005B080000}"/>
    <cellStyle name="Normal 12 8 19 7 2" xfId="2142" xr:uid="{00000000-0005-0000-0000-00005C080000}"/>
    <cellStyle name="Normal 12 8 19 8" xfId="2143" xr:uid="{00000000-0005-0000-0000-00005D080000}"/>
    <cellStyle name="Normal 12 8 19 9" xfId="2144" xr:uid="{00000000-0005-0000-0000-00005E080000}"/>
    <cellStyle name="Normal 12 8 2" xfId="2145" xr:uid="{00000000-0005-0000-0000-00005F080000}"/>
    <cellStyle name="Normal 12 8 2 10" xfId="2146" xr:uid="{00000000-0005-0000-0000-000060080000}"/>
    <cellStyle name="Normal 12 8 2 11" xfId="2147" xr:uid="{00000000-0005-0000-0000-000061080000}"/>
    <cellStyle name="Normal 12 8 2 12" xfId="2148" xr:uid="{00000000-0005-0000-0000-000062080000}"/>
    <cellStyle name="Normal 12 8 2 2" xfId="2149" xr:uid="{00000000-0005-0000-0000-000063080000}"/>
    <cellStyle name="Normal 12 8 2 2 2" xfId="2150" xr:uid="{00000000-0005-0000-0000-000064080000}"/>
    <cellStyle name="Normal 12 8 2 3" xfId="2151" xr:uid="{00000000-0005-0000-0000-000065080000}"/>
    <cellStyle name="Normal 12 8 2 3 10" xfId="2152" xr:uid="{00000000-0005-0000-0000-000066080000}"/>
    <cellStyle name="Normal 12 8 2 3 2" xfId="2153" xr:uid="{00000000-0005-0000-0000-000067080000}"/>
    <cellStyle name="Normal 12 8 2 3 2 2" xfId="2154" xr:uid="{00000000-0005-0000-0000-000068080000}"/>
    <cellStyle name="Normal 12 8 2 3 2 3" xfId="2155" xr:uid="{00000000-0005-0000-0000-000069080000}"/>
    <cellStyle name="Normal 12 8 2 3 3" xfId="2156" xr:uid="{00000000-0005-0000-0000-00006A080000}"/>
    <cellStyle name="Normal 12 8 2 3 3 2" xfId="2157" xr:uid="{00000000-0005-0000-0000-00006B080000}"/>
    <cellStyle name="Normal 12 8 2 3 3 2 2" xfId="2158" xr:uid="{00000000-0005-0000-0000-00006C080000}"/>
    <cellStyle name="Normal 12 8 2 3 3 3" xfId="2159" xr:uid="{00000000-0005-0000-0000-00006D080000}"/>
    <cellStyle name="Normal 12 8 2 3 3 3 2" xfId="2160" xr:uid="{00000000-0005-0000-0000-00006E080000}"/>
    <cellStyle name="Normal 12 8 2 3 3 4" xfId="2161" xr:uid="{00000000-0005-0000-0000-00006F080000}"/>
    <cellStyle name="Normal 12 8 2 3 3 4 2" xfId="2162" xr:uid="{00000000-0005-0000-0000-000070080000}"/>
    <cellStyle name="Normal 12 8 2 3 3 5" xfId="2163" xr:uid="{00000000-0005-0000-0000-000071080000}"/>
    <cellStyle name="Normal 12 8 2 3 4" xfId="2164" xr:uid="{00000000-0005-0000-0000-000072080000}"/>
    <cellStyle name="Normal 12 8 2 3 4 2" xfId="2165" xr:uid="{00000000-0005-0000-0000-000073080000}"/>
    <cellStyle name="Normal 12 8 2 3 5" xfId="2166" xr:uid="{00000000-0005-0000-0000-000074080000}"/>
    <cellStyle name="Normal 12 8 2 3 5 2" xfId="2167" xr:uid="{00000000-0005-0000-0000-000075080000}"/>
    <cellStyle name="Normal 12 8 2 3 6" xfId="2168" xr:uid="{00000000-0005-0000-0000-000076080000}"/>
    <cellStyle name="Normal 12 8 2 3 6 2" xfId="2169" xr:uid="{00000000-0005-0000-0000-000077080000}"/>
    <cellStyle name="Normal 12 8 2 3 7" xfId="2170" xr:uid="{00000000-0005-0000-0000-000078080000}"/>
    <cellStyle name="Normal 12 8 2 3 7 2" xfId="2171" xr:uid="{00000000-0005-0000-0000-000079080000}"/>
    <cellStyle name="Normal 12 8 2 3 8" xfId="2172" xr:uid="{00000000-0005-0000-0000-00007A080000}"/>
    <cellStyle name="Normal 12 8 2 3 8 2" xfId="2173" xr:uid="{00000000-0005-0000-0000-00007B080000}"/>
    <cellStyle name="Normal 12 8 2 3 9" xfId="2174" xr:uid="{00000000-0005-0000-0000-00007C080000}"/>
    <cellStyle name="Normal 12 8 2 4" xfId="2175" xr:uid="{00000000-0005-0000-0000-00007D080000}"/>
    <cellStyle name="Normal 12 8 2 4 2" xfId="2176" xr:uid="{00000000-0005-0000-0000-00007E080000}"/>
    <cellStyle name="Normal 12 8 2 5" xfId="2177" xr:uid="{00000000-0005-0000-0000-00007F080000}"/>
    <cellStyle name="Normal 12 8 2 5 2" xfId="2178" xr:uid="{00000000-0005-0000-0000-000080080000}"/>
    <cellStyle name="Normal 12 8 2 5 2 2" xfId="2179" xr:uid="{00000000-0005-0000-0000-000081080000}"/>
    <cellStyle name="Normal 12 8 2 5 3" xfId="2180" xr:uid="{00000000-0005-0000-0000-000082080000}"/>
    <cellStyle name="Normal 12 8 2 5 3 2" xfId="2181" xr:uid="{00000000-0005-0000-0000-000083080000}"/>
    <cellStyle name="Normal 12 8 2 5 4" xfId="2182" xr:uid="{00000000-0005-0000-0000-000084080000}"/>
    <cellStyle name="Normal 12 8 2 5 4 2" xfId="2183" xr:uid="{00000000-0005-0000-0000-000085080000}"/>
    <cellStyle name="Normal 12 8 2 5 5" xfId="2184" xr:uid="{00000000-0005-0000-0000-000086080000}"/>
    <cellStyle name="Normal 12 8 2 6" xfId="2185" xr:uid="{00000000-0005-0000-0000-000087080000}"/>
    <cellStyle name="Normal 12 8 2 6 2" xfId="2186" xr:uid="{00000000-0005-0000-0000-000088080000}"/>
    <cellStyle name="Normal 12 8 2 7" xfId="2187" xr:uid="{00000000-0005-0000-0000-000089080000}"/>
    <cellStyle name="Normal 12 8 2 7 2" xfId="2188" xr:uid="{00000000-0005-0000-0000-00008A080000}"/>
    <cellStyle name="Normal 12 8 2 8" xfId="2189" xr:uid="{00000000-0005-0000-0000-00008B080000}"/>
    <cellStyle name="Normal 12 8 2 8 2" xfId="2190" xr:uid="{00000000-0005-0000-0000-00008C080000}"/>
    <cellStyle name="Normal 12 8 2 9" xfId="2191" xr:uid="{00000000-0005-0000-0000-00008D080000}"/>
    <cellStyle name="Normal 12 8 2 9 2" xfId="2192" xr:uid="{00000000-0005-0000-0000-00008E080000}"/>
    <cellStyle name="Normal 12 8 20" xfId="2193" xr:uid="{00000000-0005-0000-0000-00008F080000}"/>
    <cellStyle name="Normal 12 8 20 10" xfId="2194" xr:uid="{00000000-0005-0000-0000-000090080000}"/>
    <cellStyle name="Normal 12 8 20 2" xfId="2195" xr:uid="{00000000-0005-0000-0000-000091080000}"/>
    <cellStyle name="Normal 12 8 20 2 2" xfId="2196" xr:uid="{00000000-0005-0000-0000-000092080000}"/>
    <cellStyle name="Normal 12 8 20 3" xfId="2197" xr:uid="{00000000-0005-0000-0000-000093080000}"/>
    <cellStyle name="Normal 12 8 20 3 2" xfId="2198" xr:uid="{00000000-0005-0000-0000-000094080000}"/>
    <cellStyle name="Normal 12 8 20 4" xfId="2199" xr:uid="{00000000-0005-0000-0000-000095080000}"/>
    <cellStyle name="Normal 12 8 20 4 2" xfId="2200" xr:uid="{00000000-0005-0000-0000-000096080000}"/>
    <cellStyle name="Normal 12 8 20 5" xfId="2201" xr:uid="{00000000-0005-0000-0000-000097080000}"/>
    <cellStyle name="Normal 12 8 20 5 2" xfId="2202" xr:uid="{00000000-0005-0000-0000-000098080000}"/>
    <cellStyle name="Normal 12 8 20 6" xfId="2203" xr:uid="{00000000-0005-0000-0000-000099080000}"/>
    <cellStyle name="Normal 12 8 20 6 2" xfId="2204" xr:uid="{00000000-0005-0000-0000-00009A080000}"/>
    <cellStyle name="Normal 12 8 20 7" xfId="2205" xr:uid="{00000000-0005-0000-0000-00009B080000}"/>
    <cellStyle name="Normal 12 8 20 7 2" xfId="2206" xr:uid="{00000000-0005-0000-0000-00009C080000}"/>
    <cellStyle name="Normal 12 8 20 8" xfId="2207" xr:uid="{00000000-0005-0000-0000-00009D080000}"/>
    <cellStyle name="Normal 12 8 20 9" xfId="2208" xr:uid="{00000000-0005-0000-0000-00009E080000}"/>
    <cellStyle name="Normal 12 8 21" xfId="2209" xr:uid="{00000000-0005-0000-0000-00009F080000}"/>
    <cellStyle name="Normal 12 8 21 10" xfId="2210" xr:uid="{00000000-0005-0000-0000-0000A0080000}"/>
    <cellStyle name="Normal 12 8 21 2" xfId="2211" xr:uid="{00000000-0005-0000-0000-0000A1080000}"/>
    <cellStyle name="Normal 12 8 21 2 2" xfId="2212" xr:uid="{00000000-0005-0000-0000-0000A2080000}"/>
    <cellStyle name="Normal 12 8 21 3" xfId="2213" xr:uid="{00000000-0005-0000-0000-0000A3080000}"/>
    <cellStyle name="Normal 12 8 21 3 2" xfId="2214" xr:uid="{00000000-0005-0000-0000-0000A4080000}"/>
    <cellStyle name="Normal 12 8 21 4" xfId="2215" xr:uid="{00000000-0005-0000-0000-0000A5080000}"/>
    <cellStyle name="Normal 12 8 21 4 2" xfId="2216" xr:uid="{00000000-0005-0000-0000-0000A6080000}"/>
    <cellStyle name="Normal 12 8 21 5" xfId="2217" xr:uid="{00000000-0005-0000-0000-0000A7080000}"/>
    <cellStyle name="Normal 12 8 21 5 2" xfId="2218" xr:uid="{00000000-0005-0000-0000-0000A8080000}"/>
    <cellStyle name="Normal 12 8 21 6" xfId="2219" xr:uid="{00000000-0005-0000-0000-0000A9080000}"/>
    <cellStyle name="Normal 12 8 21 6 2" xfId="2220" xr:uid="{00000000-0005-0000-0000-0000AA080000}"/>
    <cellStyle name="Normal 12 8 21 7" xfId="2221" xr:uid="{00000000-0005-0000-0000-0000AB080000}"/>
    <cellStyle name="Normal 12 8 21 7 2" xfId="2222" xr:uid="{00000000-0005-0000-0000-0000AC080000}"/>
    <cellStyle name="Normal 12 8 21 8" xfId="2223" xr:uid="{00000000-0005-0000-0000-0000AD080000}"/>
    <cellStyle name="Normal 12 8 21 9" xfId="2224" xr:uid="{00000000-0005-0000-0000-0000AE080000}"/>
    <cellStyle name="Normal 12 8 22" xfId="2225" xr:uid="{00000000-0005-0000-0000-0000AF080000}"/>
    <cellStyle name="Normal 12 8 22 10" xfId="2226" xr:uid="{00000000-0005-0000-0000-0000B0080000}"/>
    <cellStyle name="Normal 12 8 22 2" xfId="2227" xr:uid="{00000000-0005-0000-0000-0000B1080000}"/>
    <cellStyle name="Normal 12 8 22 2 2" xfId="2228" xr:uid="{00000000-0005-0000-0000-0000B2080000}"/>
    <cellStyle name="Normal 12 8 22 3" xfId="2229" xr:uid="{00000000-0005-0000-0000-0000B3080000}"/>
    <cellStyle name="Normal 12 8 22 3 2" xfId="2230" xr:uid="{00000000-0005-0000-0000-0000B4080000}"/>
    <cellStyle name="Normal 12 8 22 4" xfId="2231" xr:uid="{00000000-0005-0000-0000-0000B5080000}"/>
    <cellStyle name="Normal 12 8 22 4 2" xfId="2232" xr:uid="{00000000-0005-0000-0000-0000B6080000}"/>
    <cellStyle name="Normal 12 8 22 5" xfId="2233" xr:uid="{00000000-0005-0000-0000-0000B7080000}"/>
    <cellStyle name="Normal 12 8 22 5 2" xfId="2234" xr:uid="{00000000-0005-0000-0000-0000B8080000}"/>
    <cellStyle name="Normal 12 8 22 6" xfId="2235" xr:uid="{00000000-0005-0000-0000-0000B9080000}"/>
    <cellStyle name="Normal 12 8 22 6 2" xfId="2236" xr:uid="{00000000-0005-0000-0000-0000BA080000}"/>
    <cellStyle name="Normal 12 8 22 7" xfId="2237" xr:uid="{00000000-0005-0000-0000-0000BB080000}"/>
    <cellStyle name="Normal 12 8 22 7 2" xfId="2238" xr:uid="{00000000-0005-0000-0000-0000BC080000}"/>
    <cellStyle name="Normal 12 8 22 8" xfId="2239" xr:uid="{00000000-0005-0000-0000-0000BD080000}"/>
    <cellStyle name="Normal 12 8 22 9" xfId="2240" xr:uid="{00000000-0005-0000-0000-0000BE080000}"/>
    <cellStyle name="Normal 12 8 23" xfId="2241" xr:uid="{00000000-0005-0000-0000-0000BF080000}"/>
    <cellStyle name="Normal 12 8 23 10" xfId="2242" xr:uid="{00000000-0005-0000-0000-0000C0080000}"/>
    <cellStyle name="Normal 12 8 23 2" xfId="2243" xr:uid="{00000000-0005-0000-0000-0000C1080000}"/>
    <cellStyle name="Normal 12 8 23 2 2" xfId="2244" xr:uid="{00000000-0005-0000-0000-0000C2080000}"/>
    <cellStyle name="Normal 12 8 23 3" xfId="2245" xr:uid="{00000000-0005-0000-0000-0000C3080000}"/>
    <cellStyle name="Normal 12 8 23 3 2" xfId="2246" xr:uid="{00000000-0005-0000-0000-0000C4080000}"/>
    <cellStyle name="Normal 12 8 23 4" xfId="2247" xr:uid="{00000000-0005-0000-0000-0000C5080000}"/>
    <cellStyle name="Normal 12 8 23 4 2" xfId="2248" xr:uid="{00000000-0005-0000-0000-0000C6080000}"/>
    <cellStyle name="Normal 12 8 23 5" xfId="2249" xr:uid="{00000000-0005-0000-0000-0000C7080000}"/>
    <cellStyle name="Normal 12 8 23 5 2" xfId="2250" xr:uid="{00000000-0005-0000-0000-0000C8080000}"/>
    <cellStyle name="Normal 12 8 23 6" xfId="2251" xr:uid="{00000000-0005-0000-0000-0000C9080000}"/>
    <cellStyle name="Normal 12 8 23 6 2" xfId="2252" xr:uid="{00000000-0005-0000-0000-0000CA080000}"/>
    <cellStyle name="Normal 12 8 23 7" xfId="2253" xr:uid="{00000000-0005-0000-0000-0000CB080000}"/>
    <cellStyle name="Normal 12 8 23 7 2" xfId="2254" xr:uid="{00000000-0005-0000-0000-0000CC080000}"/>
    <cellStyle name="Normal 12 8 23 8" xfId="2255" xr:uid="{00000000-0005-0000-0000-0000CD080000}"/>
    <cellStyle name="Normal 12 8 23 9" xfId="2256" xr:uid="{00000000-0005-0000-0000-0000CE080000}"/>
    <cellStyle name="Normal 12 8 24" xfId="2257" xr:uid="{00000000-0005-0000-0000-0000CF080000}"/>
    <cellStyle name="Normal 12 8 24 10" xfId="2258" xr:uid="{00000000-0005-0000-0000-0000D0080000}"/>
    <cellStyle name="Normal 12 8 24 2" xfId="2259" xr:uid="{00000000-0005-0000-0000-0000D1080000}"/>
    <cellStyle name="Normal 12 8 24 2 2" xfId="2260" xr:uid="{00000000-0005-0000-0000-0000D2080000}"/>
    <cellStyle name="Normal 12 8 24 3" xfId="2261" xr:uid="{00000000-0005-0000-0000-0000D3080000}"/>
    <cellStyle name="Normal 12 8 24 3 2" xfId="2262" xr:uid="{00000000-0005-0000-0000-0000D4080000}"/>
    <cellStyle name="Normal 12 8 24 4" xfId="2263" xr:uid="{00000000-0005-0000-0000-0000D5080000}"/>
    <cellStyle name="Normal 12 8 24 4 2" xfId="2264" xr:uid="{00000000-0005-0000-0000-0000D6080000}"/>
    <cellStyle name="Normal 12 8 24 5" xfId="2265" xr:uid="{00000000-0005-0000-0000-0000D7080000}"/>
    <cellStyle name="Normal 12 8 24 5 2" xfId="2266" xr:uid="{00000000-0005-0000-0000-0000D8080000}"/>
    <cellStyle name="Normal 12 8 24 6" xfId="2267" xr:uid="{00000000-0005-0000-0000-0000D9080000}"/>
    <cellStyle name="Normal 12 8 24 6 2" xfId="2268" xr:uid="{00000000-0005-0000-0000-0000DA080000}"/>
    <cellStyle name="Normal 12 8 24 7" xfId="2269" xr:uid="{00000000-0005-0000-0000-0000DB080000}"/>
    <cellStyle name="Normal 12 8 24 7 2" xfId="2270" xr:uid="{00000000-0005-0000-0000-0000DC080000}"/>
    <cellStyle name="Normal 12 8 24 8" xfId="2271" xr:uid="{00000000-0005-0000-0000-0000DD080000}"/>
    <cellStyle name="Normal 12 8 24 9" xfId="2272" xr:uid="{00000000-0005-0000-0000-0000DE080000}"/>
    <cellStyle name="Normal 12 8 25" xfId="2273" xr:uid="{00000000-0005-0000-0000-0000DF080000}"/>
    <cellStyle name="Normal 12 8 25 10" xfId="2274" xr:uid="{00000000-0005-0000-0000-0000E0080000}"/>
    <cellStyle name="Normal 12 8 25 2" xfId="2275" xr:uid="{00000000-0005-0000-0000-0000E1080000}"/>
    <cellStyle name="Normal 12 8 25 2 2" xfId="2276" xr:uid="{00000000-0005-0000-0000-0000E2080000}"/>
    <cellStyle name="Normal 12 8 25 3" xfId="2277" xr:uid="{00000000-0005-0000-0000-0000E3080000}"/>
    <cellStyle name="Normal 12 8 25 3 2" xfId="2278" xr:uid="{00000000-0005-0000-0000-0000E4080000}"/>
    <cellStyle name="Normal 12 8 25 4" xfId="2279" xr:uid="{00000000-0005-0000-0000-0000E5080000}"/>
    <cellStyle name="Normal 12 8 25 4 2" xfId="2280" xr:uid="{00000000-0005-0000-0000-0000E6080000}"/>
    <cellStyle name="Normal 12 8 25 5" xfId="2281" xr:uid="{00000000-0005-0000-0000-0000E7080000}"/>
    <cellStyle name="Normal 12 8 25 5 2" xfId="2282" xr:uid="{00000000-0005-0000-0000-0000E8080000}"/>
    <cellStyle name="Normal 12 8 25 6" xfId="2283" xr:uid="{00000000-0005-0000-0000-0000E9080000}"/>
    <cellStyle name="Normal 12 8 25 6 2" xfId="2284" xr:uid="{00000000-0005-0000-0000-0000EA080000}"/>
    <cellStyle name="Normal 12 8 25 7" xfId="2285" xr:uid="{00000000-0005-0000-0000-0000EB080000}"/>
    <cellStyle name="Normal 12 8 25 7 2" xfId="2286" xr:uid="{00000000-0005-0000-0000-0000EC080000}"/>
    <cellStyle name="Normal 12 8 25 8" xfId="2287" xr:uid="{00000000-0005-0000-0000-0000ED080000}"/>
    <cellStyle name="Normal 12 8 25 9" xfId="2288" xr:uid="{00000000-0005-0000-0000-0000EE080000}"/>
    <cellStyle name="Normal 12 8 26" xfId="2289" xr:uid="{00000000-0005-0000-0000-0000EF080000}"/>
    <cellStyle name="Normal 12 8 26 10" xfId="2290" xr:uid="{00000000-0005-0000-0000-0000F0080000}"/>
    <cellStyle name="Normal 12 8 26 2" xfId="2291" xr:uid="{00000000-0005-0000-0000-0000F1080000}"/>
    <cellStyle name="Normal 12 8 26 2 2" xfId="2292" xr:uid="{00000000-0005-0000-0000-0000F2080000}"/>
    <cellStyle name="Normal 12 8 26 3" xfId="2293" xr:uid="{00000000-0005-0000-0000-0000F3080000}"/>
    <cellStyle name="Normal 12 8 26 3 2" xfId="2294" xr:uid="{00000000-0005-0000-0000-0000F4080000}"/>
    <cellStyle name="Normal 12 8 26 4" xfId="2295" xr:uid="{00000000-0005-0000-0000-0000F5080000}"/>
    <cellStyle name="Normal 12 8 26 4 2" xfId="2296" xr:uid="{00000000-0005-0000-0000-0000F6080000}"/>
    <cellStyle name="Normal 12 8 26 5" xfId="2297" xr:uid="{00000000-0005-0000-0000-0000F7080000}"/>
    <cellStyle name="Normal 12 8 26 5 2" xfId="2298" xr:uid="{00000000-0005-0000-0000-0000F8080000}"/>
    <cellStyle name="Normal 12 8 26 6" xfId="2299" xr:uid="{00000000-0005-0000-0000-0000F9080000}"/>
    <cellStyle name="Normal 12 8 26 6 2" xfId="2300" xr:uid="{00000000-0005-0000-0000-0000FA080000}"/>
    <cellStyle name="Normal 12 8 26 7" xfId="2301" xr:uid="{00000000-0005-0000-0000-0000FB080000}"/>
    <cellStyle name="Normal 12 8 26 7 2" xfId="2302" xr:uid="{00000000-0005-0000-0000-0000FC080000}"/>
    <cellStyle name="Normal 12 8 26 8" xfId="2303" xr:uid="{00000000-0005-0000-0000-0000FD080000}"/>
    <cellStyle name="Normal 12 8 26 9" xfId="2304" xr:uid="{00000000-0005-0000-0000-0000FE080000}"/>
    <cellStyle name="Normal 12 8 27" xfId="2305" xr:uid="{00000000-0005-0000-0000-0000FF080000}"/>
    <cellStyle name="Normal 12 8 27 10" xfId="2306" xr:uid="{00000000-0005-0000-0000-000000090000}"/>
    <cellStyle name="Normal 12 8 27 2" xfId="2307" xr:uid="{00000000-0005-0000-0000-000001090000}"/>
    <cellStyle name="Normal 12 8 27 2 2" xfId="2308" xr:uid="{00000000-0005-0000-0000-000002090000}"/>
    <cellStyle name="Normal 12 8 27 3" xfId="2309" xr:uid="{00000000-0005-0000-0000-000003090000}"/>
    <cellStyle name="Normal 12 8 27 3 2" xfId="2310" xr:uid="{00000000-0005-0000-0000-000004090000}"/>
    <cellStyle name="Normal 12 8 27 4" xfId="2311" xr:uid="{00000000-0005-0000-0000-000005090000}"/>
    <cellStyle name="Normal 12 8 27 4 2" xfId="2312" xr:uid="{00000000-0005-0000-0000-000006090000}"/>
    <cellStyle name="Normal 12 8 27 5" xfId="2313" xr:uid="{00000000-0005-0000-0000-000007090000}"/>
    <cellStyle name="Normal 12 8 27 5 2" xfId="2314" xr:uid="{00000000-0005-0000-0000-000008090000}"/>
    <cellStyle name="Normal 12 8 27 6" xfId="2315" xr:uid="{00000000-0005-0000-0000-000009090000}"/>
    <cellStyle name="Normal 12 8 27 6 2" xfId="2316" xr:uid="{00000000-0005-0000-0000-00000A090000}"/>
    <cellStyle name="Normal 12 8 27 7" xfId="2317" xr:uid="{00000000-0005-0000-0000-00000B090000}"/>
    <cellStyle name="Normal 12 8 27 7 2" xfId="2318" xr:uid="{00000000-0005-0000-0000-00000C090000}"/>
    <cellStyle name="Normal 12 8 27 8" xfId="2319" xr:uid="{00000000-0005-0000-0000-00000D090000}"/>
    <cellStyle name="Normal 12 8 27 9" xfId="2320" xr:uid="{00000000-0005-0000-0000-00000E090000}"/>
    <cellStyle name="Normal 12 8 28" xfId="2321" xr:uid="{00000000-0005-0000-0000-00000F090000}"/>
    <cellStyle name="Normal 12 8 28 10" xfId="2322" xr:uid="{00000000-0005-0000-0000-000010090000}"/>
    <cellStyle name="Normal 12 8 28 2" xfId="2323" xr:uid="{00000000-0005-0000-0000-000011090000}"/>
    <cellStyle name="Normal 12 8 28 2 2" xfId="2324" xr:uid="{00000000-0005-0000-0000-000012090000}"/>
    <cellStyle name="Normal 12 8 28 3" xfId="2325" xr:uid="{00000000-0005-0000-0000-000013090000}"/>
    <cellStyle name="Normal 12 8 28 3 2" xfId="2326" xr:uid="{00000000-0005-0000-0000-000014090000}"/>
    <cellStyle name="Normal 12 8 28 4" xfId="2327" xr:uid="{00000000-0005-0000-0000-000015090000}"/>
    <cellStyle name="Normal 12 8 28 4 2" xfId="2328" xr:uid="{00000000-0005-0000-0000-000016090000}"/>
    <cellStyle name="Normal 12 8 28 5" xfId="2329" xr:uid="{00000000-0005-0000-0000-000017090000}"/>
    <cellStyle name="Normal 12 8 28 5 2" xfId="2330" xr:uid="{00000000-0005-0000-0000-000018090000}"/>
    <cellStyle name="Normal 12 8 28 6" xfId="2331" xr:uid="{00000000-0005-0000-0000-000019090000}"/>
    <cellStyle name="Normal 12 8 28 6 2" xfId="2332" xr:uid="{00000000-0005-0000-0000-00001A090000}"/>
    <cellStyle name="Normal 12 8 28 7" xfId="2333" xr:uid="{00000000-0005-0000-0000-00001B090000}"/>
    <cellStyle name="Normal 12 8 28 7 2" xfId="2334" xr:uid="{00000000-0005-0000-0000-00001C090000}"/>
    <cellStyle name="Normal 12 8 28 8" xfId="2335" xr:uid="{00000000-0005-0000-0000-00001D090000}"/>
    <cellStyle name="Normal 12 8 28 9" xfId="2336" xr:uid="{00000000-0005-0000-0000-00001E090000}"/>
    <cellStyle name="Normal 12 8 29" xfId="2337" xr:uid="{00000000-0005-0000-0000-00001F090000}"/>
    <cellStyle name="Normal 12 8 29 10" xfId="2338" xr:uid="{00000000-0005-0000-0000-000020090000}"/>
    <cellStyle name="Normal 12 8 29 2" xfId="2339" xr:uid="{00000000-0005-0000-0000-000021090000}"/>
    <cellStyle name="Normal 12 8 29 2 2" xfId="2340" xr:uid="{00000000-0005-0000-0000-000022090000}"/>
    <cellStyle name="Normal 12 8 29 3" xfId="2341" xr:uid="{00000000-0005-0000-0000-000023090000}"/>
    <cellStyle name="Normal 12 8 29 3 2" xfId="2342" xr:uid="{00000000-0005-0000-0000-000024090000}"/>
    <cellStyle name="Normal 12 8 29 4" xfId="2343" xr:uid="{00000000-0005-0000-0000-000025090000}"/>
    <cellStyle name="Normal 12 8 29 4 2" xfId="2344" xr:uid="{00000000-0005-0000-0000-000026090000}"/>
    <cellStyle name="Normal 12 8 29 5" xfId="2345" xr:uid="{00000000-0005-0000-0000-000027090000}"/>
    <cellStyle name="Normal 12 8 29 5 2" xfId="2346" xr:uid="{00000000-0005-0000-0000-000028090000}"/>
    <cellStyle name="Normal 12 8 29 6" xfId="2347" xr:uid="{00000000-0005-0000-0000-000029090000}"/>
    <cellStyle name="Normal 12 8 29 6 2" xfId="2348" xr:uid="{00000000-0005-0000-0000-00002A090000}"/>
    <cellStyle name="Normal 12 8 29 7" xfId="2349" xr:uid="{00000000-0005-0000-0000-00002B090000}"/>
    <cellStyle name="Normal 12 8 29 7 2" xfId="2350" xr:uid="{00000000-0005-0000-0000-00002C090000}"/>
    <cellStyle name="Normal 12 8 29 8" xfId="2351" xr:uid="{00000000-0005-0000-0000-00002D090000}"/>
    <cellStyle name="Normal 12 8 29 9" xfId="2352" xr:uid="{00000000-0005-0000-0000-00002E090000}"/>
    <cellStyle name="Normal 12 8 3" xfId="2353" xr:uid="{00000000-0005-0000-0000-00002F090000}"/>
    <cellStyle name="Normal 12 8 3 10" xfId="2354" xr:uid="{00000000-0005-0000-0000-000030090000}"/>
    <cellStyle name="Normal 12 8 3 2" xfId="2355" xr:uid="{00000000-0005-0000-0000-000031090000}"/>
    <cellStyle name="Normal 12 8 3 2 2" xfId="2356" xr:uid="{00000000-0005-0000-0000-000032090000}"/>
    <cellStyle name="Normal 12 8 3 3" xfId="2357" xr:uid="{00000000-0005-0000-0000-000033090000}"/>
    <cellStyle name="Normal 12 8 3 3 2" xfId="2358" xr:uid="{00000000-0005-0000-0000-000034090000}"/>
    <cellStyle name="Normal 12 8 3 4" xfId="2359" xr:uid="{00000000-0005-0000-0000-000035090000}"/>
    <cellStyle name="Normal 12 8 3 4 2" xfId="2360" xr:uid="{00000000-0005-0000-0000-000036090000}"/>
    <cellStyle name="Normal 12 8 3 5" xfId="2361" xr:uid="{00000000-0005-0000-0000-000037090000}"/>
    <cellStyle name="Normal 12 8 3 5 2" xfId="2362" xr:uid="{00000000-0005-0000-0000-000038090000}"/>
    <cellStyle name="Normal 12 8 3 6" xfId="2363" xr:uid="{00000000-0005-0000-0000-000039090000}"/>
    <cellStyle name="Normal 12 8 3 6 2" xfId="2364" xr:uid="{00000000-0005-0000-0000-00003A090000}"/>
    <cellStyle name="Normal 12 8 3 7" xfId="2365" xr:uid="{00000000-0005-0000-0000-00003B090000}"/>
    <cellStyle name="Normal 12 8 3 7 2" xfId="2366" xr:uid="{00000000-0005-0000-0000-00003C090000}"/>
    <cellStyle name="Normal 12 8 3 8" xfId="2367" xr:uid="{00000000-0005-0000-0000-00003D090000}"/>
    <cellStyle name="Normal 12 8 3 9" xfId="2368" xr:uid="{00000000-0005-0000-0000-00003E090000}"/>
    <cellStyle name="Normal 12 8 30" xfId="2369" xr:uid="{00000000-0005-0000-0000-00003F090000}"/>
    <cellStyle name="Normal 12 8 30 10" xfId="2370" xr:uid="{00000000-0005-0000-0000-000040090000}"/>
    <cellStyle name="Normal 12 8 30 2" xfId="2371" xr:uid="{00000000-0005-0000-0000-000041090000}"/>
    <cellStyle name="Normal 12 8 30 2 2" xfId="2372" xr:uid="{00000000-0005-0000-0000-000042090000}"/>
    <cellStyle name="Normal 12 8 30 3" xfId="2373" xr:uid="{00000000-0005-0000-0000-000043090000}"/>
    <cellStyle name="Normal 12 8 30 3 2" xfId="2374" xr:uid="{00000000-0005-0000-0000-000044090000}"/>
    <cellStyle name="Normal 12 8 30 4" xfId="2375" xr:uid="{00000000-0005-0000-0000-000045090000}"/>
    <cellStyle name="Normal 12 8 30 4 2" xfId="2376" xr:uid="{00000000-0005-0000-0000-000046090000}"/>
    <cellStyle name="Normal 12 8 30 5" xfId="2377" xr:uid="{00000000-0005-0000-0000-000047090000}"/>
    <cellStyle name="Normal 12 8 30 5 2" xfId="2378" xr:uid="{00000000-0005-0000-0000-000048090000}"/>
    <cellStyle name="Normal 12 8 30 6" xfId="2379" xr:uid="{00000000-0005-0000-0000-000049090000}"/>
    <cellStyle name="Normal 12 8 30 6 2" xfId="2380" xr:uid="{00000000-0005-0000-0000-00004A090000}"/>
    <cellStyle name="Normal 12 8 30 7" xfId="2381" xr:uid="{00000000-0005-0000-0000-00004B090000}"/>
    <cellStyle name="Normal 12 8 30 7 2" xfId="2382" xr:uid="{00000000-0005-0000-0000-00004C090000}"/>
    <cellStyle name="Normal 12 8 30 8" xfId="2383" xr:uid="{00000000-0005-0000-0000-00004D090000}"/>
    <cellStyle name="Normal 12 8 30 9" xfId="2384" xr:uid="{00000000-0005-0000-0000-00004E090000}"/>
    <cellStyle name="Normal 12 8 31" xfId="2385" xr:uid="{00000000-0005-0000-0000-00004F090000}"/>
    <cellStyle name="Normal 12 8 31 10" xfId="2386" xr:uid="{00000000-0005-0000-0000-000050090000}"/>
    <cellStyle name="Normal 12 8 31 2" xfId="2387" xr:uid="{00000000-0005-0000-0000-000051090000}"/>
    <cellStyle name="Normal 12 8 31 2 2" xfId="2388" xr:uid="{00000000-0005-0000-0000-000052090000}"/>
    <cellStyle name="Normal 12 8 31 3" xfId="2389" xr:uid="{00000000-0005-0000-0000-000053090000}"/>
    <cellStyle name="Normal 12 8 31 3 2" xfId="2390" xr:uid="{00000000-0005-0000-0000-000054090000}"/>
    <cellStyle name="Normal 12 8 31 4" xfId="2391" xr:uid="{00000000-0005-0000-0000-000055090000}"/>
    <cellStyle name="Normal 12 8 31 4 2" xfId="2392" xr:uid="{00000000-0005-0000-0000-000056090000}"/>
    <cellStyle name="Normal 12 8 31 5" xfId="2393" xr:uid="{00000000-0005-0000-0000-000057090000}"/>
    <cellStyle name="Normal 12 8 31 5 2" xfId="2394" xr:uid="{00000000-0005-0000-0000-000058090000}"/>
    <cellStyle name="Normal 12 8 31 6" xfId="2395" xr:uid="{00000000-0005-0000-0000-000059090000}"/>
    <cellStyle name="Normal 12 8 31 6 2" xfId="2396" xr:uid="{00000000-0005-0000-0000-00005A090000}"/>
    <cellStyle name="Normal 12 8 31 7" xfId="2397" xr:uid="{00000000-0005-0000-0000-00005B090000}"/>
    <cellStyle name="Normal 12 8 31 7 2" xfId="2398" xr:uid="{00000000-0005-0000-0000-00005C090000}"/>
    <cellStyle name="Normal 12 8 31 8" xfId="2399" xr:uid="{00000000-0005-0000-0000-00005D090000}"/>
    <cellStyle name="Normal 12 8 31 9" xfId="2400" xr:uid="{00000000-0005-0000-0000-00005E090000}"/>
    <cellStyle name="Normal 12 8 32" xfId="2401" xr:uid="{00000000-0005-0000-0000-00005F090000}"/>
    <cellStyle name="Normal 12 8 32 10" xfId="2402" xr:uid="{00000000-0005-0000-0000-000060090000}"/>
    <cellStyle name="Normal 12 8 32 2" xfId="2403" xr:uid="{00000000-0005-0000-0000-000061090000}"/>
    <cellStyle name="Normal 12 8 32 2 2" xfId="2404" xr:uid="{00000000-0005-0000-0000-000062090000}"/>
    <cellStyle name="Normal 12 8 32 3" xfId="2405" xr:uid="{00000000-0005-0000-0000-000063090000}"/>
    <cellStyle name="Normal 12 8 32 3 2" xfId="2406" xr:uid="{00000000-0005-0000-0000-000064090000}"/>
    <cellStyle name="Normal 12 8 32 4" xfId="2407" xr:uid="{00000000-0005-0000-0000-000065090000}"/>
    <cellStyle name="Normal 12 8 32 4 2" xfId="2408" xr:uid="{00000000-0005-0000-0000-000066090000}"/>
    <cellStyle name="Normal 12 8 32 5" xfId="2409" xr:uid="{00000000-0005-0000-0000-000067090000}"/>
    <cellStyle name="Normal 12 8 32 5 2" xfId="2410" xr:uid="{00000000-0005-0000-0000-000068090000}"/>
    <cellStyle name="Normal 12 8 32 6" xfId="2411" xr:uid="{00000000-0005-0000-0000-000069090000}"/>
    <cellStyle name="Normal 12 8 32 6 2" xfId="2412" xr:uid="{00000000-0005-0000-0000-00006A090000}"/>
    <cellStyle name="Normal 12 8 32 7" xfId="2413" xr:uid="{00000000-0005-0000-0000-00006B090000}"/>
    <cellStyle name="Normal 12 8 32 7 2" xfId="2414" xr:uid="{00000000-0005-0000-0000-00006C090000}"/>
    <cellStyle name="Normal 12 8 32 8" xfId="2415" xr:uid="{00000000-0005-0000-0000-00006D090000}"/>
    <cellStyle name="Normal 12 8 32 9" xfId="2416" xr:uid="{00000000-0005-0000-0000-00006E090000}"/>
    <cellStyle name="Normal 12 8 33" xfId="2417" xr:uid="{00000000-0005-0000-0000-00006F090000}"/>
    <cellStyle name="Normal 12 8 33 10" xfId="2418" xr:uid="{00000000-0005-0000-0000-000070090000}"/>
    <cellStyle name="Normal 12 8 33 2" xfId="2419" xr:uid="{00000000-0005-0000-0000-000071090000}"/>
    <cellStyle name="Normal 12 8 33 2 2" xfId="2420" xr:uid="{00000000-0005-0000-0000-000072090000}"/>
    <cellStyle name="Normal 12 8 33 3" xfId="2421" xr:uid="{00000000-0005-0000-0000-000073090000}"/>
    <cellStyle name="Normal 12 8 33 3 2" xfId="2422" xr:uid="{00000000-0005-0000-0000-000074090000}"/>
    <cellStyle name="Normal 12 8 33 4" xfId="2423" xr:uid="{00000000-0005-0000-0000-000075090000}"/>
    <cellStyle name="Normal 12 8 33 4 2" xfId="2424" xr:uid="{00000000-0005-0000-0000-000076090000}"/>
    <cellStyle name="Normal 12 8 33 5" xfId="2425" xr:uid="{00000000-0005-0000-0000-000077090000}"/>
    <cellStyle name="Normal 12 8 33 5 2" xfId="2426" xr:uid="{00000000-0005-0000-0000-000078090000}"/>
    <cellStyle name="Normal 12 8 33 6" xfId="2427" xr:uid="{00000000-0005-0000-0000-000079090000}"/>
    <cellStyle name="Normal 12 8 33 6 2" xfId="2428" xr:uid="{00000000-0005-0000-0000-00007A090000}"/>
    <cellStyle name="Normal 12 8 33 7" xfId="2429" xr:uid="{00000000-0005-0000-0000-00007B090000}"/>
    <cellStyle name="Normal 12 8 33 7 2" xfId="2430" xr:uid="{00000000-0005-0000-0000-00007C090000}"/>
    <cellStyle name="Normal 12 8 33 8" xfId="2431" xr:uid="{00000000-0005-0000-0000-00007D090000}"/>
    <cellStyle name="Normal 12 8 33 9" xfId="2432" xr:uid="{00000000-0005-0000-0000-00007E090000}"/>
    <cellStyle name="Normal 12 8 34" xfId="2433" xr:uid="{00000000-0005-0000-0000-00007F090000}"/>
    <cellStyle name="Normal 12 8 34 10" xfId="2434" xr:uid="{00000000-0005-0000-0000-000080090000}"/>
    <cellStyle name="Normal 12 8 34 2" xfId="2435" xr:uid="{00000000-0005-0000-0000-000081090000}"/>
    <cellStyle name="Normal 12 8 34 2 2" xfId="2436" xr:uid="{00000000-0005-0000-0000-000082090000}"/>
    <cellStyle name="Normal 12 8 34 3" xfId="2437" xr:uid="{00000000-0005-0000-0000-000083090000}"/>
    <cellStyle name="Normal 12 8 34 3 2" xfId="2438" xr:uid="{00000000-0005-0000-0000-000084090000}"/>
    <cellStyle name="Normal 12 8 34 4" xfId="2439" xr:uid="{00000000-0005-0000-0000-000085090000}"/>
    <cellStyle name="Normal 12 8 34 4 2" xfId="2440" xr:uid="{00000000-0005-0000-0000-000086090000}"/>
    <cellStyle name="Normal 12 8 34 5" xfId="2441" xr:uid="{00000000-0005-0000-0000-000087090000}"/>
    <cellStyle name="Normal 12 8 34 5 2" xfId="2442" xr:uid="{00000000-0005-0000-0000-000088090000}"/>
    <cellStyle name="Normal 12 8 34 6" xfId="2443" xr:uid="{00000000-0005-0000-0000-000089090000}"/>
    <cellStyle name="Normal 12 8 34 6 2" xfId="2444" xr:uid="{00000000-0005-0000-0000-00008A090000}"/>
    <cellStyle name="Normal 12 8 34 7" xfId="2445" xr:uid="{00000000-0005-0000-0000-00008B090000}"/>
    <cellStyle name="Normal 12 8 34 7 2" xfId="2446" xr:uid="{00000000-0005-0000-0000-00008C090000}"/>
    <cellStyle name="Normal 12 8 34 8" xfId="2447" xr:uid="{00000000-0005-0000-0000-00008D090000}"/>
    <cellStyle name="Normal 12 8 34 9" xfId="2448" xr:uid="{00000000-0005-0000-0000-00008E090000}"/>
    <cellStyle name="Normal 12 8 35" xfId="2449" xr:uid="{00000000-0005-0000-0000-00008F090000}"/>
    <cellStyle name="Normal 12 8 35 10" xfId="2450" xr:uid="{00000000-0005-0000-0000-000090090000}"/>
    <cellStyle name="Normal 12 8 35 2" xfId="2451" xr:uid="{00000000-0005-0000-0000-000091090000}"/>
    <cellStyle name="Normal 12 8 35 2 2" xfId="2452" xr:uid="{00000000-0005-0000-0000-000092090000}"/>
    <cellStyle name="Normal 12 8 35 3" xfId="2453" xr:uid="{00000000-0005-0000-0000-000093090000}"/>
    <cellStyle name="Normal 12 8 35 3 2" xfId="2454" xr:uid="{00000000-0005-0000-0000-000094090000}"/>
    <cellStyle name="Normal 12 8 35 4" xfId="2455" xr:uid="{00000000-0005-0000-0000-000095090000}"/>
    <cellStyle name="Normal 12 8 35 4 2" xfId="2456" xr:uid="{00000000-0005-0000-0000-000096090000}"/>
    <cellStyle name="Normal 12 8 35 5" xfId="2457" xr:uid="{00000000-0005-0000-0000-000097090000}"/>
    <cellStyle name="Normal 12 8 35 5 2" xfId="2458" xr:uid="{00000000-0005-0000-0000-000098090000}"/>
    <cellStyle name="Normal 12 8 35 6" xfId="2459" xr:uid="{00000000-0005-0000-0000-000099090000}"/>
    <cellStyle name="Normal 12 8 35 6 2" xfId="2460" xr:uid="{00000000-0005-0000-0000-00009A090000}"/>
    <cellStyle name="Normal 12 8 35 7" xfId="2461" xr:uid="{00000000-0005-0000-0000-00009B090000}"/>
    <cellStyle name="Normal 12 8 35 7 2" xfId="2462" xr:uid="{00000000-0005-0000-0000-00009C090000}"/>
    <cellStyle name="Normal 12 8 35 8" xfId="2463" xr:uid="{00000000-0005-0000-0000-00009D090000}"/>
    <cellStyle name="Normal 12 8 35 9" xfId="2464" xr:uid="{00000000-0005-0000-0000-00009E090000}"/>
    <cellStyle name="Normal 12 8 36" xfId="2465" xr:uid="{00000000-0005-0000-0000-00009F090000}"/>
    <cellStyle name="Normal 12 8 36 10" xfId="2466" xr:uid="{00000000-0005-0000-0000-0000A0090000}"/>
    <cellStyle name="Normal 12 8 36 2" xfId="2467" xr:uid="{00000000-0005-0000-0000-0000A1090000}"/>
    <cellStyle name="Normal 12 8 36 2 2" xfId="2468" xr:uid="{00000000-0005-0000-0000-0000A2090000}"/>
    <cellStyle name="Normal 12 8 36 3" xfId="2469" xr:uid="{00000000-0005-0000-0000-0000A3090000}"/>
    <cellStyle name="Normal 12 8 36 3 2" xfId="2470" xr:uid="{00000000-0005-0000-0000-0000A4090000}"/>
    <cellStyle name="Normal 12 8 36 4" xfId="2471" xr:uid="{00000000-0005-0000-0000-0000A5090000}"/>
    <cellStyle name="Normal 12 8 36 4 2" xfId="2472" xr:uid="{00000000-0005-0000-0000-0000A6090000}"/>
    <cellStyle name="Normal 12 8 36 5" xfId="2473" xr:uid="{00000000-0005-0000-0000-0000A7090000}"/>
    <cellStyle name="Normal 12 8 36 5 2" xfId="2474" xr:uid="{00000000-0005-0000-0000-0000A8090000}"/>
    <cellStyle name="Normal 12 8 36 6" xfId="2475" xr:uid="{00000000-0005-0000-0000-0000A9090000}"/>
    <cellStyle name="Normal 12 8 36 6 2" xfId="2476" xr:uid="{00000000-0005-0000-0000-0000AA090000}"/>
    <cellStyle name="Normal 12 8 36 7" xfId="2477" xr:uid="{00000000-0005-0000-0000-0000AB090000}"/>
    <cellStyle name="Normal 12 8 36 7 2" xfId="2478" xr:uid="{00000000-0005-0000-0000-0000AC090000}"/>
    <cellStyle name="Normal 12 8 36 8" xfId="2479" xr:uid="{00000000-0005-0000-0000-0000AD090000}"/>
    <cellStyle name="Normal 12 8 36 9" xfId="2480" xr:uid="{00000000-0005-0000-0000-0000AE090000}"/>
    <cellStyle name="Normal 12 8 37" xfId="2481" xr:uid="{00000000-0005-0000-0000-0000AF090000}"/>
    <cellStyle name="Normal 12 8 37 10" xfId="2482" xr:uid="{00000000-0005-0000-0000-0000B0090000}"/>
    <cellStyle name="Normal 12 8 37 2" xfId="2483" xr:uid="{00000000-0005-0000-0000-0000B1090000}"/>
    <cellStyle name="Normal 12 8 37 2 2" xfId="2484" xr:uid="{00000000-0005-0000-0000-0000B2090000}"/>
    <cellStyle name="Normal 12 8 37 3" xfId="2485" xr:uid="{00000000-0005-0000-0000-0000B3090000}"/>
    <cellStyle name="Normal 12 8 37 3 2" xfId="2486" xr:uid="{00000000-0005-0000-0000-0000B4090000}"/>
    <cellStyle name="Normal 12 8 37 4" xfId="2487" xr:uid="{00000000-0005-0000-0000-0000B5090000}"/>
    <cellStyle name="Normal 12 8 37 4 2" xfId="2488" xr:uid="{00000000-0005-0000-0000-0000B6090000}"/>
    <cellStyle name="Normal 12 8 37 5" xfId="2489" xr:uid="{00000000-0005-0000-0000-0000B7090000}"/>
    <cellStyle name="Normal 12 8 37 5 2" xfId="2490" xr:uid="{00000000-0005-0000-0000-0000B8090000}"/>
    <cellStyle name="Normal 12 8 37 6" xfId="2491" xr:uid="{00000000-0005-0000-0000-0000B9090000}"/>
    <cellStyle name="Normal 12 8 37 6 2" xfId="2492" xr:uid="{00000000-0005-0000-0000-0000BA090000}"/>
    <cellStyle name="Normal 12 8 37 7" xfId="2493" xr:uid="{00000000-0005-0000-0000-0000BB090000}"/>
    <cellStyle name="Normal 12 8 37 7 2" xfId="2494" xr:uid="{00000000-0005-0000-0000-0000BC090000}"/>
    <cellStyle name="Normal 12 8 37 8" xfId="2495" xr:uid="{00000000-0005-0000-0000-0000BD090000}"/>
    <cellStyle name="Normal 12 8 37 9" xfId="2496" xr:uid="{00000000-0005-0000-0000-0000BE090000}"/>
    <cellStyle name="Normal 12 8 38" xfId="2497" xr:uid="{00000000-0005-0000-0000-0000BF090000}"/>
    <cellStyle name="Normal 12 8 38 10" xfId="2498" xr:uid="{00000000-0005-0000-0000-0000C0090000}"/>
    <cellStyle name="Normal 12 8 38 2" xfId="2499" xr:uid="{00000000-0005-0000-0000-0000C1090000}"/>
    <cellStyle name="Normal 12 8 38 2 2" xfId="2500" xr:uid="{00000000-0005-0000-0000-0000C2090000}"/>
    <cellStyle name="Normal 12 8 38 3" xfId="2501" xr:uid="{00000000-0005-0000-0000-0000C3090000}"/>
    <cellStyle name="Normal 12 8 38 3 2" xfId="2502" xr:uid="{00000000-0005-0000-0000-0000C4090000}"/>
    <cellStyle name="Normal 12 8 38 4" xfId="2503" xr:uid="{00000000-0005-0000-0000-0000C5090000}"/>
    <cellStyle name="Normal 12 8 38 4 2" xfId="2504" xr:uid="{00000000-0005-0000-0000-0000C6090000}"/>
    <cellStyle name="Normal 12 8 38 5" xfId="2505" xr:uid="{00000000-0005-0000-0000-0000C7090000}"/>
    <cellStyle name="Normal 12 8 38 5 2" xfId="2506" xr:uid="{00000000-0005-0000-0000-0000C8090000}"/>
    <cellStyle name="Normal 12 8 38 6" xfId="2507" xr:uid="{00000000-0005-0000-0000-0000C9090000}"/>
    <cellStyle name="Normal 12 8 38 6 2" xfId="2508" xr:uid="{00000000-0005-0000-0000-0000CA090000}"/>
    <cellStyle name="Normal 12 8 38 7" xfId="2509" xr:uid="{00000000-0005-0000-0000-0000CB090000}"/>
    <cellStyle name="Normal 12 8 38 7 2" xfId="2510" xr:uid="{00000000-0005-0000-0000-0000CC090000}"/>
    <cellStyle name="Normal 12 8 38 8" xfId="2511" xr:uid="{00000000-0005-0000-0000-0000CD090000}"/>
    <cellStyle name="Normal 12 8 38 9" xfId="2512" xr:uid="{00000000-0005-0000-0000-0000CE090000}"/>
    <cellStyle name="Normal 12 8 39" xfId="2513" xr:uid="{00000000-0005-0000-0000-0000CF090000}"/>
    <cellStyle name="Normal 12 8 39 10" xfId="2514" xr:uid="{00000000-0005-0000-0000-0000D0090000}"/>
    <cellStyle name="Normal 12 8 39 2" xfId="2515" xr:uid="{00000000-0005-0000-0000-0000D1090000}"/>
    <cellStyle name="Normal 12 8 39 2 2" xfId="2516" xr:uid="{00000000-0005-0000-0000-0000D2090000}"/>
    <cellStyle name="Normal 12 8 39 3" xfId="2517" xr:uid="{00000000-0005-0000-0000-0000D3090000}"/>
    <cellStyle name="Normal 12 8 39 3 2" xfId="2518" xr:uid="{00000000-0005-0000-0000-0000D4090000}"/>
    <cellStyle name="Normal 12 8 39 4" xfId="2519" xr:uid="{00000000-0005-0000-0000-0000D5090000}"/>
    <cellStyle name="Normal 12 8 39 4 2" xfId="2520" xr:uid="{00000000-0005-0000-0000-0000D6090000}"/>
    <cellStyle name="Normal 12 8 39 5" xfId="2521" xr:uid="{00000000-0005-0000-0000-0000D7090000}"/>
    <cellStyle name="Normal 12 8 39 5 2" xfId="2522" xr:uid="{00000000-0005-0000-0000-0000D8090000}"/>
    <cellStyle name="Normal 12 8 39 6" xfId="2523" xr:uid="{00000000-0005-0000-0000-0000D9090000}"/>
    <cellStyle name="Normal 12 8 39 6 2" xfId="2524" xr:uid="{00000000-0005-0000-0000-0000DA090000}"/>
    <cellStyle name="Normal 12 8 39 7" xfId="2525" xr:uid="{00000000-0005-0000-0000-0000DB090000}"/>
    <cellStyle name="Normal 12 8 39 7 2" xfId="2526" xr:uid="{00000000-0005-0000-0000-0000DC090000}"/>
    <cellStyle name="Normal 12 8 39 8" xfId="2527" xr:uid="{00000000-0005-0000-0000-0000DD090000}"/>
    <cellStyle name="Normal 12 8 39 9" xfId="2528" xr:uid="{00000000-0005-0000-0000-0000DE090000}"/>
    <cellStyle name="Normal 12 8 4" xfId="2529" xr:uid="{00000000-0005-0000-0000-0000DF090000}"/>
    <cellStyle name="Normal 12 8 4 10" xfId="2530" xr:uid="{00000000-0005-0000-0000-0000E0090000}"/>
    <cellStyle name="Normal 12 8 4 2" xfId="2531" xr:uid="{00000000-0005-0000-0000-0000E1090000}"/>
    <cellStyle name="Normal 12 8 4 2 2" xfId="2532" xr:uid="{00000000-0005-0000-0000-0000E2090000}"/>
    <cellStyle name="Normal 12 8 4 3" xfId="2533" xr:uid="{00000000-0005-0000-0000-0000E3090000}"/>
    <cellStyle name="Normal 12 8 4 3 2" xfId="2534" xr:uid="{00000000-0005-0000-0000-0000E4090000}"/>
    <cellStyle name="Normal 12 8 4 4" xfId="2535" xr:uid="{00000000-0005-0000-0000-0000E5090000}"/>
    <cellStyle name="Normal 12 8 4 4 2" xfId="2536" xr:uid="{00000000-0005-0000-0000-0000E6090000}"/>
    <cellStyle name="Normal 12 8 4 5" xfId="2537" xr:uid="{00000000-0005-0000-0000-0000E7090000}"/>
    <cellStyle name="Normal 12 8 4 5 2" xfId="2538" xr:uid="{00000000-0005-0000-0000-0000E8090000}"/>
    <cellStyle name="Normal 12 8 4 6" xfId="2539" xr:uid="{00000000-0005-0000-0000-0000E9090000}"/>
    <cellStyle name="Normal 12 8 4 6 2" xfId="2540" xr:uid="{00000000-0005-0000-0000-0000EA090000}"/>
    <cellStyle name="Normal 12 8 4 7" xfId="2541" xr:uid="{00000000-0005-0000-0000-0000EB090000}"/>
    <cellStyle name="Normal 12 8 4 7 2" xfId="2542" xr:uid="{00000000-0005-0000-0000-0000EC090000}"/>
    <cellStyle name="Normal 12 8 4 8" xfId="2543" xr:uid="{00000000-0005-0000-0000-0000ED090000}"/>
    <cellStyle name="Normal 12 8 4 9" xfId="2544" xr:uid="{00000000-0005-0000-0000-0000EE090000}"/>
    <cellStyle name="Normal 12 8 40" xfId="2545" xr:uid="{00000000-0005-0000-0000-0000EF090000}"/>
    <cellStyle name="Normal 12 8 40 10" xfId="2546" xr:uid="{00000000-0005-0000-0000-0000F0090000}"/>
    <cellStyle name="Normal 12 8 40 2" xfId="2547" xr:uid="{00000000-0005-0000-0000-0000F1090000}"/>
    <cellStyle name="Normal 12 8 40 2 2" xfId="2548" xr:uid="{00000000-0005-0000-0000-0000F2090000}"/>
    <cellStyle name="Normal 12 8 40 3" xfId="2549" xr:uid="{00000000-0005-0000-0000-0000F3090000}"/>
    <cellStyle name="Normal 12 8 40 3 2" xfId="2550" xr:uid="{00000000-0005-0000-0000-0000F4090000}"/>
    <cellStyle name="Normal 12 8 40 4" xfId="2551" xr:uid="{00000000-0005-0000-0000-0000F5090000}"/>
    <cellStyle name="Normal 12 8 40 4 2" xfId="2552" xr:uid="{00000000-0005-0000-0000-0000F6090000}"/>
    <cellStyle name="Normal 12 8 40 5" xfId="2553" xr:uid="{00000000-0005-0000-0000-0000F7090000}"/>
    <cellStyle name="Normal 12 8 40 5 2" xfId="2554" xr:uid="{00000000-0005-0000-0000-0000F8090000}"/>
    <cellStyle name="Normal 12 8 40 6" xfId="2555" xr:uid="{00000000-0005-0000-0000-0000F9090000}"/>
    <cellStyle name="Normal 12 8 40 6 2" xfId="2556" xr:uid="{00000000-0005-0000-0000-0000FA090000}"/>
    <cellStyle name="Normal 12 8 40 7" xfId="2557" xr:uid="{00000000-0005-0000-0000-0000FB090000}"/>
    <cellStyle name="Normal 12 8 40 7 2" xfId="2558" xr:uid="{00000000-0005-0000-0000-0000FC090000}"/>
    <cellStyle name="Normal 12 8 40 8" xfId="2559" xr:uid="{00000000-0005-0000-0000-0000FD090000}"/>
    <cellStyle name="Normal 12 8 40 9" xfId="2560" xr:uid="{00000000-0005-0000-0000-0000FE090000}"/>
    <cellStyle name="Normal 12 8 41" xfId="2561" xr:uid="{00000000-0005-0000-0000-0000FF090000}"/>
    <cellStyle name="Normal 12 8 41 10" xfId="2562" xr:uid="{00000000-0005-0000-0000-0000000A0000}"/>
    <cellStyle name="Normal 12 8 41 2" xfId="2563" xr:uid="{00000000-0005-0000-0000-0000010A0000}"/>
    <cellStyle name="Normal 12 8 41 2 2" xfId="2564" xr:uid="{00000000-0005-0000-0000-0000020A0000}"/>
    <cellStyle name="Normal 12 8 41 3" xfId="2565" xr:uid="{00000000-0005-0000-0000-0000030A0000}"/>
    <cellStyle name="Normal 12 8 41 3 2" xfId="2566" xr:uid="{00000000-0005-0000-0000-0000040A0000}"/>
    <cellStyle name="Normal 12 8 41 4" xfId="2567" xr:uid="{00000000-0005-0000-0000-0000050A0000}"/>
    <cellStyle name="Normal 12 8 41 4 2" xfId="2568" xr:uid="{00000000-0005-0000-0000-0000060A0000}"/>
    <cellStyle name="Normal 12 8 41 5" xfId="2569" xr:uid="{00000000-0005-0000-0000-0000070A0000}"/>
    <cellStyle name="Normal 12 8 41 5 2" xfId="2570" xr:uid="{00000000-0005-0000-0000-0000080A0000}"/>
    <cellStyle name="Normal 12 8 41 6" xfId="2571" xr:uid="{00000000-0005-0000-0000-0000090A0000}"/>
    <cellStyle name="Normal 12 8 41 6 2" xfId="2572" xr:uid="{00000000-0005-0000-0000-00000A0A0000}"/>
    <cellStyle name="Normal 12 8 41 7" xfId="2573" xr:uid="{00000000-0005-0000-0000-00000B0A0000}"/>
    <cellStyle name="Normal 12 8 41 7 2" xfId="2574" xr:uid="{00000000-0005-0000-0000-00000C0A0000}"/>
    <cellStyle name="Normal 12 8 41 8" xfId="2575" xr:uid="{00000000-0005-0000-0000-00000D0A0000}"/>
    <cellStyle name="Normal 12 8 41 9" xfId="2576" xr:uid="{00000000-0005-0000-0000-00000E0A0000}"/>
    <cellStyle name="Normal 12 8 42" xfId="2577" xr:uid="{00000000-0005-0000-0000-00000F0A0000}"/>
    <cellStyle name="Normal 12 8 42 10" xfId="2578" xr:uid="{00000000-0005-0000-0000-0000100A0000}"/>
    <cellStyle name="Normal 12 8 42 2" xfId="2579" xr:uid="{00000000-0005-0000-0000-0000110A0000}"/>
    <cellStyle name="Normal 12 8 42 2 2" xfId="2580" xr:uid="{00000000-0005-0000-0000-0000120A0000}"/>
    <cellStyle name="Normal 12 8 42 3" xfId="2581" xr:uid="{00000000-0005-0000-0000-0000130A0000}"/>
    <cellStyle name="Normal 12 8 42 3 2" xfId="2582" xr:uid="{00000000-0005-0000-0000-0000140A0000}"/>
    <cellStyle name="Normal 12 8 42 4" xfId="2583" xr:uid="{00000000-0005-0000-0000-0000150A0000}"/>
    <cellStyle name="Normal 12 8 42 4 2" xfId="2584" xr:uid="{00000000-0005-0000-0000-0000160A0000}"/>
    <cellStyle name="Normal 12 8 42 5" xfId="2585" xr:uid="{00000000-0005-0000-0000-0000170A0000}"/>
    <cellStyle name="Normal 12 8 42 5 2" xfId="2586" xr:uid="{00000000-0005-0000-0000-0000180A0000}"/>
    <cellStyle name="Normal 12 8 42 6" xfId="2587" xr:uid="{00000000-0005-0000-0000-0000190A0000}"/>
    <cellStyle name="Normal 12 8 42 6 2" xfId="2588" xr:uid="{00000000-0005-0000-0000-00001A0A0000}"/>
    <cellStyle name="Normal 12 8 42 7" xfId="2589" xr:uid="{00000000-0005-0000-0000-00001B0A0000}"/>
    <cellStyle name="Normal 12 8 42 7 2" xfId="2590" xr:uid="{00000000-0005-0000-0000-00001C0A0000}"/>
    <cellStyle name="Normal 12 8 42 8" xfId="2591" xr:uid="{00000000-0005-0000-0000-00001D0A0000}"/>
    <cellStyle name="Normal 12 8 42 9" xfId="2592" xr:uid="{00000000-0005-0000-0000-00001E0A0000}"/>
    <cellStyle name="Normal 12 8 43" xfId="2593" xr:uid="{00000000-0005-0000-0000-00001F0A0000}"/>
    <cellStyle name="Normal 12 8 43 10" xfId="2594" xr:uid="{00000000-0005-0000-0000-0000200A0000}"/>
    <cellStyle name="Normal 12 8 43 2" xfId="2595" xr:uid="{00000000-0005-0000-0000-0000210A0000}"/>
    <cellStyle name="Normal 12 8 43 2 2" xfId="2596" xr:uid="{00000000-0005-0000-0000-0000220A0000}"/>
    <cellStyle name="Normal 12 8 43 3" xfId="2597" xr:uid="{00000000-0005-0000-0000-0000230A0000}"/>
    <cellStyle name="Normal 12 8 43 3 2" xfId="2598" xr:uid="{00000000-0005-0000-0000-0000240A0000}"/>
    <cellStyle name="Normal 12 8 43 4" xfId="2599" xr:uid="{00000000-0005-0000-0000-0000250A0000}"/>
    <cellStyle name="Normal 12 8 43 4 2" xfId="2600" xr:uid="{00000000-0005-0000-0000-0000260A0000}"/>
    <cellStyle name="Normal 12 8 43 5" xfId="2601" xr:uid="{00000000-0005-0000-0000-0000270A0000}"/>
    <cellStyle name="Normal 12 8 43 5 2" xfId="2602" xr:uid="{00000000-0005-0000-0000-0000280A0000}"/>
    <cellStyle name="Normal 12 8 43 6" xfId="2603" xr:uid="{00000000-0005-0000-0000-0000290A0000}"/>
    <cellStyle name="Normal 12 8 43 6 2" xfId="2604" xr:uid="{00000000-0005-0000-0000-00002A0A0000}"/>
    <cellStyle name="Normal 12 8 43 7" xfId="2605" xr:uid="{00000000-0005-0000-0000-00002B0A0000}"/>
    <cellStyle name="Normal 12 8 43 7 2" xfId="2606" xr:uid="{00000000-0005-0000-0000-00002C0A0000}"/>
    <cellStyle name="Normal 12 8 43 8" xfId="2607" xr:uid="{00000000-0005-0000-0000-00002D0A0000}"/>
    <cellStyle name="Normal 12 8 43 9" xfId="2608" xr:uid="{00000000-0005-0000-0000-00002E0A0000}"/>
    <cellStyle name="Normal 12 8 44" xfId="2609" xr:uid="{00000000-0005-0000-0000-00002F0A0000}"/>
    <cellStyle name="Normal 12 8 44 10" xfId="2610" xr:uid="{00000000-0005-0000-0000-0000300A0000}"/>
    <cellStyle name="Normal 12 8 44 2" xfId="2611" xr:uid="{00000000-0005-0000-0000-0000310A0000}"/>
    <cellStyle name="Normal 12 8 44 2 2" xfId="2612" xr:uid="{00000000-0005-0000-0000-0000320A0000}"/>
    <cellStyle name="Normal 12 8 44 3" xfId="2613" xr:uid="{00000000-0005-0000-0000-0000330A0000}"/>
    <cellStyle name="Normal 12 8 44 3 2" xfId="2614" xr:uid="{00000000-0005-0000-0000-0000340A0000}"/>
    <cellStyle name="Normal 12 8 44 4" xfId="2615" xr:uid="{00000000-0005-0000-0000-0000350A0000}"/>
    <cellStyle name="Normal 12 8 44 4 2" xfId="2616" xr:uid="{00000000-0005-0000-0000-0000360A0000}"/>
    <cellStyle name="Normal 12 8 44 5" xfId="2617" xr:uid="{00000000-0005-0000-0000-0000370A0000}"/>
    <cellStyle name="Normal 12 8 44 5 2" xfId="2618" xr:uid="{00000000-0005-0000-0000-0000380A0000}"/>
    <cellStyle name="Normal 12 8 44 6" xfId="2619" xr:uid="{00000000-0005-0000-0000-0000390A0000}"/>
    <cellStyle name="Normal 12 8 44 6 2" xfId="2620" xr:uid="{00000000-0005-0000-0000-00003A0A0000}"/>
    <cellStyle name="Normal 12 8 44 7" xfId="2621" xr:uid="{00000000-0005-0000-0000-00003B0A0000}"/>
    <cellStyle name="Normal 12 8 44 7 2" xfId="2622" xr:uid="{00000000-0005-0000-0000-00003C0A0000}"/>
    <cellStyle name="Normal 12 8 44 8" xfId="2623" xr:uid="{00000000-0005-0000-0000-00003D0A0000}"/>
    <cellStyle name="Normal 12 8 44 9" xfId="2624" xr:uid="{00000000-0005-0000-0000-00003E0A0000}"/>
    <cellStyle name="Normal 12 8 45" xfId="2625" xr:uid="{00000000-0005-0000-0000-00003F0A0000}"/>
    <cellStyle name="Normal 12 8 45 2" xfId="2626" xr:uid="{00000000-0005-0000-0000-0000400A0000}"/>
    <cellStyle name="Normal 12 8 45 2 2" xfId="2627" xr:uid="{00000000-0005-0000-0000-0000410A0000}"/>
    <cellStyle name="Normal 12 8 45 2 2 2" xfId="2628" xr:uid="{00000000-0005-0000-0000-0000420A0000}"/>
    <cellStyle name="Normal 12 8 45 2 3" xfId="2629" xr:uid="{00000000-0005-0000-0000-0000430A0000}"/>
    <cellStyle name="Normal 12 8 45 2 3 2" xfId="2630" xr:uid="{00000000-0005-0000-0000-0000440A0000}"/>
    <cellStyle name="Normal 12 8 45 2 4" xfId="2631" xr:uid="{00000000-0005-0000-0000-0000450A0000}"/>
    <cellStyle name="Normal 12 8 45 2 4 2" xfId="2632" xr:uid="{00000000-0005-0000-0000-0000460A0000}"/>
    <cellStyle name="Normal 12 8 45 2 5" xfId="2633" xr:uid="{00000000-0005-0000-0000-0000470A0000}"/>
    <cellStyle name="Normal 12 8 45 3" xfId="2634" xr:uid="{00000000-0005-0000-0000-0000480A0000}"/>
    <cellStyle name="Normal 12 8 45 3 2" xfId="2635" xr:uid="{00000000-0005-0000-0000-0000490A0000}"/>
    <cellStyle name="Normal 12 8 45 4" xfId="2636" xr:uid="{00000000-0005-0000-0000-00004A0A0000}"/>
    <cellStyle name="Normal 12 8 45 4 2" xfId="2637" xr:uid="{00000000-0005-0000-0000-00004B0A0000}"/>
    <cellStyle name="Normal 12 8 45 5" xfId="2638" xr:uid="{00000000-0005-0000-0000-00004C0A0000}"/>
    <cellStyle name="Normal 12 8 45 5 2" xfId="2639" xr:uid="{00000000-0005-0000-0000-00004D0A0000}"/>
    <cellStyle name="Normal 12 8 45 6" xfId="2640" xr:uid="{00000000-0005-0000-0000-00004E0A0000}"/>
    <cellStyle name="Normal 12 8 45 6 2" xfId="2641" xr:uid="{00000000-0005-0000-0000-00004F0A0000}"/>
    <cellStyle name="Normal 12 8 45 7" xfId="2642" xr:uid="{00000000-0005-0000-0000-0000500A0000}"/>
    <cellStyle name="Normal 12 8 45 7 2" xfId="2643" xr:uid="{00000000-0005-0000-0000-0000510A0000}"/>
    <cellStyle name="Normal 12 8 45 8" xfId="2644" xr:uid="{00000000-0005-0000-0000-0000520A0000}"/>
    <cellStyle name="Normal 12 8 45 8 2" xfId="2645" xr:uid="{00000000-0005-0000-0000-0000530A0000}"/>
    <cellStyle name="Normal 12 8 45 9" xfId="2646" xr:uid="{00000000-0005-0000-0000-0000540A0000}"/>
    <cellStyle name="Normal 12 8 46" xfId="2647" xr:uid="{00000000-0005-0000-0000-0000550A0000}"/>
    <cellStyle name="Normal 12 8 46 2" xfId="2648" xr:uid="{00000000-0005-0000-0000-0000560A0000}"/>
    <cellStyle name="Normal 12 8 46 3" xfId="2649" xr:uid="{00000000-0005-0000-0000-0000570A0000}"/>
    <cellStyle name="Normal 12 8 47" xfId="2650" xr:uid="{00000000-0005-0000-0000-0000580A0000}"/>
    <cellStyle name="Normal 12 8 47 2" xfId="2651" xr:uid="{00000000-0005-0000-0000-0000590A0000}"/>
    <cellStyle name="Normal 12 8 47 2 2" xfId="2652" xr:uid="{00000000-0005-0000-0000-00005A0A0000}"/>
    <cellStyle name="Normal 12 8 47 3" xfId="2653" xr:uid="{00000000-0005-0000-0000-00005B0A0000}"/>
    <cellStyle name="Normal 12 8 47 3 2" xfId="2654" xr:uid="{00000000-0005-0000-0000-00005C0A0000}"/>
    <cellStyle name="Normal 12 8 47 4" xfId="2655" xr:uid="{00000000-0005-0000-0000-00005D0A0000}"/>
    <cellStyle name="Normal 12 8 47 4 2" xfId="2656" xr:uid="{00000000-0005-0000-0000-00005E0A0000}"/>
    <cellStyle name="Normal 12 8 47 5" xfId="2657" xr:uid="{00000000-0005-0000-0000-00005F0A0000}"/>
    <cellStyle name="Normal 12 8 48" xfId="2658" xr:uid="{00000000-0005-0000-0000-0000600A0000}"/>
    <cellStyle name="Normal 12 8 48 2" xfId="2659" xr:uid="{00000000-0005-0000-0000-0000610A0000}"/>
    <cellStyle name="Normal 12 8 49" xfId="2660" xr:uid="{00000000-0005-0000-0000-0000620A0000}"/>
    <cellStyle name="Normal 12 8 49 2" xfId="2661" xr:uid="{00000000-0005-0000-0000-0000630A0000}"/>
    <cellStyle name="Normal 12 8 5" xfId="2662" xr:uid="{00000000-0005-0000-0000-0000640A0000}"/>
    <cellStyle name="Normal 12 8 5 10" xfId="2663" xr:uid="{00000000-0005-0000-0000-0000650A0000}"/>
    <cellStyle name="Normal 12 8 5 2" xfId="2664" xr:uid="{00000000-0005-0000-0000-0000660A0000}"/>
    <cellStyle name="Normal 12 8 5 2 2" xfId="2665" xr:uid="{00000000-0005-0000-0000-0000670A0000}"/>
    <cellStyle name="Normal 12 8 5 3" xfId="2666" xr:uid="{00000000-0005-0000-0000-0000680A0000}"/>
    <cellStyle name="Normal 12 8 5 3 2" xfId="2667" xr:uid="{00000000-0005-0000-0000-0000690A0000}"/>
    <cellStyle name="Normal 12 8 5 4" xfId="2668" xr:uid="{00000000-0005-0000-0000-00006A0A0000}"/>
    <cellStyle name="Normal 12 8 5 4 2" xfId="2669" xr:uid="{00000000-0005-0000-0000-00006B0A0000}"/>
    <cellStyle name="Normal 12 8 5 5" xfId="2670" xr:uid="{00000000-0005-0000-0000-00006C0A0000}"/>
    <cellStyle name="Normal 12 8 5 5 2" xfId="2671" xr:uid="{00000000-0005-0000-0000-00006D0A0000}"/>
    <cellStyle name="Normal 12 8 5 6" xfId="2672" xr:uid="{00000000-0005-0000-0000-00006E0A0000}"/>
    <cellStyle name="Normal 12 8 5 6 2" xfId="2673" xr:uid="{00000000-0005-0000-0000-00006F0A0000}"/>
    <cellStyle name="Normal 12 8 5 7" xfId="2674" xr:uid="{00000000-0005-0000-0000-0000700A0000}"/>
    <cellStyle name="Normal 12 8 5 7 2" xfId="2675" xr:uid="{00000000-0005-0000-0000-0000710A0000}"/>
    <cellStyle name="Normal 12 8 5 8" xfId="2676" xr:uid="{00000000-0005-0000-0000-0000720A0000}"/>
    <cellStyle name="Normal 12 8 5 9" xfId="2677" xr:uid="{00000000-0005-0000-0000-0000730A0000}"/>
    <cellStyle name="Normal 12 8 50" xfId="2678" xr:uid="{00000000-0005-0000-0000-0000740A0000}"/>
    <cellStyle name="Normal 12 8 50 2" xfId="2679" xr:uid="{00000000-0005-0000-0000-0000750A0000}"/>
    <cellStyle name="Normal 12 8 51" xfId="2680" xr:uid="{00000000-0005-0000-0000-0000760A0000}"/>
    <cellStyle name="Normal 12 8 51 2" xfId="2681" xr:uid="{00000000-0005-0000-0000-0000770A0000}"/>
    <cellStyle name="Normal 12 8 52" xfId="2682" xr:uid="{00000000-0005-0000-0000-0000780A0000}"/>
    <cellStyle name="Normal 12 8 53" xfId="2683" xr:uid="{00000000-0005-0000-0000-0000790A0000}"/>
    <cellStyle name="Normal 12 8 6" xfId="2684" xr:uid="{00000000-0005-0000-0000-00007A0A0000}"/>
    <cellStyle name="Normal 12 8 6 10" xfId="2685" xr:uid="{00000000-0005-0000-0000-00007B0A0000}"/>
    <cellStyle name="Normal 12 8 6 2" xfId="2686" xr:uid="{00000000-0005-0000-0000-00007C0A0000}"/>
    <cellStyle name="Normal 12 8 6 2 2" xfId="2687" xr:uid="{00000000-0005-0000-0000-00007D0A0000}"/>
    <cellStyle name="Normal 12 8 6 3" xfId="2688" xr:uid="{00000000-0005-0000-0000-00007E0A0000}"/>
    <cellStyle name="Normal 12 8 6 3 2" xfId="2689" xr:uid="{00000000-0005-0000-0000-00007F0A0000}"/>
    <cellStyle name="Normal 12 8 6 4" xfId="2690" xr:uid="{00000000-0005-0000-0000-0000800A0000}"/>
    <cellStyle name="Normal 12 8 6 4 2" xfId="2691" xr:uid="{00000000-0005-0000-0000-0000810A0000}"/>
    <cellStyle name="Normal 12 8 6 5" xfId="2692" xr:uid="{00000000-0005-0000-0000-0000820A0000}"/>
    <cellStyle name="Normal 12 8 6 5 2" xfId="2693" xr:uid="{00000000-0005-0000-0000-0000830A0000}"/>
    <cellStyle name="Normal 12 8 6 6" xfId="2694" xr:uid="{00000000-0005-0000-0000-0000840A0000}"/>
    <cellStyle name="Normal 12 8 6 6 2" xfId="2695" xr:uid="{00000000-0005-0000-0000-0000850A0000}"/>
    <cellStyle name="Normal 12 8 6 7" xfId="2696" xr:uid="{00000000-0005-0000-0000-0000860A0000}"/>
    <cellStyle name="Normal 12 8 6 7 2" xfId="2697" xr:uid="{00000000-0005-0000-0000-0000870A0000}"/>
    <cellStyle name="Normal 12 8 6 8" xfId="2698" xr:uid="{00000000-0005-0000-0000-0000880A0000}"/>
    <cellStyle name="Normal 12 8 6 9" xfId="2699" xr:uid="{00000000-0005-0000-0000-0000890A0000}"/>
    <cellStyle name="Normal 12 8 7" xfId="2700" xr:uid="{00000000-0005-0000-0000-00008A0A0000}"/>
    <cellStyle name="Normal 12 8 7 10" xfId="2701" xr:uid="{00000000-0005-0000-0000-00008B0A0000}"/>
    <cellStyle name="Normal 12 8 7 2" xfId="2702" xr:uid="{00000000-0005-0000-0000-00008C0A0000}"/>
    <cellStyle name="Normal 12 8 7 2 2" xfId="2703" xr:uid="{00000000-0005-0000-0000-00008D0A0000}"/>
    <cellStyle name="Normal 12 8 7 3" xfId="2704" xr:uid="{00000000-0005-0000-0000-00008E0A0000}"/>
    <cellStyle name="Normal 12 8 7 3 2" xfId="2705" xr:uid="{00000000-0005-0000-0000-00008F0A0000}"/>
    <cellStyle name="Normal 12 8 7 4" xfId="2706" xr:uid="{00000000-0005-0000-0000-0000900A0000}"/>
    <cellStyle name="Normal 12 8 7 4 2" xfId="2707" xr:uid="{00000000-0005-0000-0000-0000910A0000}"/>
    <cellStyle name="Normal 12 8 7 5" xfId="2708" xr:uid="{00000000-0005-0000-0000-0000920A0000}"/>
    <cellStyle name="Normal 12 8 7 5 2" xfId="2709" xr:uid="{00000000-0005-0000-0000-0000930A0000}"/>
    <cellStyle name="Normal 12 8 7 6" xfId="2710" xr:uid="{00000000-0005-0000-0000-0000940A0000}"/>
    <cellStyle name="Normal 12 8 7 6 2" xfId="2711" xr:uid="{00000000-0005-0000-0000-0000950A0000}"/>
    <cellStyle name="Normal 12 8 7 7" xfId="2712" xr:uid="{00000000-0005-0000-0000-0000960A0000}"/>
    <cellStyle name="Normal 12 8 7 7 2" xfId="2713" xr:uid="{00000000-0005-0000-0000-0000970A0000}"/>
    <cellStyle name="Normal 12 8 7 8" xfId="2714" xr:uid="{00000000-0005-0000-0000-0000980A0000}"/>
    <cellStyle name="Normal 12 8 7 9" xfId="2715" xr:uid="{00000000-0005-0000-0000-0000990A0000}"/>
    <cellStyle name="Normal 12 8 8" xfId="2716" xr:uid="{00000000-0005-0000-0000-00009A0A0000}"/>
    <cellStyle name="Normal 12 8 8 10" xfId="2717" xr:uid="{00000000-0005-0000-0000-00009B0A0000}"/>
    <cellStyle name="Normal 12 8 8 2" xfId="2718" xr:uid="{00000000-0005-0000-0000-00009C0A0000}"/>
    <cellStyle name="Normal 12 8 8 2 2" xfId="2719" xr:uid="{00000000-0005-0000-0000-00009D0A0000}"/>
    <cellStyle name="Normal 12 8 8 3" xfId="2720" xr:uid="{00000000-0005-0000-0000-00009E0A0000}"/>
    <cellStyle name="Normal 12 8 8 3 2" xfId="2721" xr:uid="{00000000-0005-0000-0000-00009F0A0000}"/>
    <cellStyle name="Normal 12 8 8 4" xfId="2722" xr:uid="{00000000-0005-0000-0000-0000A00A0000}"/>
    <cellStyle name="Normal 12 8 8 4 2" xfId="2723" xr:uid="{00000000-0005-0000-0000-0000A10A0000}"/>
    <cellStyle name="Normal 12 8 8 5" xfId="2724" xr:uid="{00000000-0005-0000-0000-0000A20A0000}"/>
    <cellStyle name="Normal 12 8 8 5 2" xfId="2725" xr:uid="{00000000-0005-0000-0000-0000A30A0000}"/>
    <cellStyle name="Normal 12 8 8 6" xfId="2726" xr:uid="{00000000-0005-0000-0000-0000A40A0000}"/>
    <cellStyle name="Normal 12 8 8 6 2" xfId="2727" xr:uid="{00000000-0005-0000-0000-0000A50A0000}"/>
    <cellStyle name="Normal 12 8 8 7" xfId="2728" xr:uid="{00000000-0005-0000-0000-0000A60A0000}"/>
    <cellStyle name="Normal 12 8 8 7 2" xfId="2729" xr:uid="{00000000-0005-0000-0000-0000A70A0000}"/>
    <cellStyle name="Normal 12 8 8 8" xfId="2730" xr:uid="{00000000-0005-0000-0000-0000A80A0000}"/>
    <cellStyle name="Normal 12 8 8 9" xfId="2731" xr:uid="{00000000-0005-0000-0000-0000A90A0000}"/>
    <cellStyle name="Normal 12 8 9" xfId="2732" xr:uid="{00000000-0005-0000-0000-0000AA0A0000}"/>
    <cellStyle name="Normal 12 8 9 10" xfId="2733" xr:uid="{00000000-0005-0000-0000-0000AB0A0000}"/>
    <cellStyle name="Normal 12 8 9 2" xfId="2734" xr:uid="{00000000-0005-0000-0000-0000AC0A0000}"/>
    <cellStyle name="Normal 12 8 9 2 2" xfId="2735" xr:uid="{00000000-0005-0000-0000-0000AD0A0000}"/>
    <cellStyle name="Normal 12 8 9 3" xfId="2736" xr:uid="{00000000-0005-0000-0000-0000AE0A0000}"/>
    <cellStyle name="Normal 12 8 9 3 2" xfId="2737" xr:uid="{00000000-0005-0000-0000-0000AF0A0000}"/>
    <cellStyle name="Normal 12 8 9 4" xfId="2738" xr:uid="{00000000-0005-0000-0000-0000B00A0000}"/>
    <cellStyle name="Normal 12 8 9 4 2" xfId="2739" xr:uid="{00000000-0005-0000-0000-0000B10A0000}"/>
    <cellStyle name="Normal 12 8 9 5" xfId="2740" xr:uid="{00000000-0005-0000-0000-0000B20A0000}"/>
    <cellStyle name="Normal 12 8 9 5 2" xfId="2741" xr:uid="{00000000-0005-0000-0000-0000B30A0000}"/>
    <cellStyle name="Normal 12 8 9 6" xfId="2742" xr:uid="{00000000-0005-0000-0000-0000B40A0000}"/>
    <cellStyle name="Normal 12 8 9 6 2" xfId="2743" xr:uid="{00000000-0005-0000-0000-0000B50A0000}"/>
    <cellStyle name="Normal 12 8 9 7" xfId="2744" xr:uid="{00000000-0005-0000-0000-0000B60A0000}"/>
    <cellStyle name="Normal 12 8 9 7 2" xfId="2745" xr:uid="{00000000-0005-0000-0000-0000B70A0000}"/>
    <cellStyle name="Normal 12 8 9 8" xfId="2746" xr:uid="{00000000-0005-0000-0000-0000B80A0000}"/>
    <cellStyle name="Normal 12 8 9 9" xfId="2747" xr:uid="{00000000-0005-0000-0000-0000B90A0000}"/>
    <cellStyle name="Normal 12 9" xfId="2748" xr:uid="{00000000-0005-0000-0000-0000BA0A0000}"/>
    <cellStyle name="Normal 12 9 10" xfId="2749" xr:uid="{00000000-0005-0000-0000-0000BB0A0000}"/>
    <cellStyle name="Normal 12 9 2" xfId="2750" xr:uid="{00000000-0005-0000-0000-0000BC0A0000}"/>
    <cellStyle name="Normal 12 9 2 2" xfId="2751" xr:uid="{00000000-0005-0000-0000-0000BD0A0000}"/>
    <cellStyle name="Normal 12 9 3" xfId="2752" xr:uid="{00000000-0005-0000-0000-0000BE0A0000}"/>
    <cellStyle name="Normal 12 9 3 2" xfId="2753" xr:uid="{00000000-0005-0000-0000-0000BF0A0000}"/>
    <cellStyle name="Normal 12 9 4" xfId="2754" xr:uid="{00000000-0005-0000-0000-0000C00A0000}"/>
    <cellStyle name="Normal 12 9 4 2" xfId="2755" xr:uid="{00000000-0005-0000-0000-0000C10A0000}"/>
    <cellStyle name="Normal 12 9 5" xfId="2756" xr:uid="{00000000-0005-0000-0000-0000C20A0000}"/>
    <cellStyle name="Normal 12 9 5 2" xfId="2757" xr:uid="{00000000-0005-0000-0000-0000C30A0000}"/>
    <cellStyle name="Normal 12 9 6" xfId="2758" xr:uid="{00000000-0005-0000-0000-0000C40A0000}"/>
    <cellStyle name="Normal 12 9 6 2" xfId="2759" xr:uid="{00000000-0005-0000-0000-0000C50A0000}"/>
    <cellStyle name="Normal 12 9 7" xfId="2760" xr:uid="{00000000-0005-0000-0000-0000C60A0000}"/>
    <cellStyle name="Normal 12 9 7 2" xfId="2761" xr:uid="{00000000-0005-0000-0000-0000C70A0000}"/>
    <cellStyle name="Normal 12 9 8" xfId="2762" xr:uid="{00000000-0005-0000-0000-0000C80A0000}"/>
    <cellStyle name="Normal 12 9 9" xfId="2763" xr:uid="{00000000-0005-0000-0000-0000C90A0000}"/>
    <cellStyle name="Normal 13" xfId="2764" xr:uid="{00000000-0005-0000-0000-0000CA0A0000}"/>
    <cellStyle name="Normal 13 10" xfId="2765" xr:uid="{00000000-0005-0000-0000-0000CB0A0000}"/>
    <cellStyle name="Normal 13 10 10" xfId="2766" xr:uid="{00000000-0005-0000-0000-0000CC0A0000}"/>
    <cellStyle name="Normal 13 10 2" xfId="2767" xr:uid="{00000000-0005-0000-0000-0000CD0A0000}"/>
    <cellStyle name="Normal 13 10 2 2" xfId="2768" xr:uid="{00000000-0005-0000-0000-0000CE0A0000}"/>
    <cellStyle name="Normal 13 10 2 2 2" xfId="2769" xr:uid="{00000000-0005-0000-0000-0000CF0A0000}"/>
    <cellStyle name="Normal 13 10 2 2 3" xfId="2770" xr:uid="{00000000-0005-0000-0000-0000D00A0000}"/>
    <cellStyle name="Normal 13 10 2 3" xfId="2771" xr:uid="{00000000-0005-0000-0000-0000D10A0000}"/>
    <cellStyle name="Normal 13 10 2 3 2" xfId="2772" xr:uid="{00000000-0005-0000-0000-0000D20A0000}"/>
    <cellStyle name="Normal 13 10 2 4" xfId="2773" xr:uid="{00000000-0005-0000-0000-0000D30A0000}"/>
    <cellStyle name="Normal 13 10 2 4 2" xfId="2774" xr:uid="{00000000-0005-0000-0000-0000D40A0000}"/>
    <cellStyle name="Normal 13 10 2 5" xfId="2775" xr:uid="{00000000-0005-0000-0000-0000D50A0000}"/>
    <cellStyle name="Normal 13 10 2 5 2" xfId="2776" xr:uid="{00000000-0005-0000-0000-0000D60A0000}"/>
    <cellStyle name="Normal 13 10 2 6" xfId="2777" xr:uid="{00000000-0005-0000-0000-0000D70A0000}"/>
    <cellStyle name="Normal 13 10 2 7" xfId="2778" xr:uid="{00000000-0005-0000-0000-0000D80A0000}"/>
    <cellStyle name="Normal 13 10 3" xfId="2779" xr:uid="{00000000-0005-0000-0000-0000D90A0000}"/>
    <cellStyle name="Normal 13 10 3 2" xfId="2780" xr:uid="{00000000-0005-0000-0000-0000DA0A0000}"/>
    <cellStyle name="Normal 13 10 3 3" xfId="2781" xr:uid="{00000000-0005-0000-0000-0000DB0A0000}"/>
    <cellStyle name="Normal 13 10 4" xfId="2782" xr:uid="{00000000-0005-0000-0000-0000DC0A0000}"/>
    <cellStyle name="Normal 13 10 4 2" xfId="2783" xr:uid="{00000000-0005-0000-0000-0000DD0A0000}"/>
    <cellStyle name="Normal 13 10 5" xfId="2784" xr:uid="{00000000-0005-0000-0000-0000DE0A0000}"/>
    <cellStyle name="Normal 13 10 5 2" xfId="2785" xr:uid="{00000000-0005-0000-0000-0000DF0A0000}"/>
    <cellStyle name="Normal 13 10 6" xfId="2786" xr:uid="{00000000-0005-0000-0000-0000E00A0000}"/>
    <cellStyle name="Normal 13 10 6 2" xfId="2787" xr:uid="{00000000-0005-0000-0000-0000E10A0000}"/>
    <cellStyle name="Normal 13 10 7" xfId="2788" xr:uid="{00000000-0005-0000-0000-0000E20A0000}"/>
    <cellStyle name="Normal 13 10 7 2" xfId="2789" xr:uid="{00000000-0005-0000-0000-0000E30A0000}"/>
    <cellStyle name="Normal 13 10 8" xfId="2790" xr:uid="{00000000-0005-0000-0000-0000E40A0000}"/>
    <cellStyle name="Normal 13 10 8 2" xfId="2791" xr:uid="{00000000-0005-0000-0000-0000E50A0000}"/>
    <cellStyle name="Normal 13 10 9" xfId="2792" xr:uid="{00000000-0005-0000-0000-0000E60A0000}"/>
    <cellStyle name="Normal 13 11" xfId="2793" xr:uid="{00000000-0005-0000-0000-0000E70A0000}"/>
    <cellStyle name="Normal 13 11 10" xfId="2794" xr:uid="{00000000-0005-0000-0000-0000E80A0000}"/>
    <cellStyle name="Normal 13 11 2" xfId="2795" xr:uid="{00000000-0005-0000-0000-0000E90A0000}"/>
    <cellStyle name="Normal 13 11 2 2" xfId="2796" xr:uid="{00000000-0005-0000-0000-0000EA0A0000}"/>
    <cellStyle name="Normal 13 11 2 2 2" xfId="2797" xr:uid="{00000000-0005-0000-0000-0000EB0A0000}"/>
    <cellStyle name="Normal 13 11 2 2 3" xfId="2798" xr:uid="{00000000-0005-0000-0000-0000EC0A0000}"/>
    <cellStyle name="Normal 13 11 2 3" xfId="2799" xr:uid="{00000000-0005-0000-0000-0000ED0A0000}"/>
    <cellStyle name="Normal 13 11 2 3 2" xfId="2800" xr:uid="{00000000-0005-0000-0000-0000EE0A0000}"/>
    <cellStyle name="Normal 13 11 2 4" xfId="2801" xr:uid="{00000000-0005-0000-0000-0000EF0A0000}"/>
    <cellStyle name="Normal 13 11 2 4 2" xfId="2802" xr:uid="{00000000-0005-0000-0000-0000F00A0000}"/>
    <cellStyle name="Normal 13 11 2 5" xfId="2803" xr:uid="{00000000-0005-0000-0000-0000F10A0000}"/>
    <cellStyle name="Normal 13 11 2 5 2" xfId="2804" xr:uid="{00000000-0005-0000-0000-0000F20A0000}"/>
    <cellStyle name="Normal 13 11 2 6" xfId="2805" xr:uid="{00000000-0005-0000-0000-0000F30A0000}"/>
    <cellStyle name="Normal 13 11 2 7" xfId="2806" xr:uid="{00000000-0005-0000-0000-0000F40A0000}"/>
    <cellStyle name="Normal 13 11 3" xfId="2807" xr:uid="{00000000-0005-0000-0000-0000F50A0000}"/>
    <cellStyle name="Normal 13 11 3 2" xfId="2808" xr:uid="{00000000-0005-0000-0000-0000F60A0000}"/>
    <cellStyle name="Normal 13 11 3 3" xfId="2809" xr:uid="{00000000-0005-0000-0000-0000F70A0000}"/>
    <cellStyle name="Normal 13 11 4" xfId="2810" xr:uid="{00000000-0005-0000-0000-0000F80A0000}"/>
    <cellStyle name="Normal 13 11 4 2" xfId="2811" xr:uid="{00000000-0005-0000-0000-0000F90A0000}"/>
    <cellStyle name="Normal 13 11 5" xfId="2812" xr:uid="{00000000-0005-0000-0000-0000FA0A0000}"/>
    <cellStyle name="Normal 13 11 5 2" xfId="2813" xr:uid="{00000000-0005-0000-0000-0000FB0A0000}"/>
    <cellStyle name="Normal 13 11 6" xfId="2814" xr:uid="{00000000-0005-0000-0000-0000FC0A0000}"/>
    <cellStyle name="Normal 13 11 6 2" xfId="2815" xr:uid="{00000000-0005-0000-0000-0000FD0A0000}"/>
    <cellStyle name="Normal 13 11 7" xfId="2816" xr:uid="{00000000-0005-0000-0000-0000FE0A0000}"/>
    <cellStyle name="Normal 13 11 7 2" xfId="2817" xr:uid="{00000000-0005-0000-0000-0000FF0A0000}"/>
    <cellStyle name="Normal 13 11 8" xfId="2818" xr:uid="{00000000-0005-0000-0000-0000000B0000}"/>
    <cellStyle name="Normal 13 11 8 2" xfId="2819" xr:uid="{00000000-0005-0000-0000-0000010B0000}"/>
    <cellStyle name="Normal 13 11 9" xfId="2820" xr:uid="{00000000-0005-0000-0000-0000020B0000}"/>
    <cellStyle name="Normal 13 12" xfId="2821" xr:uid="{00000000-0005-0000-0000-0000030B0000}"/>
    <cellStyle name="Normal 13 12 10" xfId="2822" xr:uid="{00000000-0005-0000-0000-0000040B0000}"/>
    <cellStyle name="Normal 13 12 2" xfId="2823" xr:uid="{00000000-0005-0000-0000-0000050B0000}"/>
    <cellStyle name="Normal 13 12 2 2" xfId="2824" xr:uid="{00000000-0005-0000-0000-0000060B0000}"/>
    <cellStyle name="Normal 13 12 2 2 2" xfId="2825" xr:uid="{00000000-0005-0000-0000-0000070B0000}"/>
    <cellStyle name="Normal 13 12 2 2 3" xfId="2826" xr:uid="{00000000-0005-0000-0000-0000080B0000}"/>
    <cellStyle name="Normal 13 12 2 3" xfId="2827" xr:uid="{00000000-0005-0000-0000-0000090B0000}"/>
    <cellStyle name="Normal 13 12 2 3 2" xfId="2828" xr:uid="{00000000-0005-0000-0000-00000A0B0000}"/>
    <cellStyle name="Normal 13 12 2 4" xfId="2829" xr:uid="{00000000-0005-0000-0000-00000B0B0000}"/>
    <cellStyle name="Normal 13 12 2 4 2" xfId="2830" xr:uid="{00000000-0005-0000-0000-00000C0B0000}"/>
    <cellStyle name="Normal 13 12 2 5" xfId="2831" xr:uid="{00000000-0005-0000-0000-00000D0B0000}"/>
    <cellStyle name="Normal 13 12 2 5 2" xfId="2832" xr:uid="{00000000-0005-0000-0000-00000E0B0000}"/>
    <cellStyle name="Normal 13 12 2 6" xfId="2833" xr:uid="{00000000-0005-0000-0000-00000F0B0000}"/>
    <cellStyle name="Normal 13 12 2 7" xfId="2834" xr:uid="{00000000-0005-0000-0000-0000100B0000}"/>
    <cellStyle name="Normal 13 12 3" xfId="2835" xr:uid="{00000000-0005-0000-0000-0000110B0000}"/>
    <cellStyle name="Normal 13 12 3 2" xfId="2836" xr:uid="{00000000-0005-0000-0000-0000120B0000}"/>
    <cellStyle name="Normal 13 12 3 3" xfId="2837" xr:uid="{00000000-0005-0000-0000-0000130B0000}"/>
    <cellStyle name="Normal 13 12 4" xfId="2838" xr:uid="{00000000-0005-0000-0000-0000140B0000}"/>
    <cellStyle name="Normal 13 12 4 2" xfId="2839" xr:uid="{00000000-0005-0000-0000-0000150B0000}"/>
    <cellStyle name="Normal 13 12 5" xfId="2840" xr:uid="{00000000-0005-0000-0000-0000160B0000}"/>
    <cellStyle name="Normal 13 12 5 2" xfId="2841" xr:uid="{00000000-0005-0000-0000-0000170B0000}"/>
    <cellStyle name="Normal 13 12 6" xfId="2842" xr:uid="{00000000-0005-0000-0000-0000180B0000}"/>
    <cellStyle name="Normal 13 12 6 2" xfId="2843" xr:uid="{00000000-0005-0000-0000-0000190B0000}"/>
    <cellStyle name="Normal 13 12 7" xfId="2844" xr:uid="{00000000-0005-0000-0000-00001A0B0000}"/>
    <cellStyle name="Normal 13 12 7 2" xfId="2845" xr:uid="{00000000-0005-0000-0000-00001B0B0000}"/>
    <cellStyle name="Normal 13 12 8" xfId="2846" xr:uid="{00000000-0005-0000-0000-00001C0B0000}"/>
    <cellStyle name="Normal 13 12 8 2" xfId="2847" xr:uid="{00000000-0005-0000-0000-00001D0B0000}"/>
    <cellStyle name="Normal 13 12 9" xfId="2848" xr:uid="{00000000-0005-0000-0000-00001E0B0000}"/>
    <cellStyle name="Normal 13 13" xfId="2849" xr:uid="{00000000-0005-0000-0000-00001F0B0000}"/>
    <cellStyle name="Normal 13 13 10" xfId="2850" xr:uid="{00000000-0005-0000-0000-0000200B0000}"/>
    <cellStyle name="Normal 13 13 2" xfId="2851" xr:uid="{00000000-0005-0000-0000-0000210B0000}"/>
    <cellStyle name="Normal 13 13 2 2" xfId="2852" xr:uid="{00000000-0005-0000-0000-0000220B0000}"/>
    <cellStyle name="Normal 13 13 2 2 2" xfId="2853" xr:uid="{00000000-0005-0000-0000-0000230B0000}"/>
    <cellStyle name="Normal 13 13 2 2 3" xfId="2854" xr:uid="{00000000-0005-0000-0000-0000240B0000}"/>
    <cellStyle name="Normal 13 13 2 3" xfId="2855" xr:uid="{00000000-0005-0000-0000-0000250B0000}"/>
    <cellStyle name="Normal 13 13 2 3 2" xfId="2856" xr:uid="{00000000-0005-0000-0000-0000260B0000}"/>
    <cellStyle name="Normal 13 13 2 4" xfId="2857" xr:uid="{00000000-0005-0000-0000-0000270B0000}"/>
    <cellStyle name="Normal 13 13 2 4 2" xfId="2858" xr:uid="{00000000-0005-0000-0000-0000280B0000}"/>
    <cellStyle name="Normal 13 13 2 5" xfId="2859" xr:uid="{00000000-0005-0000-0000-0000290B0000}"/>
    <cellStyle name="Normal 13 13 2 5 2" xfId="2860" xr:uid="{00000000-0005-0000-0000-00002A0B0000}"/>
    <cellStyle name="Normal 13 13 2 6" xfId="2861" xr:uid="{00000000-0005-0000-0000-00002B0B0000}"/>
    <cellStyle name="Normal 13 13 2 7" xfId="2862" xr:uid="{00000000-0005-0000-0000-00002C0B0000}"/>
    <cellStyle name="Normal 13 13 3" xfId="2863" xr:uid="{00000000-0005-0000-0000-00002D0B0000}"/>
    <cellStyle name="Normal 13 13 3 2" xfId="2864" xr:uid="{00000000-0005-0000-0000-00002E0B0000}"/>
    <cellStyle name="Normal 13 13 3 3" xfId="2865" xr:uid="{00000000-0005-0000-0000-00002F0B0000}"/>
    <cellStyle name="Normal 13 13 4" xfId="2866" xr:uid="{00000000-0005-0000-0000-0000300B0000}"/>
    <cellStyle name="Normal 13 13 4 2" xfId="2867" xr:uid="{00000000-0005-0000-0000-0000310B0000}"/>
    <cellStyle name="Normal 13 13 5" xfId="2868" xr:uid="{00000000-0005-0000-0000-0000320B0000}"/>
    <cellStyle name="Normal 13 13 5 2" xfId="2869" xr:uid="{00000000-0005-0000-0000-0000330B0000}"/>
    <cellStyle name="Normal 13 13 6" xfId="2870" xr:uid="{00000000-0005-0000-0000-0000340B0000}"/>
    <cellStyle name="Normal 13 13 6 2" xfId="2871" xr:uid="{00000000-0005-0000-0000-0000350B0000}"/>
    <cellStyle name="Normal 13 13 7" xfId="2872" xr:uid="{00000000-0005-0000-0000-0000360B0000}"/>
    <cellStyle name="Normal 13 13 7 2" xfId="2873" xr:uid="{00000000-0005-0000-0000-0000370B0000}"/>
    <cellStyle name="Normal 13 13 8" xfId="2874" xr:uid="{00000000-0005-0000-0000-0000380B0000}"/>
    <cellStyle name="Normal 13 13 8 2" xfId="2875" xr:uid="{00000000-0005-0000-0000-0000390B0000}"/>
    <cellStyle name="Normal 13 13 9" xfId="2876" xr:uid="{00000000-0005-0000-0000-00003A0B0000}"/>
    <cellStyle name="Normal 13 14" xfId="2877" xr:uid="{00000000-0005-0000-0000-00003B0B0000}"/>
    <cellStyle name="Normal 13 14 10" xfId="2878" xr:uid="{00000000-0005-0000-0000-00003C0B0000}"/>
    <cellStyle name="Normal 13 14 2" xfId="2879" xr:uid="{00000000-0005-0000-0000-00003D0B0000}"/>
    <cellStyle name="Normal 13 14 2 2" xfId="2880" xr:uid="{00000000-0005-0000-0000-00003E0B0000}"/>
    <cellStyle name="Normal 13 14 2 2 2" xfId="2881" xr:uid="{00000000-0005-0000-0000-00003F0B0000}"/>
    <cellStyle name="Normal 13 14 2 2 3" xfId="2882" xr:uid="{00000000-0005-0000-0000-0000400B0000}"/>
    <cellStyle name="Normal 13 14 2 3" xfId="2883" xr:uid="{00000000-0005-0000-0000-0000410B0000}"/>
    <cellStyle name="Normal 13 14 2 3 2" xfId="2884" xr:uid="{00000000-0005-0000-0000-0000420B0000}"/>
    <cellStyle name="Normal 13 14 2 4" xfId="2885" xr:uid="{00000000-0005-0000-0000-0000430B0000}"/>
    <cellStyle name="Normal 13 14 2 4 2" xfId="2886" xr:uid="{00000000-0005-0000-0000-0000440B0000}"/>
    <cellStyle name="Normal 13 14 2 5" xfId="2887" xr:uid="{00000000-0005-0000-0000-0000450B0000}"/>
    <cellStyle name="Normal 13 14 2 5 2" xfId="2888" xr:uid="{00000000-0005-0000-0000-0000460B0000}"/>
    <cellStyle name="Normal 13 14 2 6" xfId="2889" xr:uid="{00000000-0005-0000-0000-0000470B0000}"/>
    <cellStyle name="Normal 13 14 2 7" xfId="2890" xr:uid="{00000000-0005-0000-0000-0000480B0000}"/>
    <cellStyle name="Normal 13 14 3" xfId="2891" xr:uid="{00000000-0005-0000-0000-0000490B0000}"/>
    <cellStyle name="Normal 13 14 3 2" xfId="2892" xr:uid="{00000000-0005-0000-0000-00004A0B0000}"/>
    <cellStyle name="Normal 13 14 3 3" xfId="2893" xr:uid="{00000000-0005-0000-0000-00004B0B0000}"/>
    <cellStyle name="Normal 13 14 4" xfId="2894" xr:uid="{00000000-0005-0000-0000-00004C0B0000}"/>
    <cellStyle name="Normal 13 14 4 2" xfId="2895" xr:uid="{00000000-0005-0000-0000-00004D0B0000}"/>
    <cellStyle name="Normal 13 14 5" xfId="2896" xr:uid="{00000000-0005-0000-0000-00004E0B0000}"/>
    <cellStyle name="Normal 13 14 5 2" xfId="2897" xr:uid="{00000000-0005-0000-0000-00004F0B0000}"/>
    <cellStyle name="Normal 13 14 6" xfId="2898" xr:uid="{00000000-0005-0000-0000-0000500B0000}"/>
    <cellStyle name="Normal 13 14 6 2" xfId="2899" xr:uid="{00000000-0005-0000-0000-0000510B0000}"/>
    <cellStyle name="Normal 13 14 7" xfId="2900" xr:uid="{00000000-0005-0000-0000-0000520B0000}"/>
    <cellStyle name="Normal 13 14 7 2" xfId="2901" xr:uid="{00000000-0005-0000-0000-0000530B0000}"/>
    <cellStyle name="Normal 13 14 8" xfId="2902" xr:uid="{00000000-0005-0000-0000-0000540B0000}"/>
    <cellStyle name="Normal 13 14 8 2" xfId="2903" xr:uid="{00000000-0005-0000-0000-0000550B0000}"/>
    <cellStyle name="Normal 13 14 9" xfId="2904" xr:uid="{00000000-0005-0000-0000-0000560B0000}"/>
    <cellStyle name="Normal 13 15" xfId="2905" xr:uid="{00000000-0005-0000-0000-0000570B0000}"/>
    <cellStyle name="Normal 13 15 10" xfId="2906" xr:uid="{00000000-0005-0000-0000-0000580B0000}"/>
    <cellStyle name="Normal 13 15 2" xfId="2907" xr:uid="{00000000-0005-0000-0000-0000590B0000}"/>
    <cellStyle name="Normal 13 15 2 2" xfId="2908" xr:uid="{00000000-0005-0000-0000-00005A0B0000}"/>
    <cellStyle name="Normal 13 15 2 2 2" xfId="2909" xr:uid="{00000000-0005-0000-0000-00005B0B0000}"/>
    <cellStyle name="Normal 13 15 2 2 3" xfId="2910" xr:uid="{00000000-0005-0000-0000-00005C0B0000}"/>
    <cellStyle name="Normal 13 15 2 3" xfId="2911" xr:uid="{00000000-0005-0000-0000-00005D0B0000}"/>
    <cellStyle name="Normal 13 15 2 3 2" xfId="2912" xr:uid="{00000000-0005-0000-0000-00005E0B0000}"/>
    <cellStyle name="Normal 13 15 2 4" xfId="2913" xr:uid="{00000000-0005-0000-0000-00005F0B0000}"/>
    <cellStyle name="Normal 13 15 2 4 2" xfId="2914" xr:uid="{00000000-0005-0000-0000-0000600B0000}"/>
    <cellStyle name="Normal 13 15 2 5" xfId="2915" xr:uid="{00000000-0005-0000-0000-0000610B0000}"/>
    <cellStyle name="Normal 13 15 2 5 2" xfId="2916" xr:uid="{00000000-0005-0000-0000-0000620B0000}"/>
    <cellStyle name="Normal 13 15 2 6" xfId="2917" xr:uid="{00000000-0005-0000-0000-0000630B0000}"/>
    <cellStyle name="Normal 13 15 2 7" xfId="2918" xr:uid="{00000000-0005-0000-0000-0000640B0000}"/>
    <cellStyle name="Normal 13 15 3" xfId="2919" xr:uid="{00000000-0005-0000-0000-0000650B0000}"/>
    <cellStyle name="Normal 13 15 3 2" xfId="2920" xr:uid="{00000000-0005-0000-0000-0000660B0000}"/>
    <cellStyle name="Normal 13 15 3 3" xfId="2921" xr:uid="{00000000-0005-0000-0000-0000670B0000}"/>
    <cellStyle name="Normal 13 15 4" xfId="2922" xr:uid="{00000000-0005-0000-0000-0000680B0000}"/>
    <cellStyle name="Normal 13 15 4 2" xfId="2923" xr:uid="{00000000-0005-0000-0000-0000690B0000}"/>
    <cellStyle name="Normal 13 15 5" xfId="2924" xr:uid="{00000000-0005-0000-0000-00006A0B0000}"/>
    <cellStyle name="Normal 13 15 5 2" xfId="2925" xr:uid="{00000000-0005-0000-0000-00006B0B0000}"/>
    <cellStyle name="Normal 13 15 6" xfId="2926" xr:uid="{00000000-0005-0000-0000-00006C0B0000}"/>
    <cellStyle name="Normal 13 15 6 2" xfId="2927" xr:uid="{00000000-0005-0000-0000-00006D0B0000}"/>
    <cellStyle name="Normal 13 15 7" xfId="2928" xr:uid="{00000000-0005-0000-0000-00006E0B0000}"/>
    <cellStyle name="Normal 13 15 7 2" xfId="2929" xr:uid="{00000000-0005-0000-0000-00006F0B0000}"/>
    <cellStyle name="Normal 13 15 8" xfId="2930" xr:uid="{00000000-0005-0000-0000-0000700B0000}"/>
    <cellStyle name="Normal 13 15 8 2" xfId="2931" xr:uid="{00000000-0005-0000-0000-0000710B0000}"/>
    <cellStyle name="Normal 13 15 9" xfId="2932" xr:uid="{00000000-0005-0000-0000-0000720B0000}"/>
    <cellStyle name="Normal 13 16" xfId="2933" xr:uid="{00000000-0005-0000-0000-0000730B0000}"/>
    <cellStyle name="Normal 13 16 10" xfId="2934" xr:uid="{00000000-0005-0000-0000-0000740B0000}"/>
    <cellStyle name="Normal 13 16 2" xfId="2935" xr:uid="{00000000-0005-0000-0000-0000750B0000}"/>
    <cellStyle name="Normal 13 16 2 2" xfId="2936" xr:uid="{00000000-0005-0000-0000-0000760B0000}"/>
    <cellStyle name="Normal 13 16 2 2 2" xfId="2937" xr:uid="{00000000-0005-0000-0000-0000770B0000}"/>
    <cellStyle name="Normal 13 16 2 2 3" xfId="2938" xr:uid="{00000000-0005-0000-0000-0000780B0000}"/>
    <cellStyle name="Normal 13 16 2 3" xfId="2939" xr:uid="{00000000-0005-0000-0000-0000790B0000}"/>
    <cellStyle name="Normal 13 16 2 3 2" xfId="2940" xr:uid="{00000000-0005-0000-0000-00007A0B0000}"/>
    <cellStyle name="Normal 13 16 2 4" xfId="2941" xr:uid="{00000000-0005-0000-0000-00007B0B0000}"/>
    <cellStyle name="Normal 13 16 2 4 2" xfId="2942" xr:uid="{00000000-0005-0000-0000-00007C0B0000}"/>
    <cellStyle name="Normal 13 16 2 5" xfId="2943" xr:uid="{00000000-0005-0000-0000-00007D0B0000}"/>
    <cellStyle name="Normal 13 16 2 5 2" xfId="2944" xr:uid="{00000000-0005-0000-0000-00007E0B0000}"/>
    <cellStyle name="Normal 13 16 2 6" xfId="2945" xr:uid="{00000000-0005-0000-0000-00007F0B0000}"/>
    <cellStyle name="Normal 13 16 2 7" xfId="2946" xr:uid="{00000000-0005-0000-0000-0000800B0000}"/>
    <cellStyle name="Normal 13 16 3" xfId="2947" xr:uid="{00000000-0005-0000-0000-0000810B0000}"/>
    <cellStyle name="Normal 13 16 3 2" xfId="2948" xr:uid="{00000000-0005-0000-0000-0000820B0000}"/>
    <cellStyle name="Normal 13 16 3 3" xfId="2949" xr:uid="{00000000-0005-0000-0000-0000830B0000}"/>
    <cellStyle name="Normal 13 16 4" xfId="2950" xr:uid="{00000000-0005-0000-0000-0000840B0000}"/>
    <cellStyle name="Normal 13 16 4 2" xfId="2951" xr:uid="{00000000-0005-0000-0000-0000850B0000}"/>
    <cellStyle name="Normal 13 16 5" xfId="2952" xr:uid="{00000000-0005-0000-0000-0000860B0000}"/>
    <cellStyle name="Normal 13 16 5 2" xfId="2953" xr:uid="{00000000-0005-0000-0000-0000870B0000}"/>
    <cellStyle name="Normal 13 16 6" xfId="2954" xr:uid="{00000000-0005-0000-0000-0000880B0000}"/>
    <cellStyle name="Normal 13 16 6 2" xfId="2955" xr:uid="{00000000-0005-0000-0000-0000890B0000}"/>
    <cellStyle name="Normal 13 16 7" xfId="2956" xr:uid="{00000000-0005-0000-0000-00008A0B0000}"/>
    <cellStyle name="Normal 13 16 7 2" xfId="2957" xr:uid="{00000000-0005-0000-0000-00008B0B0000}"/>
    <cellStyle name="Normal 13 16 8" xfId="2958" xr:uid="{00000000-0005-0000-0000-00008C0B0000}"/>
    <cellStyle name="Normal 13 16 8 2" xfId="2959" xr:uid="{00000000-0005-0000-0000-00008D0B0000}"/>
    <cellStyle name="Normal 13 16 9" xfId="2960" xr:uid="{00000000-0005-0000-0000-00008E0B0000}"/>
    <cellStyle name="Normal 13 17" xfId="2961" xr:uid="{00000000-0005-0000-0000-00008F0B0000}"/>
    <cellStyle name="Normal 13 17 10" xfId="2962" xr:uid="{00000000-0005-0000-0000-0000900B0000}"/>
    <cellStyle name="Normal 13 17 2" xfId="2963" xr:uid="{00000000-0005-0000-0000-0000910B0000}"/>
    <cellStyle name="Normal 13 17 2 2" xfId="2964" xr:uid="{00000000-0005-0000-0000-0000920B0000}"/>
    <cellStyle name="Normal 13 17 2 2 2" xfId="2965" xr:uid="{00000000-0005-0000-0000-0000930B0000}"/>
    <cellStyle name="Normal 13 17 2 2 3" xfId="2966" xr:uid="{00000000-0005-0000-0000-0000940B0000}"/>
    <cellStyle name="Normal 13 17 2 3" xfId="2967" xr:uid="{00000000-0005-0000-0000-0000950B0000}"/>
    <cellStyle name="Normal 13 17 2 3 2" xfId="2968" xr:uid="{00000000-0005-0000-0000-0000960B0000}"/>
    <cellStyle name="Normal 13 17 2 4" xfId="2969" xr:uid="{00000000-0005-0000-0000-0000970B0000}"/>
    <cellStyle name="Normal 13 17 2 4 2" xfId="2970" xr:uid="{00000000-0005-0000-0000-0000980B0000}"/>
    <cellStyle name="Normal 13 17 2 5" xfId="2971" xr:uid="{00000000-0005-0000-0000-0000990B0000}"/>
    <cellStyle name="Normal 13 17 2 5 2" xfId="2972" xr:uid="{00000000-0005-0000-0000-00009A0B0000}"/>
    <cellStyle name="Normal 13 17 2 6" xfId="2973" xr:uid="{00000000-0005-0000-0000-00009B0B0000}"/>
    <cellStyle name="Normal 13 17 2 7" xfId="2974" xr:uid="{00000000-0005-0000-0000-00009C0B0000}"/>
    <cellStyle name="Normal 13 17 3" xfId="2975" xr:uid="{00000000-0005-0000-0000-00009D0B0000}"/>
    <cellStyle name="Normal 13 17 3 2" xfId="2976" xr:uid="{00000000-0005-0000-0000-00009E0B0000}"/>
    <cellStyle name="Normal 13 17 3 3" xfId="2977" xr:uid="{00000000-0005-0000-0000-00009F0B0000}"/>
    <cellStyle name="Normal 13 17 4" xfId="2978" xr:uid="{00000000-0005-0000-0000-0000A00B0000}"/>
    <cellStyle name="Normal 13 17 4 2" xfId="2979" xr:uid="{00000000-0005-0000-0000-0000A10B0000}"/>
    <cellStyle name="Normal 13 17 5" xfId="2980" xr:uid="{00000000-0005-0000-0000-0000A20B0000}"/>
    <cellStyle name="Normal 13 17 5 2" xfId="2981" xr:uid="{00000000-0005-0000-0000-0000A30B0000}"/>
    <cellStyle name="Normal 13 17 6" xfId="2982" xr:uid="{00000000-0005-0000-0000-0000A40B0000}"/>
    <cellStyle name="Normal 13 17 6 2" xfId="2983" xr:uid="{00000000-0005-0000-0000-0000A50B0000}"/>
    <cellStyle name="Normal 13 17 7" xfId="2984" xr:uid="{00000000-0005-0000-0000-0000A60B0000}"/>
    <cellStyle name="Normal 13 17 7 2" xfId="2985" xr:uid="{00000000-0005-0000-0000-0000A70B0000}"/>
    <cellStyle name="Normal 13 17 8" xfId="2986" xr:uid="{00000000-0005-0000-0000-0000A80B0000}"/>
    <cellStyle name="Normal 13 17 8 2" xfId="2987" xr:uid="{00000000-0005-0000-0000-0000A90B0000}"/>
    <cellStyle name="Normal 13 17 9" xfId="2988" xr:uid="{00000000-0005-0000-0000-0000AA0B0000}"/>
    <cellStyle name="Normal 13 18" xfId="2989" xr:uid="{00000000-0005-0000-0000-0000AB0B0000}"/>
    <cellStyle name="Normal 13 18 10" xfId="2990" xr:uid="{00000000-0005-0000-0000-0000AC0B0000}"/>
    <cellStyle name="Normal 13 18 2" xfId="2991" xr:uid="{00000000-0005-0000-0000-0000AD0B0000}"/>
    <cellStyle name="Normal 13 18 2 2" xfId="2992" xr:uid="{00000000-0005-0000-0000-0000AE0B0000}"/>
    <cellStyle name="Normal 13 18 2 2 2" xfId="2993" xr:uid="{00000000-0005-0000-0000-0000AF0B0000}"/>
    <cellStyle name="Normal 13 18 2 2 3" xfId="2994" xr:uid="{00000000-0005-0000-0000-0000B00B0000}"/>
    <cellStyle name="Normal 13 18 2 3" xfId="2995" xr:uid="{00000000-0005-0000-0000-0000B10B0000}"/>
    <cellStyle name="Normal 13 18 2 3 2" xfId="2996" xr:uid="{00000000-0005-0000-0000-0000B20B0000}"/>
    <cellStyle name="Normal 13 18 2 4" xfId="2997" xr:uid="{00000000-0005-0000-0000-0000B30B0000}"/>
    <cellStyle name="Normal 13 18 2 4 2" xfId="2998" xr:uid="{00000000-0005-0000-0000-0000B40B0000}"/>
    <cellStyle name="Normal 13 18 2 5" xfId="2999" xr:uid="{00000000-0005-0000-0000-0000B50B0000}"/>
    <cellStyle name="Normal 13 18 2 5 2" xfId="3000" xr:uid="{00000000-0005-0000-0000-0000B60B0000}"/>
    <cellStyle name="Normal 13 18 2 6" xfId="3001" xr:uid="{00000000-0005-0000-0000-0000B70B0000}"/>
    <cellStyle name="Normal 13 18 2 7" xfId="3002" xr:uid="{00000000-0005-0000-0000-0000B80B0000}"/>
    <cellStyle name="Normal 13 18 3" xfId="3003" xr:uid="{00000000-0005-0000-0000-0000B90B0000}"/>
    <cellStyle name="Normal 13 18 3 2" xfId="3004" xr:uid="{00000000-0005-0000-0000-0000BA0B0000}"/>
    <cellStyle name="Normal 13 18 3 3" xfId="3005" xr:uid="{00000000-0005-0000-0000-0000BB0B0000}"/>
    <cellStyle name="Normal 13 18 4" xfId="3006" xr:uid="{00000000-0005-0000-0000-0000BC0B0000}"/>
    <cellStyle name="Normal 13 18 4 2" xfId="3007" xr:uid="{00000000-0005-0000-0000-0000BD0B0000}"/>
    <cellStyle name="Normal 13 18 5" xfId="3008" xr:uid="{00000000-0005-0000-0000-0000BE0B0000}"/>
    <cellStyle name="Normal 13 18 5 2" xfId="3009" xr:uid="{00000000-0005-0000-0000-0000BF0B0000}"/>
    <cellStyle name="Normal 13 18 6" xfId="3010" xr:uid="{00000000-0005-0000-0000-0000C00B0000}"/>
    <cellStyle name="Normal 13 18 6 2" xfId="3011" xr:uid="{00000000-0005-0000-0000-0000C10B0000}"/>
    <cellStyle name="Normal 13 18 7" xfId="3012" xr:uid="{00000000-0005-0000-0000-0000C20B0000}"/>
    <cellStyle name="Normal 13 18 7 2" xfId="3013" xr:uid="{00000000-0005-0000-0000-0000C30B0000}"/>
    <cellStyle name="Normal 13 18 8" xfId="3014" xr:uid="{00000000-0005-0000-0000-0000C40B0000}"/>
    <cellStyle name="Normal 13 18 8 2" xfId="3015" xr:uid="{00000000-0005-0000-0000-0000C50B0000}"/>
    <cellStyle name="Normal 13 18 9" xfId="3016" xr:uid="{00000000-0005-0000-0000-0000C60B0000}"/>
    <cellStyle name="Normal 13 19" xfId="3017" xr:uid="{00000000-0005-0000-0000-0000C70B0000}"/>
    <cellStyle name="Normal 13 19 10" xfId="3018" xr:uid="{00000000-0005-0000-0000-0000C80B0000}"/>
    <cellStyle name="Normal 13 19 2" xfId="3019" xr:uid="{00000000-0005-0000-0000-0000C90B0000}"/>
    <cellStyle name="Normal 13 19 2 2" xfId="3020" xr:uid="{00000000-0005-0000-0000-0000CA0B0000}"/>
    <cellStyle name="Normal 13 19 2 2 2" xfId="3021" xr:uid="{00000000-0005-0000-0000-0000CB0B0000}"/>
    <cellStyle name="Normal 13 19 2 2 3" xfId="3022" xr:uid="{00000000-0005-0000-0000-0000CC0B0000}"/>
    <cellStyle name="Normal 13 19 2 3" xfId="3023" xr:uid="{00000000-0005-0000-0000-0000CD0B0000}"/>
    <cellStyle name="Normal 13 19 2 3 2" xfId="3024" xr:uid="{00000000-0005-0000-0000-0000CE0B0000}"/>
    <cellStyle name="Normal 13 19 2 4" xfId="3025" xr:uid="{00000000-0005-0000-0000-0000CF0B0000}"/>
    <cellStyle name="Normal 13 19 2 4 2" xfId="3026" xr:uid="{00000000-0005-0000-0000-0000D00B0000}"/>
    <cellStyle name="Normal 13 19 2 5" xfId="3027" xr:uid="{00000000-0005-0000-0000-0000D10B0000}"/>
    <cellStyle name="Normal 13 19 2 5 2" xfId="3028" xr:uid="{00000000-0005-0000-0000-0000D20B0000}"/>
    <cellStyle name="Normal 13 19 2 6" xfId="3029" xr:uid="{00000000-0005-0000-0000-0000D30B0000}"/>
    <cellStyle name="Normal 13 19 2 7" xfId="3030" xr:uid="{00000000-0005-0000-0000-0000D40B0000}"/>
    <cellStyle name="Normal 13 19 3" xfId="3031" xr:uid="{00000000-0005-0000-0000-0000D50B0000}"/>
    <cellStyle name="Normal 13 19 3 2" xfId="3032" xr:uid="{00000000-0005-0000-0000-0000D60B0000}"/>
    <cellStyle name="Normal 13 19 3 3" xfId="3033" xr:uid="{00000000-0005-0000-0000-0000D70B0000}"/>
    <cellStyle name="Normal 13 19 4" xfId="3034" xr:uid="{00000000-0005-0000-0000-0000D80B0000}"/>
    <cellStyle name="Normal 13 19 4 2" xfId="3035" xr:uid="{00000000-0005-0000-0000-0000D90B0000}"/>
    <cellStyle name="Normal 13 19 5" xfId="3036" xr:uid="{00000000-0005-0000-0000-0000DA0B0000}"/>
    <cellStyle name="Normal 13 19 5 2" xfId="3037" xr:uid="{00000000-0005-0000-0000-0000DB0B0000}"/>
    <cellStyle name="Normal 13 19 6" xfId="3038" xr:uid="{00000000-0005-0000-0000-0000DC0B0000}"/>
    <cellStyle name="Normal 13 19 6 2" xfId="3039" xr:uid="{00000000-0005-0000-0000-0000DD0B0000}"/>
    <cellStyle name="Normal 13 19 7" xfId="3040" xr:uid="{00000000-0005-0000-0000-0000DE0B0000}"/>
    <cellStyle name="Normal 13 19 7 2" xfId="3041" xr:uid="{00000000-0005-0000-0000-0000DF0B0000}"/>
    <cellStyle name="Normal 13 19 8" xfId="3042" xr:uid="{00000000-0005-0000-0000-0000E00B0000}"/>
    <cellStyle name="Normal 13 19 8 2" xfId="3043" xr:uid="{00000000-0005-0000-0000-0000E10B0000}"/>
    <cellStyle name="Normal 13 19 9" xfId="3044" xr:uid="{00000000-0005-0000-0000-0000E20B0000}"/>
    <cellStyle name="Normal 13 2" xfId="3045" xr:uid="{00000000-0005-0000-0000-0000E30B0000}"/>
    <cellStyle name="Normal 13 2 10" xfId="3046" xr:uid="{00000000-0005-0000-0000-0000E40B0000}"/>
    <cellStyle name="Normal 13 2 2" xfId="3047" xr:uid="{00000000-0005-0000-0000-0000E50B0000}"/>
    <cellStyle name="Normal 13 2 2 2" xfId="3048" xr:uid="{00000000-0005-0000-0000-0000E60B0000}"/>
    <cellStyle name="Normal 13 2 2 2 2" xfId="3049" xr:uid="{00000000-0005-0000-0000-0000E70B0000}"/>
    <cellStyle name="Normal 13 2 2 2 3" xfId="3050" xr:uid="{00000000-0005-0000-0000-0000E80B0000}"/>
    <cellStyle name="Normal 13 2 2 3" xfId="3051" xr:uid="{00000000-0005-0000-0000-0000E90B0000}"/>
    <cellStyle name="Normal 13 2 2 3 2" xfId="3052" xr:uid="{00000000-0005-0000-0000-0000EA0B0000}"/>
    <cellStyle name="Normal 13 2 2 4" xfId="3053" xr:uid="{00000000-0005-0000-0000-0000EB0B0000}"/>
    <cellStyle name="Normal 13 2 2 4 2" xfId="3054" xr:uid="{00000000-0005-0000-0000-0000EC0B0000}"/>
    <cellStyle name="Normal 13 2 2 5" xfId="3055" xr:uid="{00000000-0005-0000-0000-0000ED0B0000}"/>
    <cellStyle name="Normal 13 2 2 5 2" xfId="3056" xr:uid="{00000000-0005-0000-0000-0000EE0B0000}"/>
    <cellStyle name="Normal 13 2 2 6" xfId="3057" xr:uid="{00000000-0005-0000-0000-0000EF0B0000}"/>
    <cellStyle name="Normal 13 2 2 7" xfId="3058" xr:uid="{00000000-0005-0000-0000-0000F00B0000}"/>
    <cellStyle name="Normal 13 2 3" xfId="3059" xr:uid="{00000000-0005-0000-0000-0000F10B0000}"/>
    <cellStyle name="Normal 13 2 3 2" xfId="3060" xr:uid="{00000000-0005-0000-0000-0000F20B0000}"/>
    <cellStyle name="Normal 13 2 3 3" xfId="3061" xr:uid="{00000000-0005-0000-0000-0000F30B0000}"/>
    <cellStyle name="Normal 13 2 4" xfId="3062" xr:uid="{00000000-0005-0000-0000-0000F40B0000}"/>
    <cellStyle name="Normal 13 2 4 2" xfId="3063" xr:uid="{00000000-0005-0000-0000-0000F50B0000}"/>
    <cellStyle name="Normal 13 2 5" xfId="3064" xr:uid="{00000000-0005-0000-0000-0000F60B0000}"/>
    <cellStyle name="Normal 13 2 5 2" xfId="3065" xr:uid="{00000000-0005-0000-0000-0000F70B0000}"/>
    <cellStyle name="Normal 13 2 6" xfId="3066" xr:uid="{00000000-0005-0000-0000-0000F80B0000}"/>
    <cellStyle name="Normal 13 2 6 2" xfId="3067" xr:uid="{00000000-0005-0000-0000-0000F90B0000}"/>
    <cellStyle name="Normal 13 2 7" xfId="3068" xr:uid="{00000000-0005-0000-0000-0000FA0B0000}"/>
    <cellStyle name="Normal 13 2 7 2" xfId="3069" xr:uid="{00000000-0005-0000-0000-0000FB0B0000}"/>
    <cellStyle name="Normal 13 2 8" xfId="3070" xr:uid="{00000000-0005-0000-0000-0000FC0B0000}"/>
    <cellStyle name="Normal 13 2 8 2" xfId="3071" xr:uid="{00000000-0005-0000-0000-0000FD0B0000}"/>
    <cellStyle name="Normal 13 2 9" xfId="3072" xr:uid="{00000000-0005-0000-0000-0000FE0B0000}"/>
    <cellStyle name="Normal 13 20" xfId="3073" xr:uid="{00000000-0005-0000-0000-0000FF0B0000}"/>
    <cellStyle name="Normal 13 20 10" xfId="3074" xr:uid="{00000000-0005-0000-0000-0000000C0000}"/>
    <cellStyle name="Normal 13 20 2" xfId="3075" xr:uid="{00000000-0005-0000-0000-0000010C0000}"/>
    <cellStyle name="Normal 13 20 2 2" xfId="3076" xr:uid="{00000000-0005-0000-0000-0000020C0000}"/>
    <cellStyle name="Normal 13 20 2 2 2" xfId="3077" xr:uid="{00000000-0005-0000-0000-0000030C0000}"/>
    <cellStyle name="Normal 13 20 2 2 3" xfId="3078" xr:uid="{00000000-0005-0000-0000-0000040C0000}"/>
    <cellStyle name="Normal 13 20 2 3" xfId="3079" xr:uid="{00000000-0005-0000-0000-0000050C0000}"/>
    <cellStyle name="Normal 13 20 2 3 2" xfId="3080" xr:uid="{00000000-0005-0000-0000-0000060C0000}"/>
    <cellStyle name="Normal 13 20 2 4" xfId="3081" xr:uid="{00000000-0005-0000-0000-0000070C0000}"/>
    <cellStyle name="Normal 13 20 2 4 2" xfId="3082" xr:uid="{00000000-0005-0000-0000-0000080C0000}"/>
    <cellStyle name="Normal 13 20 2 5" xfId="3083" xr:uid="{00000000-0005-0000-0000-0000090C0000}"/>
    <cellStyle name="Normal 13 20 2 5 2" xfId="3084" xr:uid="{00000000-0005-0000-0000-00000A0C0000}"/>
    <cellStyle name="Normal 13 20 2 6" xfId="3085" xr:uid="{00000000-0005-0000-0000-00000B0C0000}"/>
    <cellStyle name="Normal 13 20 2 7" xfId="3086" xr:uid="{00000000-0005-0000-0000-00000C0C0000}"/>
    <cellStyle name="Normal 13 20 3" xfId="3087" xr:uid="{00000000-0005-0000-0000-00000D0C0000}"/>
    <cellStyle name="Normal 13 20 3 2" xfId="3088" xr:uid="{00000000-0005-0000-0000-00000E0C0000}"/>
    <cellStyle name="Normal 13 20 3 3" xfId="3089" xr:uid="{00000000-0005-0000-0000-00000F0C0000}"/>
    <cellStyle name="Normal 13 20 4" xfId="3090" xr:uid="{00000000-0005-0000-0000-0000100C0000}"/>
    <cellStyle name="Normal 13 20 4 2" xfId="3091" xr:uid="{00000000-0005-0000-0000-0000110C0000}"/>
    <cellStyle name="Normal 13 20 5" xfId="3092" xr:uid="{00000000-0005-0000-0000-0000120C0000}"/>
    <cellStyle name="Normal 13 20 5 2" xfId="3093" xr:uid="{00000000-0005-0000-0000-0000130C0000}"/>
    <cellStyle name="Normal 13 20 6" xfId="3094" xr:uid="{00000000-0005-0000-0000-0000140C0000}"/>
    <cellStyle name="Normal 13 20 6 2" xfId="3095" xr:uid="{00000000-0005-0000-0000-0000150C0000}"/>
    <cellStyle name="Normal 13 20 7" xfId="3096" xr:uid="{00000000-0005-0000-0000-0000160C0000}"/>
    <cellStyle name="Normal 13 20 7 2" xfId="3097" xr:uid="{00000000-0005-0000-0000-0000170C0000}"/>
    <cellStyle name="Normal 13 20 8" xfId="3098" xr:uid="{00000000-0005-0000-0000-0000180C0000}"/>
    <cellStyle name="Normal 13 20 8 2" xfId="3099" xr:uid="{00000000-0005-0000-0000-0000190C0000}"/>
    <cellStyle name="Normal 13 20 9" xfId="3100" xr:uid="{00000000-0005-0000-0000-00001A0C0000}"/>
    <cellStyle name="Normal 13 21" xfId="3101" xr:uid="{00000000-0005-0000-0000-00001B0C0000}"/>
    <cellStyle name="Normal 13 21 10" xfId="3102" xr:uid="{00000000-0005-0000-0000-00001C0C0000}"/>
    <cellStyle name="Normal 13 21 2" xfId="3103" xr:uid="{00000000-0005-0000-0000-00001D0C0000}"/>
    <cellStyle name="Normal 13 21 2 2" xfId="3104" xr:uid="{00000000-0005-0000-0000-00001E0C0000}"/>
    <cellStyle name="Normal 13 21 2 2 2" xfId="3105" xr:uid="{00000000-0005-0000-0000-00001F0C0000}"/>
    <cellStyle name="Normal 13 21 2 2 3" xfId="3106" xr:uid="{00000000-0005-0000-0000-0000200C0000}"/>
    <cellStyle name="Normal 13 21 2 3" xfId="3107" xr:uid="{00000000-0005-0000-0000-0000210C0000}"/>
    <cellStyle name="Normal 13 21 2 3 2" xfId="3108" xr:uid="{00000000-0005-0000-0000-0000220C0000}"/>
    <cellStyle name="Normal 13 21 2 4" xfId="3109" xr:uid="{00000000-0005-0000-0000-0000230C0000}"/>
    <cellStyle name="Normal 13 21 2 4 2" xfId="3110" xr:uid="{00000000-0005-0000-0000-0000240C0000}"/>
    <cellStyle name="Normal 13 21 2 5" xfId="3111" xr:uid="{00000000-0005-0000-0000-0000250C0000}"/>
    <cellStyle name="Normal 13 21 2 5 2" xfId="3112" xr:uid="{00000000-0005-0000-0000-0000260C0000}"/>
    <cellStyle name="Normal 13 21 2 6" xfId="3113" xr:uid="{00000000-0005-0000-0000-0000270C0000}"/>
    <cellStyle name="Normal 13 21 2 7" xfId="3114" xr:uid="{00000000-0005-0000-0000-0000280C0000}"/>
    <cellStyle name="Normal 13 21 3" xfId="3115" xr:uid="{00000000-0005-0000-0000-0000290C0000}"/>
    <cellStyle name="Normal 13 21 3 2" xfId="3116" xr:uid="{00000000-0005-0000-0000-00002A0C0000}"/>
    <cellStyle name="Normal 13 21 3 3" xfId="3117" xr:uid="{00000000-0005-0000-0000-00002B0C0000}"/>
    <cellStyle name="Normal 13 21 4" xfId="3118" xr:uid="{00000000-0005-0000-0000-00002C0C0000}"/>
    <cellStyle name="Normal 13 21 4 2" xfId="3119" xr:uid="{00000000-0005-0000-0000-00002D0C0000}"/>
    <cellStyle name="Normal 13 21 5" xfId="3120" xr:uid="{00000000-0005-0000-0000-00002E0C0000}"/>
    <cellStyle name="Normal 13 21 5 2" xfId="3121" xr:uid="{00000000-0005-0000-0000-00002F0C0000}"/>
    <cellStyle name="Normal 13 21 6" xfId="3122" xr:uid="{00000000-0005-0000-0000-0000300C0000}"/>
    <cellStyle name="Normal 13 21 6 2" xfId="3123" xr:uid="{00000000-0005-0000-0000-0000310C0000}"/>
    <cellStyle name="Normal 13 21 7" xfId="3124" xr:uid="{00000000-0005-0000-0000-0000320C0000}"/>
    <cellStyle name="Normal 13 21 7 2" xfId="3125" xr:uid="{00000000-0005-0000-0000-0000330C0000}"/>
    <cellStyle name="Normal 13 21 8" xfId="3126" xr:uid="{00000000-0005-0000-0000-0000340C0000}"/>
    <cellStyle name="Normal 13 21 8 2" xfId="3127" xr:uid="{00000000-0005-0000-0000-0000350C0000}"/>
    <cellStyle name="Normal 13 21 9" xfId="3128" xr:uid="{00000000-0005-0000-0000-0000360C0000}"/>
    <cellStyle name="Normal 13 22" xfId="3129" xr:uid="{00000000-0005-0000-0000-0000370C0000}"/>
    <cellStyle name="Normal 13 22 10" xfId="3130" xr:uid="{00000000-0005-0000-0000-0000380C0000}"/>
    <cellStyle name="Normal 13 22 2" xfId="3131" xr:uid="{00000000-0005-0000-0000-0000390C0000}"/>
    <cellStyle name="Normal 13 22 2 2" xfId="3132" xr:uid="{00000000-0005-0000-0000-00003A0C0000}"/>
    <cellStyle name="Normal 13 22 2 2 2" xfId="3133" xr:uid="{00000000-0005-0000-0000-00003B0C0000}"/>
    <cellStyle name="Normal 13 22 2 2 3" xfId="3134" xr:uid="{00000000-0005-0000-0000-00003C0C0000}"/>
    <cellStyle name="Normal 13 22 2 3" xfId="3135" xr:uid="{00000000-0005-0000-0000-00003D0C0000}"/>
    <cellStyle name="Normal 13 22 2 3 2" xfId="3136" xr:uid="{00000000-0005-0000-0000-00003E0C0000}"/>
    <cellStyle name="Normal 13 22 2 4" xfId="3137" xr:uid="{00000000-0005-0000-0000-00003F0C0000}"/>
    <cellStyle name="Normal 13 22 2 4 2" xfId="3138" xr:uid="{00000000-0005-0000-0000-0000400C0000}"/>
    <cellStyle name="Normal 13 22 2 5" xfId="3139" xr:uid="{00000000-0005-0000-0000-0000410C0000}"/>
    <cellStyle name="Normal 13 22 2 5 2" xfId="3140" xr:uid="{00000000-0005-0000-0000-0000420C0000}"/>
    <cellStyle name="Normal 13 22 2 6" xfId="3141" xr:uid="{00000000-0005-0000-0000-0000430C0000}"/>
    <cellStyle name="Normal 13 22 2 7" xfId="3142" xr:uid="{00000000-0005-0000-0000-0000440C0000}"/>
    <cellStyle name="Normal 13 22 3" xfId="3143" xr:uid="{00000000-0005-0000-0000-0000450C0000}"/>
    <cellStyle name="Normal 13 22 3 2" xfId="3144" xr:uid="{00000000-0005-0000-0000-0000460C0000}"/>
    <cellStyle name="Normal 13 22 3 3" xfId="3145" xr:uid="{00000000-0005-0000-0000-0000470C0000}"/>
    <cellStyle name="Normal 13 22 4" xfId="3146" xr:uid="{00000000-0005-0000-0000-0000480C0000}"/>
    <cellStyle name="Normal 13 22 4 2" xfId="3147" xr:uid="{00000000-0005-0000-0000-0000490C0000}"/>
    <cellStyle name="Normal 13 22 5" xfId="3148" xr:uid="{00000000-0005-0000-0000-00004A0C0000}"/>
    <cellStyle name="Normal 13 22 5 2" xfId="3149" xr:uid="{00000000-0005-0000-0000-00004B0C0000}"/>
    <cellStyle name="Normal 13 22 6" xfId="3150" xr:uid="{00000000-0005-0000-0000-00004C0C0000}"/>
    <cellStyle name="Normal 13 22 6 2" xfId="3151" xr:uid="{00000000-0005-0000-0000-00004D0C0000}"/>
    <cellStyle name="Normal 13 22 7" xfId="3152" xr:uid="{00000000-0005-0000-0000-00004E0C0000}"/>
    <cellStyle name="Normal 13 22 7 2" xfId="3153" xr:uid="{00000000-0005-0000-0000-00004F0C0000}"/>
    <cellStyle name="Normal 13 22 8" xfId="3154" xr:uid="{00000000-0005-0000-0000-0000500C0000}"/>
    <cellStyle name="Normal 13 22 8 2" xfId="3155" xr:uid="{00000000-0005-0000-0000-0000510C0000}"/>
    <cellStyle name="Normal 13 22 9" xfId="3156" xr:uid="{00000000-0005-0000-0000-0000520C0000}"/>
    <cellStyle name="Normal 13 23" xfId="3157" xr:uid="{00000000-0005-0000-0000-0000530C0000}"/>
    <cellStyle name="Normal 13 23 10" xfId="3158" xr:uid="{00000000-0005-0000-0000-0000540C0000}"/>
    <cellStyle name="Normal 13 23 2" xfId="3159" xr:uid="{00000000-0005-0000-0000-0000550C0000}"/>
    <cellStyle name="Normal 13 23 2 2" xfId="3160" xr:uid="{00000000-0005-0000-0000-0000560C0000}"/>
    <cellStyle name="Normal 13 23 2 2 2" xfId="3161" xr:uid="{00000000-0005-0000-0000-0000570C0000}"/>
    <cellStyle name="Normal 13 23 2 2 3" xfId="3162" xr:uid="{00000000-0005-0000-0000-0000580C0000}"/>
    <cellStyle name="Normal 13 23 2 3" xfId="3163" xr:uid="{00000000-0005-0000-0000-0000590C0000}"/>
    <cellStyle name="Normal 13 23 2 3 2" xfId="3164" xr:uid="{00000000-0005-0000-0000-00005A0C0000}"/>
    <cellStyle name="Normal 13 23 2 4" xfId="3165" xr:uid="{00000000-0005-0000-0000-00005B0C0000}"/>
    <cellStyle name="Normal 13 23 2 4 2" xfId="3166" xr:uid="{00000000-0005-0000-0000-00005C0C0000}"/>
    <cellStyle name="Normal 13 23 2 5" xfId="3167" xr:uid="{00000000-0005-0000-0000-00005D0C0000}"/>
    <cellStyle name="Normal 13 23 2 5 2" xfId="3168" xr:uid="{00000000-0005-0000-0000-00005E0C0000}"/>
    <cellStyle name="Normal 13 23 2 6" xfId="3169" xr:uid="{00000000-0005-0000-0000-00005F0C0000}"/>
    <cellStyle name="Normal 13 23 2 7" xfId="3170" xr:uid="{00000000-0005-0000-0000-0000600C0000}"/>
    <cellStyle name="Normal 13 23 3" xfId="3171" xr:uid="{00000000-0005-0000-0000-0000610C0000}"/>
    <cellStyle name="Normal 13 23 3 2" xfId="3172" xr:uid="{00000000-0005-0000-0000-0000620C0000}"/>
    <cellStyle name="Normal 13 23 3 3" xfId="3173" xr:uid="{00000000-0005-0000-0000-0000630C0000}"/>
    <cellStyle name="Normal 13 23 4" xfId="3174" xr:uid="{00000000-0005-0000-0000-0000640C0000}"/>
    <cellStyle name="Normal 13 23 4 2" xfId="3175" xr:uid="{00000000-0005-0000-0000-0000650C0000}"/>
    <cellStyle name="Normal 13 23 5" xfId="3176" xr:uid="{00000000-0005-0000-0000-0000660C0000}"/>
    <cellStyle name="Normal 13 23 5 2" xfId="3177" xr:uid="{00000000-0005-0000-0000-0000670C0000}"/>
    <cellStyle name="Normal 13 23 6" xfId="3178" xr:uid="{00000000-0005-0000-0000-0000680C0000}"/>
    <cellStyle name="Normal 13 23 6 2" xfId="3179" xr:uid="{00000000-0005-0000-0000-0000690C0000}"/>
    <cellStyle name="Normal 13 23 7" xfId="3180" xr:uid="{00000000-0005-0000-0000-00006A0C0000}"/>
    <cellStyle name="Normal 13 23 7 2" xfId="3181" xr:uid="{00000000-0005-0000-0000-00006B0C0000}"/>
    <cellStyle name="Normal 13 23 8" xfId="3182" xr:uid="{00000000-0005-0000-0000-00006C0C0000}"/>
    <cellStyle name="Normal 13 23 8 2" xfId="3183" xr:uid="{00000000-0005-0000-0000-00006D0C0000}"/>
    <cellStyle name="Normal 13 23 9" xfId="3184" xr:uid="{00000000-0005-0000-0000-00006E0C0000}"/>
    <cellStyle name="Normal 13 24" xfId="3185" xr:uid="{00000000-0005-0000-0000-00006F0C0000}"/>
    <cellStyle name="Normal 13 24 10" xfId="3186" xr:uid="{00000000-0005-0000-0000-0000700C0000}"/>
    <cellStyle name="Normal 13 24 2" xfId="3187" xr:uid="{00000000-0005-0000-0000-0000710C0000}"/>
    <cellStyle name="Normal 13 24 2 2" xfId="3188" xr:uid="{00000000-0005-0000-0000-0000720C0000}"/>
    <cellStyle name="Normal 13 24 2 2 2" xfId="3189" xr:uid="{00000000-0005-0000-0000-0000730C0000}"/>
    <cellStyle name="Normal 13 24 2 2 3" xfId="3190" xr:uid="{00000000-0005-0000-0000-0000740C0000}"/>
    <cellStyle name="Normal 13 24 2 3" xfId="3191" xr:uid="{00000000-0005-0000-0000-0000750C0000}"/>
    <cellStyle name="Normal 13 24 2 3 2" xfId="3192" xr:uid="{00000000-0005-0000-0000-0000760C0000}"/>
    <cellStyle name="Normal 13 24 2 4" xfId="3193" xr:uid="{00000000-0005-0000-0000-0000770C0000}"/>
    <cellStyle name="Normal 13 24 2 4 2" xfId="3194" xr:uid="{00000000-0005-0000-0000-0000780C0000}"/>
    <cellStyle name="Normal 13 24 2 5" xfId="3195" xr:uid="{00000000-0005-0000-0000-0000790C0000}"/>
    <cellStyle name="Normal 13 24 2 5 2" xfId="3196" xr:uid="{00000000-0005-0000-0000-00007A0C0000}"/>
    <cellStyle name="Normal 13 24 2 6" xfId="3197" xr:uid="{00000000-0005-0000-0000-00007B0C0000}"/>
    <cellStyle name="Normal 13 24 2 7" xfId="3198" xr:uid="{00000000-0005-0000-0000-00007C0C0000}"/>
    <cellStyle name="Normal 13 24 3" xfId="3199" xr:uid="{00000000-0005-0000-0000-00007D0C0000}"/>
    <cellStyle name="Normal 13 24 3 2" xfId="3200" xr:uid="{00000000-0005-0000-0000-00007E0C0000}"/>
    <cellStyle name="Normal 13 24 3 3" xfId="3201" xr:uid="{00000000-0005-0000-0000-00007F0C0000}"/>
    <cellStyle name="Normal 13 24 4" xfId="3202" xr:uid="{00000000-0005-0000-0000-0000800C0000}"/>
    <cellStyle name="Normal 13 24 4 2" xfId="3203" xr:uid="{00000000-0005-0000-0000-0000810C0000}"/>
    <cellStyle name="Normal 13 24 5" xfId="3204" xr:uid="{00000000-0005-0000-0000-0000820C0000}"/>
    <cellStyle name="Normal 13 24 5 2" xfId="3205" xr:uid="{00000000-0005-0000-0000-0000830C0000}"/>
    <cellStyle name="Normal 13 24 6" xfId="3206" xr:uid="{00000000-0005-0000-0000-0000840C0000}"/>
    <cellStyle name="Normal 13 24 6 2" xfId="3207" xr:uid="{00000000-0005-0000-0000-0000850C0000}"/>
    <cellStyle name="Normal 13 24 7" xfId="3208" xr:uid="{00000000-0005-0000-0000-0000860C0000}"/>
    <cellStyle name="Normal 13 24 7 2" xfId="3209" xr:uid="{00000000-0005-0000-0000-0000870C0000}"/>
    <cellStyle name="Normal 13 24 8" xfId="3210" xr:uid="{00000000-0005-0000-0000-0000880C0000}"/>
    <cellStyle name="Normal 13 24 8 2" xfId="3211" xr:uid="{00000000-0005-0000-0000-0000890C0000}"/>
    <cellStyle name="Normal 13 24 9" xfId="3212" xr:uid="{00000000-0005-0000-0000-00008A0C0000}"/>
    <cellStyle name="Normal 13 25" xfId="3213" xr:uid="{00000000-0005-0000-0000-00008B0C0000}"/>
    <cellStyle name="Normal 13 25 10" xfId="3214" xr:uid="{00000000-0005-0000-0000-00008C0C0000}"/>
    <cellStyle name="Normal 13 25 2" xfId="3215" xr:uid="{00000000-0005-0000-0000-00008D0C0000}"/>
    <cellStyle name="Normal 13 25 2 2" xfId="3216" xr:uid="{00000000-0005-0000-0000-00008E0C0000}"/>
    <cellStyle name="Normal 13 25 2 2 2" xfId="3217" xr:uid="{00000000-0005-0000-0000-00008F0C0000}"/>
    <cellStyle name="Normal 13 25 2 2 3" xfId="3218" xr:uid="{00000000-0005-0000-0000-0000900C0000}"/>
    <cellStyle name="Normal 13 25 2 3" xfId="3219" xr:uid="{00000000-0005-0000-0000-0000910C0000}"/>
    <cellStyle name="Normal 13 25 2 3 2" xfId="3220" xr:uid="{00000000-0005-0000-0000-0000920C0000}"/>
    <cellStyle name="Normal 13 25 2 4" xfId="3221" xr:uid="{00000000-0005-0000-0000-0000930C0000}"/>
    <cellStyle name="Normal 13 25 2 4 2" xfId="3222" xr:uid="{00000000-0005-0000-0000-0000940C0000}"/>
    <cellStyle name="Normal 13 25 2 5" xfId="3223" xr:uid="{00000000-0005-0000-0000-0000950C0000}"/>
    <cellStyle name="Normal 13 25 2 5 2" xfId="3224" xr:uid="{00000000-0005-0000-0000-0000960C0000}"/>
    <cellStyle name="Normal 13 25 2 6" xfId="3225" xr:uid="{00000000-0005-0000-0000-0000970C0000}"/>
    <cellStyle name="Normal 13 25 2 7" xfId="3226" xr:uid="{00000000-0005-0000-0000-0000980C0000}"/>
    <cellStyle name="Normal 13 25 3" xfId="3227" xr:uid="{00000000-0005-0000-0000-0000990C0000}"/>
    <cellStyle name="Normal 13 25 3 2" xfId="3228" xr:uid="{00000000-0005-0000-0000-00009A0C0000}"/>
    <cellStyle name="Normal 13 25 3 3" xfId="3229" xr:uid="{00000000-0005-0000-0000-00009B0C0000}"/>
    <cellStyle name="Normal 13 25 4" xfId="3230" xr:uid="{00000000-0005-0000-0000-00009C0C0000}"/>
    <cellStyle name="Normal 13 25 4 2" xfId="3231" xr:uid="{00000000-0005-0000-0000-00009D0C0000}"/>
    <cellStyle name="Normal 13 25 5" xfId="3232" xr:uid="{00000000-0005-0000-0000-00009E0C0000}"/>
    <cellStyle name="Normal 13 25 5 2" xfId="3233" xr:uid="{00000000-0005-0000-0000-00009F0C0000}"/>
    <cellStyle name="Normal 13 25 6" xfId="3234" xr:uid="{00000000-0005-0000-0000-0000A00C0000}"/>
    <cellStyle name="Normal 13 25 6 2" xfId="3235" xr:uid="{00000000-0005-0000-0000-0000A10C0000}"/>
    <cellStyle name="Normal 13 25 7" xfId="3236" xr:uid="{00000000-0005-0000-0000-0000A20C0000}"/>
    <cellStyle name="Normal 13 25 7 2" xfId="3237" xr:uid="{00000000-0005-0000-0000-0000A30C0000}"/>
    <cellStyle name="Normal 13 25 8" xfId="3238" xr:uid="{00000000-0005-0000-0000-0000A40C0000}"/>
    <cellStyle name="Normal 13 25 8 2" xfId="3239" xr:uid="{00000000-0005-0000-0000-0000A50C0000}"/>
    <cellStyle name="Normal 13 25 9" xfId="3240" xr:uid="{00000000-0005-0000-0000-0000A60C0000}"/>
    <cellStyle name="Normal 13 26" xfId="3241" xr:uid="{00000000-0005-0000-0000-0000A70C0000}"/>
    <cellStyle name="Normal 13 26 10" xfId="3242" xr:uid="{00000000-0005-0000-0000-0000A80C0000}"/>
    <cellStyle name="Normal 13 26 2" xfId="3243" xr:uid="{00000000-0005-0000-0000-0000A90C0000}"/>
    <cellStyle name="Normal 13 26 2 2" xfId="3244" xr:uid="{00000000-0005-0000-0000-0000AA0C0000}"/>
    <cellStyle name="Normal 13 26 2 2 2" xfId="3245" xr:uid="{00000000-0005-0000-0000-0000AB0C0000}"/>
    <cellStyle name="Normal 13 26 2 2 3" xfId="3246" xr:uid="{00000000-0005-0000-0000-0000AC0C0000}"/>
    <cellStyle name="Normal 13 26 2 3" xfId="3247" xr:uid="{00000000-0005-0000-0000-0000AD0C0000}"/>
    <cellStyle name="Normal 13 26 2 3 2" xfId="3248" xr:uid="{00000000-0005-0000-0000-0000AE0C0000}"/>
    <cellStyle name="Normal 13 26 2 4" xfId="3249" xr:uid="{00000000-0005-0000-0000-0000AF0C0000}"/>
    <cellStyle name="Normal 13 26 2 4 2" xfId="3250" xr:uid="{00000000-0005-0000-0000-0000B00C0000}"/>
    <cellStyle name="Normal 13 26 2 5" xfId="3251" xr:uid="{00000000-0005-0000-0000-0000B10C0000}"/>
    <cellStyle name="Normal 13 26 2 5 2" xfId="3252" xr:uid="{00000000-0005-0000-0000-0000B20C0000}"/>
    <cellStyle name="Normal 13 26 2 6" xfId="3253" xr:uid="{00000000-0005-0000-0000-0000B30C0000}"/>
    <cellStyle name="Normal 13 26 2 7" xfId="3254" xr:uid="{00000000-0005-0000-0000-0000B40C0000}"/>
    <cellStyle name="Normal 13 26 3" xfId="3255" xr:uid="{00000000-0005-0000-0000-0000B50C0000}"/>
    <cellStyle name="Normal 13 26 3 2" xfId="3256" xr:uid="{00000000-0005-0000-0000-0000B60C0000}"/>
    <cellStyle name="Normal 13 26 3 3" xfId="3257" xr:uid="{00000000-0005-0000-0000-0000B70C0000}"/>
    <cellStyle name="Normal 13 26 4" xfId="3258" xr:uid="{00000000-0005-0000-0000-0000B80C0000}"/>
    <cellStyle name="Normal 13 26 4 2" xfId="3259" xr:uid="{00000000-0005-0000-0000-0000B90C0000}"/>
    <cellStyle name="Normal 13 26 5" xfId="3260" xr:uid="{00000000-0005-0000-0000-0000BA0C0000}"/>
    <cellStyle name="Normal 13 26 5 2" xfId="3261" xr:uid="{00000000-0005-0000-0000-0000BB0C0000}"/>
    <cellStyle name="Normal 13 26 6" xfId="3262" xr:uid="{00000000-0005-0000-0000-0000BC0C0000}"/>
    <cellStyle name="Normal 13 26 6 2" xfId="3263" xr:uid="{00000000-0005-0000-0000-0000BD0C0000}"/>
    <cellStyle name="Normal 13 26 7" xfId="3264" xr:uid="{00000000-0005-0000-0000-0000BE0C0000}"/>
    <cellStyle name="Normal 13 26 7 2" xfId="3265" xr:uid="{00000000-0005-0000-0000-0000BF0C0000}"/>
    <cellStyle name="Normal 13 26 8" xfId="3266" xr:uid="{00000000-0005-0000-0000-0000C00C0000}"/>
    <cellStyle name="Normal 13 26 8 2" xfId="3267" xr:uid="{00000000-0005-0000-0000-0000C10C0000}"/>
    <cellStyle name="Normal 13 26 9" xfId="3268" xr:uid="{00000000-0005-0000-0000-0000C20C0000}"/>
    <cellStyle name="Normal 13 27" xfId="3269" xr:uid="{00000000-0005-0000-0000-0000C30C0000}"/>
    <cellStyle name="Normal 13 27 10" xfId="3270" xr:uid="{00000000-0005-0000-0000-0000C40C0000}"/>
    <cellStyle name="Normal 13 27 2" xfId="3271" xr:uid="{00000000-0005-0000-0000-0000C50C0000}"/>
    <cellStyle name="Normal 13 27 2 2" xfId="3272" xr:uid="{00000000-0005-0000-0000-0000C60C0000}"/>
    <cellStyle name="Normal 13 27 2 2 2" xfId="3273" xr:uid="{00000000-0005-0000-0000-0000C70C0000}"/>
    <cellStyle name="Normal 13 27 2 2 3" xfId="3274" xr:uid="{00000000-0005-0000-0000-0000C80C0000}"/>
    <cellStyle name="Normal 13 27 2 3" xfId="3275" xr:uid="{00000000-0005-0000-0000-0000C90C0000}"/>
    <cellStyle name="Normal 13 27 2 3 2" xfId="3276" xr:uid="{00000000-0005-0000-0000-0000CA0C0000}"/>
    <cellStyle name="Normal 13 27 2 4" xfId="3277" xr:uid="{00000000-0005-0000-0000-0000CB0C0000}"/>
    <cellStyle name="Normal 13 27 2 4 2" xfId="3278" xr:uid="{00000000-0005-0000-0000-0000CC0C0000}"/>
    <cellStyle name="Normal 13 27 2 5" xfId="3279" xr:uid="{00000000-0005-0000-0000-0000CD0C0000}"/>
    <cellStyle name="Normal 13 27 2 5 2" xfId="3280" xr:uid="{00000000-0005-0000-0000-0000CE0C0000}"/>
    <cellStyle name="Normal 13 27 2 6" xfId="3281" xr:uid="{00000000-0005-0000-0000-0000CF0C0000}"/>
    <cellStyle name="Normal 13 27 2 7" xfId="3282" xr:uid="{00000000-0005-0000-0000-0000D00C0000}"/>
    <cellStyle name="Normal 13 27 3" xfId="3283" xr:uid="{00000000-0005-0000-0000-0000D10C0000}"/>
    <cellStyle name="Normal 13 27 3 2" xfId="3284" xr:uid="{00000000-0005-0000-0000-0000D20C0000}"/>
    <cellStyle name="Normal 13 27 3 3" xfId="3285" xr:uid="{00000000-0005-0000-0000-0000D30C0000}"/>
    <cellStyle name="Normal 13 27 4" xfId="3286" xr:uid="{00000000-0005-0000-0000-0000D40C0000}"/>
    <cellStyle name="Normal 13 27 4 2" xfId="3287" xr:uid="{00000000-0005-0000-0000-0000D50C0000}"/>
    <cellStyle name="Normal 13 27 5" xfId="3288" xr:uid="{00000000-0005-0000-0000-0000D60C0000}"/>
    <cellStyle name="Normal 13 27 5 2" xfId="3289" xr:uid="{00000000-0005-0000-0000-0000D70C0000}"/>
    <cellStyle name="Normal 13 27 6" xfId="3290" xr:uid="{00000000-0005-0000-0000-0000D80C0000}"/>
    <cellStyle name="Normal 13 27 6 2" xfId="3291" xr:uid="{00000000-0005-0000-0000-0000D90C0000}"/>
    <cellStyle name="Normal 13 27 7" xfId="3292" xr:uid="{00000000-0005-0000-0000-0000DA0C0000}"/>
    <cellStyle name="Normal 13 27 7 2" xfId="3293" xr:uid="{00000000-0005-0000-0000-0000DB0C0000}"/>
    <cellStyle name="Normal 13 27 8" xfId="3294" xr:uid="{00000000-0005-0000-0000-0000DC0C0000}"/>
    <cellStyle name="Normal 13 27 8 2" xfId="3295" xr:uid="{00000000-0005-0000-0000-0000DD0C0000}"/>
    <cellStyle name="Normal 13 27 9" xfId="3296" xr:uid="{00000000-0005-0000-0000-0000DE0C0000}"/>
    <cellStyle name="Normal 13 28" xfId="3297" xr:uid="{00000000-0005-0000-0000-0000DF0C0000}"/>
    <cellStyle name="Normal 13 28 10" xfId="3298" xr:uid="{00000000-0005-0000-0000-0000E00C0000}"/>
    <cellStyle name="Normal 13 28 2" xfId="3299" xr:uid="{00000000-0005-0000-0000-0000E10C0000}"/>
    <cellStyle name="Normal 13 28 2 2" xfId="3300" xr:uid="{00000000-0005-0000-0000-0000E20C0000}"/>
    <cellStyle name="Normal 13 28 2 2 2" xfId="3301" xr:uid="{00000000-0005-0000-0000-0000E30C0000}"/>
    <cellStyle name="Normal 13 28 2 2 3" xfId="3302" xr:uid="{00000000-0005-0000-0000-0000E40C0000}"/>
    <cellStyle name="Normal 13 28 2 3" xfId="3303" xr:uid="{00000000-0005-0000-0000-0000E50C0000}"/>
    <cellStyle name="Normal 13 28 2 3 2" xfId="3304" xr:uid="{00000000-0005-0000-0000-0000E60C0000}"/>
    <cellStyle name="Normal 13 28 2 4" xfId="3305" xr:uid="{00000000-0005-0000-0000-0000E70C0000}"/>
    <cellStyle name="Normal 13 28 2 4 2" xfId="3306" xr:uid="{00000000-0005-0000-0000-0000E80C0000}"/>
    <cellStyle name="Normal 13 28 2 5" xfId="3307" xr:uid="{00000000-0005-0000-0000-0000E90C0000}"/>
    <cellStyle name="Normal 13 28 2 5 2" xfId="3308" xr:uid="{00000000-0005-0000-0000-0000EA0C0000}"/>
    <cellStyle name="Normal 13 28 2 6" xfId="3309" xr:uid="{00000000-0005-0000-0000-0000EB0C0000}"/>
    <cellStyle name="Normal 13 28 2 7" xfId="3310" xr:uid="{00000000-0005-0000-0000-0000EC0C0000}"/>
    <cellStyle name="Normal 13 28 3" xfId="3311" xr:uid="{00000000-0005-0000-0000-0000ED0C0000}"/>
    <cellStyle name="Normal 13 28 3 2" xfId="3312" xr:uid="{00000000-0005-0000-0000-0000EE0C0000}"/>
    <cellStyle name="Normal 13 28 3 3" xfId="3313" xr:uid="{00000000-0005-0000-0000-0000EF0C0000}"/>
    <cellStyle name="Normal 13 28 4" xfId="3314" xr:uid="{00000000-0005-0000-0000-0000F00C0000}"/>
    <cellStyle name="Normal 13 28 4 2" xfId="3315" xr:uid="{00000000-0005-0000-0000-0000F10C0000}"/>
    <cellStyle name="Normal 13 28 5" xfId="3316" xr:uid="{00000000-0005-0000-0000-0000F20C0000}"/>
    <cellStyle name="Normal 13 28 5 2" xfId="3317" xr:uid="{00000000-0005-0000-0000-0000F30C0000}"/>
    <cellStyle name="Normal 13 28 6" xfId="3318" xr:uid="{00000000-0005-0000-0000-0000F40C0000}"/>
    <cellStyle name="Normal 13 28 6 2" xfId="3319" xr:uid="{00000000-0005-0000-0000-0000F50C0000}"/>
    <cellStyle name="Normal 13 28 7" xfId="3320" xr:uid="{00000000-0005-0000-0000-0000F60C0000}"/>
    <cellStyle name="Normal 13 28 7 2" xfId="3321" xr:uid="{00000000-0005-0000-0000-0000F70C0000}"/>
    <cellStyle name="Normal 13 28 8" xfId="3322" xr:uid="{00000000-0005-0000-0000-0000F80C0000}"/>
    <cellStyle name="Normal 13 28 8 2" xfId="3323" xr:uid="{00000000-0005-0000-0000-0000F90C0000}"/>
    <cellStyle name="Normal 13 28 9" xfId="3324" xr:uid="{00000000-0005-0000-0000-0000FA0C0000}"/>
    <cellStyle name="Normal 13 29" xfId="3325" xr:uid="{00000000-0005-0000-0000-0000FB0C0000}"/>
    <cellStyle name="Normal 13 29 10" xfId="3326" xr:uid="{00000000-0005-0000-0000-0000FC0C0000}"/>
    <cellStyle name="Normal 13 29 2" xfId="3327" xr:uid="{00000000-0005-0000-0000-0000FD0C0000}"/>
    <cellStyle name="Normal 13 29 2 2" xfId="3328" xr:uid="{00000000-0005-0000-0000-0000FE0C0000}"/>
    <cellStyle name="Normal 13 29 2 2 2" xfId="3329" xr:uid="{00000000-0005-0000-0000-0000FF0C0000}"/>
    <cellStyle name="Normal 13 29 2 2 3" xfId="3330" xr:uid="{00000000-0005-0000-0000-0000000D0000}"/>
    <cellStyle name="Normal 13 29 2 3" xfId="3331" xr:uid="{00000000-0005-0000-0000-0000010D0000}"/>
    <cellStyle name="Normal 13 29 2 3 2" xfId="3332" xr:uid="{00000000-0005-0000-0000-0000020D0000}"/>
    <cellStyle name="Normal 13 29 2 4" xfId="3333" xr:uid="{00000000-0005-0000-0000-0000030D0000}"/>
    <cellStyle name="Normal 13 29 2 4 2" xfId="3334" xr:uid="{00000000-0005-0000-0000-0000040D0000}"/>
    <cellStyle name="Normal 13 29 2 5" xfId="3335" xr:uid="{00000000-0005-0000-0000-0000050D0000}"/>
    <cellStyle name="Normal 13 29 2 5 2" xfId="3336" xr:uid="{00000000-0005-0000-0000-0000060D0000}"/>
    <cellStyle name="Normal 13 29 2 6" xfId="3337" xr:uid="{00000000-0005-0000-0000-0000070D0000}"/>
    <cellStyle name="Normal 13 29 2 7" xfId="3338" xr:uid="{00000000-0005-0000-0000-0000080D0000}"/>
    <cellStyle name="Normal 13 29 3" xfId="3339" xr:uid="{00000000-0005-0000-0000-0000090D0000}"/>
    <cellStyle name="Normal 13 29 3 2" xfId="3340" xr:uid="{00000000-0005-0000-0000-00000A0D0000}"/>
    <cellStyle name="Normal 13 29 3 3" xfId="3341" xr:uid="{00000000-0005-0000-0000-00000B0D0000}"/>
    <cellStyle name="Normal 13 29 4" xfId="3342" xr:uid="{00000000-0005-0000-0000-00000C0D0000}"/>
    <cellStyle name="Normal 13 29 4 2" xfId="3343" xr:uid="{00000000-0005-0000-0000-00000D0D0000}"/>
    <cellStyle name="Normal 13 29 5" xfId="3344" xr:uid="{00000000-0005-0000-0000-00000E0D0000}"/>
    <cellStyle name="Normal 13 29 5 2" xfId="3345" xr:uid="{00000000-0005-0000-0000-00000F0D0000}"/>
    <cellStyle name="Normal 13 29 6" xfId="3346" xr:uid="{00000000-0005-0000-0000-0000100D0000}"/>
    <cellStyle name="Normal 13 29 6 2" xfId="3347" xr:uid="{00000000-0005-0000-0000-0000110D0000}"/>
    <cellStyle name="Normal 13 29 7" xfId="3348" xr:uid="{00000000-0005-0000-0000-0000120D0000}"/>
    <cellStyle name="Normal 13 29 7 2" xfId="3349" xr:uid="{00000000-0005-0000-0000-0000130D0000}"/>
    <cellStyle name="Normal 13 29 8" xfId="3350" xr:uid="{00000000-0005-0000-0000-0000140D0000}"/>
    <cellStyle name="Normal 13 29 8 2" xfId="3351" xr:uid="{00000000-0005-0000-0000-0000150D0000}"/>
    <cellStyle name="Normal 13 29 9" xfId="3352" xr:uid="{00000000-0005-0000-0000-0000160D0000}"/>
    <cellStyle name="Normal 13 3" xfId="3353" xr:uid="{00000000-0005-0000-0000-0000170D0000}"/>
    <cellStyle name="Normal 13 3 10" xfId="3354" xr:uid="{00000000-0005-0000-0000-0000180D0000}"/>
    <cellStyle name="Normal 13 3 2" xfId="3355" xr:uid="{00000000-0005-0000-0000-0000190D0000}"/>
    <cellStyle name="Normal 13 3 2 2" xfId="3356" xr:uid="{00000000-0005-0000-0000-00001A0D0000}"/>
    <cellStyle name="Normal 13 3 2 2 2" xfId="3357" xr:uid="{00000000-0005-0000-0000-00001B0D0000}"/>
    <cellStyle name="Normal 13 3 2 2 3" xfId="3358" xr:uid="{00000000-0005-0000-0000-00001C0D0000}"/>
    <cellStyle name="Normal 13 3 2 3" xfId="3359" xr:uid="{00000000-0005-0000-0000-00001D0D0000}"/>
    <cellStyle name="Normal 13 3 2 3 2" xfId="3360" xr:uid="{00000000-0005-0000-0000-00001E0D0000}"/>
    <cellStyle name="Normal 13 3 2 4" xfId="3361" xr:uid="{00000000-0005-0000-0000-00001F0D0000}"/>
    <cellStyle name="Normal 13 3 2 4 2" xfId="3362" xr:uid="{00000000-0005-0000-0000-0000200D0000}"/>
    <cellStyle name="Normal 13 3 2 5" xfId="3363" xr:uid="{00000000-0005-0000-0000-0000210D0000}"/>
    <cellStyle name="Normal 13 3 2 5 2" xfId="3364" xr:uid="{00000000-0005-0000-0000-0000220D0000}"/>
    <cellStyle name="Normal 13 3 2 6" xfId="3365" xr:uid="{00000000-0005-0000-0000-0000230D0000}"/>
    <cellStyle name="Normal 13 3 2 7" xfId="3366" xr:uid="{00000000-0005-0000-0000-0000240D0000}"/>
    <cellStyle name="Normal 13 3 3" xfId="3367" xr:uid="{00000000-0005-0000-0000-0000250D0000}"/>
    <cellStyle name="Normal 13 3 3 2" xfId="3368" xr:uid="{00000000-0005-0000-0000-0000260D0000}"/>
    <cellStyle name="Normal 13 3 3 3" xfId="3369" xr:uid="{00000000-0005-0000-0000-0000270D0000}"/>
    <cellStyle name="Normal 13 3 4" xfId="3370" xr:uid="{00000000-0005-0000-0000-0000280D0000}"/>
    <cellStyle name="Normal 13 3 4 2" xfId="3371" xr:uid="{00000000-0005-0000-0000-0000290D0000}"/>
    <cellStyle name="Normal 13 3 5" xfId="3372" xr:uid="{00000000-0005-0000-0000-00002A0D0000}"/>
    <cellStyle name="Normal 13 3 5 2" xfId="3373" xr:uid="{00000000-0005-0000-0000-00002B0D0000}"/>
    <cellStyle name="Normal 13 3 6" xfId="3374" xr:uid="{00000000-0005-0000-0000-00002C0D0000}"/>
    <cellStyle name="Normal 13 3 6 2" xfId="3375" xr:uid="{00000000-0005-0000-0000-00002D0D0000}"/>
    <cellStyle name="Normal 13 3 7" xfId="3376" xr:uid="{00000000-0005-0000-0000-00002E0D0000}"/>
    <cellStyle name="Normal 13 3 7 2" xfId="3377" xr:uid="{00000000-0005-0000-0000-00002F0D0000}"/>
    <cellStyle name="Normal 13 3 8" xfId="3378" xr:uid="{00000000-0005-0000-0000-0000300D0000}"/>
    <cellStyle name="Normal 13 3 8 2" xfId="3379" xr:uid="{00000000-0005-0000-0000-0000310D0000}"/>
    <cellStyle name="Normal 13 3 9" xfId="3380" xr:uid="{00000000-0005-0000-0000-0000320D0000}"/>
    <cellStyle name="Normal 13 30" xfId="3381" xr:uid="{00000000-0005-0000-0000-0000330D0000}"/>
    <cellStyle name="Normal 13 30 10" xfId="3382" xr:uid="{00000000-0005-0000-0000-0000340D0000}"/>
    <cellStyle name="Normal 13 30 2" xfId="3383" xr:uid="{00000000-0005-0000-0000-0000350D0000}"/>
    <cellStyle name="Normal 13 30 2 2" xfId="3384" xr:uid="{00000000-0005-0000-0000-0000360D0000}"/>
    <cellStyle name="Normal 13 30 2 2 2" xfId="3385" xr:uid="{00000000-0005-0000-0000-0000370D0000}"/>
    <cellStyle name="Normal 13 30 2 2 3" xfId="3386" xr:uid="{00000000-0005-0000-0000-0000380D0000}"/>
    <cellStyle name="Normal 13 30 2 3" xfId="3387" xr:uid="{00000000-0005-0000-0000-0000390D0000}"/>
    <cellStyle name="Normal 13 30 2 3 2" xfId="3388" xr:uid="{00000000-0005-0000-0000-00003A0D0000}"/>
    <cellStyle name="Normal 13 30 2 4" xfId="3389" xr:uid="{00000000-0005-0000-0000-00003B0D0000}"/>
    <cellStyle name="Normal 13 30 2 4 2" xfId="3390" xr:uid="{00000000-0005-0000-0000-00003C0D0000}"/>
    <cellStyle name="Normal 13 30 2 5" xfId="3391" xr:uid="{00000000-0005-0000-0000-00003D0D0000}"/>
    <cellStyle name="Normal 13 30 2 5 2" xfId="3392" xr:uid="{00000000-0005-0000-0000-00003E0D0000}"/>
    <cellStyle name="Normal 13 30 2 6" xfId="3393" xr:uid="{00000000-0005-0000-0000-00003F0D0000}"/>
    <cellStyle name="Normal 13 30 2 7" xfId="3394" xr:uid="{00000000-0005-0000-0000-0000400D0000}"/>
    <cellStyle name="Normal 13 30 3" xfId="3395" xr:uid="{00000000-0005-0000-0000-0000410D0000}"/>
    <cellStyle name="Normal 13 30 3 2" xfId="3396" xr:uid="{00000000-0005-0000-0000-0000420D0000}"/>
    <cellStyle name="Normal 13 30 3 3" xfId="3397" xr:uid="{00000000-0005-0000-0000-0000430D0000}"/>
    <cellStyle name="Normal 13 30 4" xfId="3398" xr:uid="{00000000-0005-0000-0000-0000440D0000}"/>
    <cellStyle name="Normal 13 30 4 2" xfId="3399" xr:uid="{00000000-0005-0000-0000-0000450D0000}"/>
    <cellStyle name="Normal 13 30 5" xfId="3400" xr:uid="{00000000-0005-0000-0000-0000460D0000}"/>
    <cellStyle name="Normal 13 30 5 2" xfId="3401" xr:uid="{00000000-0005-0000-0000-0000470D0000}"/>
    <cellStyle name="Normal 13 30 6" xfId="3402" xr:uid="{00000000-0005-0000-0000-0000480D0000}"/>
    <cellStyle name="Normal 13 30 6 2" xfId="3403" xr:uid="{00000000-0005-0000-0000-0000490D0000}"/>
    <cellStyle name="Normal 13 30 7" xfId="3404" xr:uid="{00000000-0005-0000-0000-00004A0D0000}"/>
    <cellStyle name="Normal 13 30 7 2" xfId="3405" xr:uid="{00000000-0005-0000-0000-00004B0D0000}"/>
    <cellStyle name="Normal 13 30 8" xfId="3406" xr:uid="{00000000-0005-0000-0000-00004C0D0000}"/>
    <cellStyle name="Normal 13 30 8 2" xfId="3407" xr:uid="{00000000-0005-0000-0000-00004D0D0000}"/>
    <cellStyle name="Normal 13 30 9" xfId="3408" xr:uid="{00000000-0005-0000-0000-00004E0D0000}"/>
    <cellStyle name="Normal 13 31" xfId="3409" xr:uid="{00000000-0005-0000-0000-00004F0D0000}"/>
    <cellStyle name="Normal 13 31 10" xfId="3410" xr:uid="{00000000-0005-0000-0000-0000500D0000}"/>
    <cellStyle name="Normal 13 31 2" xfId="3411" xr:uid="{00000000-0005-0000-0000-0000510D0000}"/>
    <cellStyle name="Normal 13 31 2 2" xfId="3412" xr:uid="{00000000-0005-0000-0000-0000520D0000}"/>
    <cellStyle name="Normal 13 31 2 2 2" xfId="3413" xr:uid="{00000000-0005-0000-0000-0000530D0000}"/>
    <cellStyle name="Normal 13 31 2 2 3" xfId="3414" xr:uid="{00000000-0005-0000-0000-0000540D0000}"/>
    <cellStyle name="Normal 13 31 2 3" xfId="3415" xr:uid="{00000000-0005-0000-0000-0000550D0000}"/>
    <cellStyle name="Normal 13 31 2 3 2" xfId="3416" xr:uid="{00000000-0005-0000-0000-0000560D0000}"/>
    <cellStyle name="Normal 13 31 2 4" xfId="3417" xr:uid="{00000000-0005-0000-0000-0000570D0000}"/>
    <cellStyle name="Normal 13 31 2 4 2" xfId="3418" xr:uid="{00000000-0005-0000-0000-0000580D0000}"/>
    <cellStyle name="Normal 13 31 2 5" xfId="3419" xr:uid="{00000000-0005-0000-0000-0000590D0000}"/>
    <cellStyle name="Normal 13 31 2 5 2" xfId="3420" xr:uid="{00000000-0005-0000-0000-00005A0D0000}"/>
    <cellStyle name="Normal 13 31 2 6" xfId="3421" xr:uid="{00000000-0005-0000-0000-00005B0D0000}"/>
    <cellStyle name="Normal 13 31 2 7" xfId="3422" xr:uid="{00000000-0005-0000-0000-00005C0D0000}"/>
    <cellStyle name="Normal 13 31 3" xfId="3423" xr:uid="{00000000-0005-0000-0000-00005D0D0000}"/>
    <cellStyle name="Normal 13 31 3 2" xfId="3424" xr:uid="{00000000-0005-0000-0000-00005E0D0000}"/>
    <cellStyle name="Normal 13 31 3 3" xfId="3425" xr:uid="{00000000-0005-0000-0000-00005F0D0000}"/>
    <cellStyle name="Normal 13 31 4" xfId="3426" xr:uid="{00000000-0005-0000-0000-0000600D0000}"/>
    <cellStyle name="Normal 13 31 4 2" xfId="3427" xr:uid="{00000000-0005-0000-0000-0000610D0000}"/>
    <cellStyle name="Normal 13 31 5" xfId="3428" xr:uid="{00000000-0005-0000-0000-0000620D0000}"/>
    <cellStyle name="Normal 13 31 5 2" xfId="3429" xr:uid="{00000000-0005-0000-0000-0000630D0000}"/>
    <cellStyle name="Normal 13 31 6" xfId="3430" xr:uid="{00000000-0005-0000-0000-0000640D0000}"/>
    <cellStyle name="Normal 13 31 6 2" xfId="3431" xr:uid="{00000000-0005-0000-0000-0000650D0000}"/>
    <cellStyle name="Normal 13 31 7" xfId="3432" xr:uid="{00000000-0005-0000-0000-0000660D0000}"/>
    <cellStyle name="Normal 13 31 7 2" xfId="3433" xr:uid="{00000000-0005-0000-0000-0000670D0000}"/>
    <cellStyle name="Normal 13 31 8" xfId="3434" xr:uid="{00000000-0005-0000-0000-0000680D0000}"/>
    <cellStyle name="Normal 13 31 8 2" xfId="3435" xr:uid="{00000000-0005-0000-0000-0000690D0000}"/>
    <cellStyle name="Normal 13 31 9" xfId="3436" xr:uid="{00000000-0005-0000-0000-00006A0D0000}"/>
    <cellStyle name="Normal 13 32" xfId="3437" xr:uid="{00000000-0005-0000-0000-00006B0D0000}"/>
    <cellStyle name="Normal 13 32 10" xfId="3438" xr:uid="{00000000-0005-0000-0000-00006C0D0000}"/>
    <cellStyle name="Normal 13 32 2" xfId="3439" xr:uid="{00000000-0005-0000-0000-00006D0D0000}"/>
    <cellStyle name="Normal 13 32 2 2" xfId="3440" xr:uid="{00000000-0005-0000-0000-00006E0D0000}"/>
    <cellStyle name="Normal 13 32 2 2 2" xfId="3441" xr:uid="{00000000-0005-0000-0000-00006F0D0000}"/>
    <cellStyle name="Normal 13 32 2 2 3" xfId="3442" xr:uid="{00000000-0005-0000-0000-0000700D0000}"/>
    <cellStyle name="Normal 13 32 2 3" xfId="3443" xr:uid="{00000000-0005-0000-0000-0000710D0000}"/>
    <cellStyle name="Normal 13 32 2 3 2" xfId="3444" xr:uid="{00000000-0005-0000-0000-0000720D0000}"/>
    <cellStyle name="Normal 13 32 2 4" xfId="3445" xr:uid="{00000000-0005-0000-0000-0000730D0000}"/>
    <cellStyle name="Normal 13 32 2 4 2" xfId="3446" xr:uid="{00000000-0005-0000-0000-0000740D0000}"/>
    <cellStyle name="Normal 13 32 2 5" xfId="3447" xr:uid="{00000000-0005-0000-0000-0000750D0000}"/>
    <cellStyle name="Normal 13 32 2 5 2" xfId="3448" xr:uid="{00000000-0005-0000-0000-0000760D0000}"/>
    <cellStyle name="Normal 13 32 2 6" xfId="3449" xr:uid="{00000000-0005-0000-0000-0000770D0000}"/>
    <cellStyle name="Normal 13 32 2 7" xfId="3450" xr:uid="{00000000-0005-0000-0000-0000780D0000}"/>
    <cellStyle name="Normal 13 32 3" xfId="3451" xr:uid="{00000000-0005-0000-0000-0000790D0000}"/>
    <cellStyle name="Normal 13 32 3 2" xfId="3452" xr:uid="{00000000-0005-0000-0000-00007A0D0000}"/>
    <cellStyle name="Normal 13 32 3 3" xfId="3453" xr:uid="{00000000-0005-0000-0000-00007B0D0000}"/>
    <cellStyle name="Normal 13 32 4" xfId="3454" xr:uid="{00000000-0005-0000-0000-00007C0D0000}"/>
    <cellStyle name="Normal 13 32 4 2" xfId="3455" xr:uid="{00000000-0005-0000-0000-00007D0D0000}"/>
    <cellStyle name="Normal 13 32 5" xfId="3456" xr:uid="{00000000-0005-0000-0000-00007E0D0000}"/>
    <cellStyle name="Normal 13 32 5 2" xfId="3457" xr:uid="{00000000-0005-0000-0000-00007F0D0000}"/>
    <cellStyle name="Normal 13 32 6" xfId="3458" xr:uid="{00000000-0005-0000-0000-0000800D0000}"/>
    <cellStyle name="Normal 13 32 6 2" xfId="3459" xr:uid="{00000000-0005-0000-0000-0000810D0000}"/>
    <cellStyle name="Normal 13 32 7" xfId="3460" xr:uid="{00000000-0005-0000-0000-0000820D0000}"/>
    <cellStyle name="Normal 13 32 7 2" xfId="3461" xr:uid="{00000000-0005-0000-0000-0000830D0000}"/>
    <cellStyle name="Normal 13 32 8" xfId="3462" xr:uid="{00000000-0005-0000-0000-0000840D0000}"/>
    <cellStyle name="Normal 13 32 8 2" xfId="3463" xr:uid="{00000000-0005-0000-0000-0000850D0000}"/>
    <cellStyle name="Normal 13 32 9" xfId="3464" xr:uid="{00000000-0005-0000-0000-0000860D0000}"/>
    <cellStyle name="Normal 13 33" xfId="3465" xr:uid="{00000000-0005-0000-0000-0000870D0000}"/>
    <cellStyle name="Normal 13 33 10" xfId="3466" xr:uid="{00000000-0005-0000-0000-0000880D0000}"/>
    <cellStyle name="Normal 13 33 2" xfId="3467" xr:uid="{00000000-0005-0000-0000-0000890D0000}"/>
    <cellStyle name="Normal 13 33 2 2" xfId="3468" xr:uid="{00000000-0005-0000-0000-00008A0D0000}"/>
    <cellStyle name="Normal 13 33 2 2 2" xfId="3469" xr:uid="{00000000-0005-0000-0000-00008B0D0000}"/>
    <cellStyle name="Normal 13 33 2 2 3" xfId="3470" xr:uid="{00000000-0005-0000-0000-00008C0D0000}"/>
    <cellStyle name="Normal 13 33 2 3" xfId="3471" xr:uid="{00000000-0005-0000-0000-00008D0D0000}"/>
    <cellStyle name="Normal 13 33 2 3 2" xfId="3472" xr:uid="{00000000-0005-0000-0000-00008E0D0000}"/>
    <cellStyle name="Normal 13 33 2 4" xfId="3473" xr:uid="{00000000-0005-0000-0000-00008F0D0000}"/>
    <cellStyle name="Normal 13 33 2 4 2" xfId="3474" xr:uid="{00000000-0005-0000-0000-0000900D0000}"/>
    <cellStyle name="Normal 13 33 2 5" xfId="3475" xr:uid="{00000000-0005-0000-0000-0000910D0000}"/>
    <cellStyle name="Normal 13 33 2 5 2" xfId="3476" xr:uid="{00000000-0005-0000-0000-0000920D0000}"/>
    <cellStyle name="Normal 13 33 2 6" xfId="3477" xr:uid="{00000000-0005-0000-0000-0000930D0000}"/>
    <cellStyle name="Normal 13 33 2 7" xfId="3478" xr:uid="{00000000-0005-0000-0000-0000940D0000}"/>
    <cellStyle name="Normal 13 33 3" xfId="3479" xr:uid="{00000000-0005-0000-0000-0000950D0000}"/>
    <cellStyle name="Normal 13 33 3 2" xfId="3480" xr:uid="{00000000-0005-0000-0000-0000960D0000}"/>
    <cellStyle name="Normal 13 33 3 3" xfId="3481" xr:uid="{00000000-0005-0000-0000-0000970D0000}"/>
    <cellStyle name="Normal 13 33 4" xfId="3482" xr:uid="{00000000-0005-0000-0000-0000980D0000}"/>
    <cellStyle name="Normal 13 33 4 2" xfId="3483" xr:uid="{00000000-0005-0000-0000-0000990D0000}"/>
    <cellStyle name="Normal 13 33 5" xfId="3484" xr:uid="{00000000-0005-0000-0000-00009A0D0000}"/>
    <cellStyle name="Normal 13 33 5 2" xfId="3485" xr:uid="{00000000-0005-0000-0000-00009B0D0000}"/>
    <cellStyle name="Normal 13 33 6" xfId="3486" xr:uid="{00000000-0005-0000-0000-00009C0D0000}"/>
    <cellStyle name="Normal 13 33 6 2" xfId="3487" xr:uid="{00000000-0005-0000-0000-00009D0D0000}"/>
    <cellStyle name="Normal 13 33 7" xfId="3488" xr:uid="{00000000-0005-0000-0000-00009E0D0000}"/>
    <cellStyle name="Normal 13 33 7 2" xfId="3489" xr:uid="{00000000-0005-0000-0000-00009F0D0000}"/>
    <cellStyle name="Normal 13 33 8" xfId="3490" xr:uid="{00000000-0005-0000-0000-0000A00D0000}"/>
    <cellStyle name="Normal 13 33 8 2" xfId="3491" xr:uid="{00000000-0005-0000-0000-0000A10D0000}"/>
    <cellStyle name="Normal 13 33 9" xfId="3492" xr:uid="{00000000-0005-0000-0000-0000A20D0000}"/>
    <cellStyle name="Normal 13 34" xfId="3493" xr:uid="{00000000-0005-0000-0000-0000A30D0000}"/>
    <cellStyle name="Normal 13 34 10" xfId="3494" xr:uid="{00000000-0005-0000-0000-0000A40D0000}"/>
    <cellStyle name="Normal 13 34 2" xfId="3495" xr:uid="{00000000-0005-0000-0000-0000A50D0000}"/>
    <cellStyle name="Normal 13 34 2 2" xfId="3496" xr:uid="{00000000-0005-0000-0000-0000A60D0000}"/>
    <cellStyle name="Normal 13 34 2 2 2" xfId="3497" xr:uid="{00000000-0005-0000-0000-0000A70D0000}"/>
    <cellStyle name="Normal 13 34 2 2 3" xfId="3498" xr:uid="{00000000-0005-0000-0000-0000A80D0000}"/>
    <cellStyle name="Normal 13 34 2 3" xfId="3499" xr:uid="{00000000-0005-0000-0000-0000A90D0000}"/>
    <cellStyle name="Normal 13 34 2 3 2" xfId="3500" xr:uid="{00000000-0005-0000-0000-0000AA0D0000}"/>
    <cellStyle name="Normal 13 34 2 4" xfId="3501" xr:uid="{00000000-0005-0000-0000-0000AB0D0000}"/>
    <cellStyle name="Normal 13 34 2 4 2" xfId="3502" xr:uid="{00000000-0005-0000-0000-0000AC0D0000}"/>
    <cellStyle name="Normal 13 34 2 5" xfId="3503" xr:uid="{00000000-0005-0000-0000-0000AD0D0000}"/>
    <cellStyle name="Normal 13 34 2 5 2" xfId="3504" xr:uid="{00000000-0005-0000-0000-0000AE0D0000}"/>
    <cellStyle name="Normal 13 34 2 6" xfId="3505" xr:uid="{00000000-0005-0000-0000-0000AF0D0000}"/>
    <cellStyle name="Normal 13 34 2 7" xfId="3506" xr:uid="{00000000-0005-0000-0000-0000B00D0000}"/>
    <cellStyle name="Normal 13 34 3" xfId="3507" xr:uid="{00000000-0005-0000-0000-0000B10D0000}"/>
    <cellStyle name="Normal 13 34 3 2" xfId="3508" xr:uid="{00000000-0005-0000-0000-0000B20D0000}"/>
    <cellStyle name="Normal 13 34 3 3" xfId="3509" xr:uid="{00000000-0005-0000-0000-0000B30D0000}"/>
    <cellStyle name="Normal 13 34 4" xfId="3510" xr:uid="{00000000-0005-0000-0000-0000B40D0000}"/>
    <cellStyle name="Normal 13 34 4 2" xfId="3511" xr:uid="{00000000-0005-0000-0000-0000B50D0000}"/>
    <cellStyle name="Normal 13 34 5" xfId="3512" xr:uid="{00000000-0005-0000-0000-0000B60D0000}"/>
    <cellStyle name="Normal 13 34 5 2" xfId="3513" xr:uid="{00000000-0005-0000-0000-0000B70D0000}"/>
    <cellStyle name="Normal 13 34 6" xfId="3514" xr:uid="{00000000-0005-0000-0000-0000B80D0000}"/>
    <cellStyle name="Normal 13 34 6 2" xfId="3515" xr:uid="{00000000-0005-0000-0000-0000B90D0000}"/>
    <cellStyle name="Normal 13 34 7" xfId="3516" xr:uid="{00000000-0005-0000-0000-0000BA0D0000}"/>
    <cellStyle name="Normal 13 34 7 2" xfId="3517" xr:uid="{00000000-0005-0000-0000-0000BB0D0000}"/>
    <cellStyle name="Normal 13 34 8" xfId="3518" xr:uid="{00000000-0005-0000-0000-0000BC0D0000}"/>
    <cellStyle name="Normal 13 34 8 2" xfId="3519" xr:uid="{00000000-0005-0000-0000-0000BD0D0000}"/>
    <cellStyle name="Normal 13 34 9" xfId="3520" xr:uid="{00000000-0005-0000-0000-0000BE0D0000}"/>
    <cellStyle name="Normal 13 35" xfId="3521" xr:uid="{00000000-0005-0000-0000-0000BF0D0000}"/>
    <cellStyle name="Normal 13 35 10" xfId="3522" xr:uid="{00000000-0005-0000-0000-0000C00D0000}"/>
    <cellStyle name="Normal 13 35 2" xfId="3523" xr:uid="{00000000-0005-0000-0000-0000C10D0000}"/>
    <cellStyle name="Normal 13 35 2 2" xfId="3524" xr:uid="{00000000-0005-0000-0000-0000C20D0000}"/>
    <cellStyle name="Normal 13 35 2 2 2" xfId="3525" xr:uid="{00000000-0005-0000-0000-0000C30D0000}"/>
    <cellStyle name="Normal 13 35 2 2 3" xfId="3526" xr:uid="{00000000-0005-0000-0000-0000C40D0000}"/>
    <cellStyle name="Normal 13 35 2 3" xfId="3527" xr:uid="{00000000-0005-0000-0000-0000C50D0000}"/>
    <cellStyle name="Normal 13 35 2 3 2" xfId="3528" xr:uid="{00000000-0005-0000-0000-0000C60D0000}"/>
    <cellStyle name="Normal 13 35 2 4" xfId="3529" xr:uid="{00000000-0005-0000-0000-0000C70D0000}"/>
    <cellStyle name="Normal 13 35 2 4 2" xfId="3530" xr:uid="{00000000-0005-0000-0000-0000C80D0000}"/>
    <cellStyle name="Normal 13 35 2 5" xfId="3531" xr:uid="{00000000-0005-0000-0000-0000C90D0000}"/>
    <cellStyle name="Normal 13 35 2 5 2" xfId="3532" xr:uid="{00000000-0005-0000-0000-0000CA0D0000}"/>
    <cellStyle name="Normal 13 35 2 6" xfId="3533" xr:uid="{00000000-0005-0000-0000-0000CB0D0000}"/>
    <cellStyle name="Normal 13 35 2 7" xfId="3534" xr:uid="{00000000-0005-0000-0000-0000CC0D0000}"/>
    <cellStyle name="Normal 13 35 3" xfId="3535" xr:uid="{00000000-0005-0000-0000-0000CD0D0000}"/>
    <cellStyle name="Normal 13 35 3 2" xfId="3536" xr:uid="{00000000-0005-0000-0000-0000CE0D0000}"/>
    <cellStyle name="Normal 13 35 3 3" xfId="3537" xr:uid="{00000000-0005-0000-0000-0000CF0D0000}"/>
    <cellStyle name="Normal 13 35 4" xfId="3538" xr:uid="{00000000-0005-0000-0000-0000D00D0000}"/>
    <cellStyle name="Normal 13 35 4 2" xfId="3539" xr:uid="{00000000-0005-0000-0000-0000D10D0000}"/>
    <cellStyle name="Normal 13 35 5" xfId="3540" xr:uid="{00000000-0005-0000-0000-0000D20D0000}"/>
    <cellStyle name="Normal 13 35 5 2" xfId="3541" xr:uid="{00000000-0005-0000-0000-0000D30D0000}"/>
    <cellStyle name="Normal 13 35 6" xfId="3542" xr:uid="{00000000-0005-0000-0000-0000D40D0000}"/>
    <cellStyle name="Normal 13 35 6 2" xfId="3543" xr:uid="{00000000-0005-0000-0000-0000D50D0000}"/>
    <cellStyle name="Normal 13 35 7" xfId="3544" xr:uid="{00000000-0005-0000-0000-0000D60D0000}"/>
    <cellStyle name="Normal 13 35 7 2" xfId="3545" xr:uid="{00000000-0005-0000-0000-0000D70D0000}"/>
    <cellStyle name="Normal 13 35 8" xfId="3546" xr:uid="{00000000-0005-0000-0000-0000D80D0000}"/>
    <cellStyle name="Normal 13 35 8 2" xfId="3547" xr:uid="{00000000-0005-0000-0000-0000D90D0000}"/>
    <cellStyle name="Normal 13 35 9" xfId="3548" xr:uid="{00000000-0005-0000-0000-0000DA0D0000}"/>
    <cellStyle name="Normal 13 36" xfId="3549" xr:uid="{00000000-0005-0000-0000-0000DB0D0000}"/>
    <cellStyle name="Normal 13 36 10" xfId="3550" xr:uid="{00000000-0005-0000-0000-0000DC0D0000}"/>
    <cellStyle name="Normal 13 36 2" xfId="3551" xr:uid="{00000000-0005-0000-0000-0000DD0D0000}"/>
    <cellStyle name="Normal 13 36 2 2" xfId="3552" xr:uid="{00000000-0005-0000-0000-0000DE0D0000}"/>
    <cellStyle name="Normal 13 36 2 2 2" xfId="3553" xr:uid="{00000000-0005-0000-0000-0000DF0D0000}"/>
    <cellStyle name="Normal 13 36 2 2 3" xfId="3554" xr:uid="{00000000-0005-0000-0000-0000E00D0000}"/>
    <cellStyle name="Normal 13 36 2 3" xfId="3555" xr:uid="{00000000-0005-0000-0000-0000E10D0000}"/>
    <cellStyle name="Normal 13 36 2 3 2" xfId="3556" xr:uid="{00000000-0005-0000-0000-0000E20D0000}"/>
    <cellStyle name="Normal 13 36 2 4" xfId="3557" xr:uid="{00000000-0005-0000-0000-0000E30D0000}"/>
    <cellStyle name="Normal 13 36 2 4 2" xfId="3558" xr:uid="{00000000-0005-0000-0000-0000E40D0000}"/>
    <cellStyle name="Normal 13 36 2 5" xfId="3559" xr:uid="{00000000-0005-0000-0000-0000E50D0000}"/>
    <cellStyle name="Normal 13 36 2 5 2" xfId="3560" xr:uid="{00000000-0005-0000-0000-0000E60D0000}"/>
    <cellStyle name="Normal 13 36 2 6" xfId="3561" xr:uid="{00000000-0005-0000-0000-0000E70D0000}"/>
    <cellStyle name="Normal 13 36 2 7" xfId="3562" xr:uid="{00000000-0005-0000-0000-0000E80D0000}"/>
    <cellStyle name="Normal 13 36 3" xfId="3563" xr:uid="{00000000-0005-0000-0000-0000E90D0000}"/>
    <cellStyle name="Normal 13 36 3 2" xfId="3564" xr:uid="{00000000-0005-0000-0000-0000EA0D0000}"/>
    <cellStyle name="Normal 13 36 3 3" xfId="3565" xr:uid="{00000000-0005-0000-0000-0000EB0D0000}"/>
    <cellStyle name="Normal 13 36 4" xfId="3566" xr:uid="{00000000-0005-0000-0000-0000EC0D0000}"/>
    <cellStyle name="Normal 13 36 4 2" xfId="3567" xr:uid="{00000000-0005-0000-0000-0000ED0D0000}"/>
    <cellStyle name="Normal 13 36 5" xfId="3568" xr:uid="{00000000-0005-0000-0000-0000EE0D0000}"/>
    <cellStyle name="Normal 13 36 5 2" xfId="3569" xr:uid="{00000000-0005-0000-0000-0000EF0D0000}"/>
    <cellStyle name="Normal 13 36 6" xfId="3570" xr:uid="{00000000-0005-0000-0000-0000F00D0000}"/>
    <cellStyle name="Normal 13 36 6 2" xfId="3571" xr:uid="{00000000-0005-0000-0000-0000F10D0000}"/>
    <cellStyle name="Normal 13 36 7" xfId="3572" xr:uid="{00000000-0005-0000-0000-0000F20D0000}"/>
    <cellStyle name="Normal 13 36 7 2" xfId="3573" xr:uid="{00000000-0005-0000-0000-0000F30D0000}"/>
    <cellStyle name="Normal 13 36 8" xfId="3574" xr:uid="{00000000-0005-0000-0000-0000F40D0000}"/>
    <cellStyle name="Normal 13 36 8 2" xfId="3575" xr:uid="{00000000-0005-0000-0000-0000F50D0000}"/>
    <cellStyle name="Normal 13 36 9" xfId="3576" xr:uid="{00000000-0005-0000-0000-0000F60D0000}"/>
    <cellStyle name="Normal 13 37" xfId="3577" xr:uid="{00000000-0005-0000-0000-0000F70D0000}"/>
    <cellStyle name="Normal 13 37 10" xfId="3578" xr:uid="{00000000-0005-0000-0000-0000F80D0000}"/>
    <cellStyle name="Normal 13 37 2" xfId="3579" xr:uid="{00000000-0005-0000-0000-0000F90D0000}"/>
    <cellStyle name="Normal 13 37 2 2" xfId="3580" xr:uid="{00000000-0005-0000-0000-0000FA0D0000}"/>
    <cellStyle name="Normal 13 37 2 2 2" xfId="3581" xr:uid="{00000000-0005-0000-0000-0000FB0D0000}"/>
    <cellStyle name="Normal 13 37 2 2 3" xfId="3582" xr:uid="{00000000-0005-0000-0000-0000FC0D0000}"/>
    <cellStyle name="Normal 13 37 2 3" xfId="3583" xr:uid="{00000000-0005-0000-0000-0000FD0D0000}"/>
    <cellStyle name="Normal 13 37 2 3 2" xfId="3584" xr:uid="{00000000-0005-0000-0000-0000FE0D0000}"/>
    <cellStyle name="Normal 13 37 2 4" xfId="3585" xr:uid="{00000000-0005-0000-0000-0000FF0D0000}"/>
    <cellStyle name="Normal 13 37 2 4 2" xfId="3586" xr:uid="{00000000-0005-0000-0000-0000000E0000}"/>
    <cellStyle name="Normal 13 37 2 5" xfId="3587" xr:uid="{00000000-0005-0000-0000-0000010E0000}"/>
    <cellStyle name="Normal 13 37 2 5 2" xfId="3588" xr:uid="{00000000-0005-0000-0000-0000020E0000}"/>
    <cellStyle name="Normal 13 37 2 6" xfId="3589" xr:uid="{00000000-0005-0000-0000-0000030E0000}"/>
    <cellStyle name="Normal 13 37 2 7" xfId="3590" xr:uid="{00000000-0005-0000-0000-0000040E0000}"/>
    <cellStyle name="Normal 13 37 3" xfId="3591" xr:uid="{00000000-0005-0000-0000-0000050E0000}"/>
    <cellStyle name="Normal 13 37 3 2" xfId="3592" xr:uid="{00000000-0005-0000-0000-0000060E0000}"/>
    <cellStyle name="Normal 13 37 3 3" xfId="3593" xr:uid="{00000000-0005-0000-0000-0000070E0000}"/>
    <cellStyle name="Normal 13 37 4" xfId="3594" xr:uid="{00000000-0005-0000-0000-0000080E0000}"/>
    <cellStyle name="Normal 13 37 4 2" xfId="3595" xr:uid="{00000000-0005-0000-0000-0000090E0000}"/>
    <cellStyle name="Normal 13 37 5" xfId="3596" xr:uid="{00000000-0005-0000-0000-00000A0E0000}"/>
    <cellStyle name="Normal 13 37 5 2" xfId="3597" xr:uid="{00000000-0005-0000-0000-00000B0E0000}"/>
    <cellStyle name="Normal 13 37 6" xfId="3598" xr:uid="{00000000-0005-0000-0000-00000C0E0000}"/>
    <cellStyle name="Normal 13 37 6 2" xfId="3599" xr:uid="{00000000-0005-0000-0000-00000D0E0000}"/>
    <cellStyle name="Normal 13 37 7" xfId="3600" xr:uid="{00000000-0005-0000-0000-00000E0E0000}"/>
    <cellStyle name="Normal 13 37 7 2" xfId="3601" xr:uid="{00000000-0005-0000-0000-00000F0E0000}"/>
    <cellStyle name="Normal 13 37 8" xfId="3602" xr:uid="{00000000-0005-0000-0000-0000100E0000}"/>
    <cellStyle name="Normal 13 37 8 2" xfId="3603" xr:uid="{00000000-0005-0000-0000-0000110E0000}"/>
    <cellStyle name="Normal 13 37 9" xfId="3604" xr:uid="{00000000-0005-0000-0000-0000120E0000}"/>
    <cellStyle name="Normal 13 38" xfId="3605" xr:uid="{00000000-0005-0000-0000-0000130E0000}"/>
    <cellStyle name="Normal 13 38 10" xfId="3606" xr:uid="{00000000-0005-0000-0000-0000140E0000}"/>
    <cellStyle name="Normal 13 38 2" xfId="3607" xr:uid="{00000000-0005-0000-0000-0000150E0000}"/>
    <cellStyle name="Normal 13 38 2 2" xfId="3608" xr:uid="{00000000-0005-0000-0000-0000160E0000}"/>
    <cellStyle name="Normal 13 38 2 2 2" xfId="3609" xr:uid="{00000000-0005-0000-0000-0000170E0000}"/>
    <cellStyle name="Normal 13 38 2 2 3" xfId="3610" xr:uid="{00000000-0005-0000-0000-0000180E0000}"/>
    <cellStyle name="Normal 13 38 2 3" xfId="3611" xr:uid="{00000000-0005-0000-0000-0000190E0000}"/>
    <cellStyle name="Normal 13 38 2 3 2" xfId="3612" xr:uid="{00000000-0005-0000-0000-00001A0E0000}"/>
    <cellStyle name="Normal 13 38 2 4" xfId="3613" xr:uid="{00000000-0005-0000-0000-00001B0E0000}"/>
    <cellStyle name="Normal 13 38 2 4 2" xfId="3614" xr:uid="{00000000-0005-0000-0000-00001C0E0000}"/>
    <cellStyle name="Normal 13 38 2 5" xfId="3615" xr:uid="{00000000-0005-0000-0000-00001D0E0000}"/>
    <cellStyle name="Normal 13 38 2 5 2" xfId="3616" xr:uid="{00000000-0005-0000-0000-00001E0E0000}"/>
    <cellStyle name="Normal 13 38 2 6" xfId="3617" xr:uid="{00000000-0005-0000-0000-00001F0E0000}"/>
    <cellStyle name="Normal 13 38 2 7" xfId="3618" xr:uid="{00000000-0005-0000-0000-0000200E0000}"/>
    <cellStyle name="Normal 13 38 3" xfId="3619" xr:uid="{00000000-0005-0000-0000-0000210E0000}"/>
    <cellStyle name="Normal 13 38 3 2" xfId="3620" xr:uid="{00000000-0005-0000-0000-0000220E0000}"/>
    <cellStyle name="Normal 13 38 3 3" xfId="3621" xr:uid="{00000000-0005-0000-0000-0000230E0000}"/>
    <cellStyle name="Normal 13 38 4" xfId="3622" xr:uid="{00000000-0005-0000-0000-0000240E0000}"/>
    <cellStyle name="Normal 13 38 4 2" xfId="3623" xr:uid="{00000000-0005-0000-0000-0000250E0000}"/>
    <cellStyle name="Normal 13 38 5" xfId="3624" xr:uid="{00000000-0005-0000-0000-0000260E0000}"/>
    <cellStyle name="Normal 13 38 5 2" xfId="3625" xr:uid="{00000000-0005-0000-0000-0000270E0000}"/>
    <cellStyle name="Normal 13 38 6" xfId="3626" xr:uid="{00000000-0005-0000-0000-0000280E0000}"/>
    <cellStyle name="Normal 13 38 6 2" xfId="3627" xr:uid="{00000000-0005-0000-0000-0000290E0000}"/>
    <cellStyle name="Normal 13 38 7" xfId="3628" xr:uid="{00000000-0005-0000-0000-00002A0E0000}"/>
    <cellStyle name="Normal 13 38 7 2" xfId="3629" xr:uid="{00000000-0005-0000-0000-00002B0E0000}"/>
    <cellStyle name="Normal 13 38 8" xfId="3630" xr:uid="{00000000-0005-0000-0000-00002C0E0000}"/>
    <cellStyle name="Normal 13 38 8 2" xfId="3631" xr:uid="{00000000-0005-0000-0000-00002D0E0000}"/>
    <cellStyle name="Normal 13 38 9" xfId="3632" xr:uid="{00000000-0005-0000-0000-00002E0E0000}"/>
    <cellStyle name="Normal 13 39" xfId="3633" xr:uid="{00000000-0005-0000-0000-00002F0E0000}"/>
    <cellStyle name="Normal 13 39 10" xfId="3634" xr:uid="{00000000-0005-0000-0000-0000300E0000}"/>
    <cellStyle name="Normal 13 39 2" xfId="3635" xr:uid="{00000000-0005-0000-0000-0000310E0000}"/>
    <cellStyle name="Normal 13 39 2 2" xfId="3636" xr:uid="{00000000-0005-0000-0000-0000320E0000}"/>
    <cellStyle name="Normal 13 39 2 2 2" xfId="3637" xr:uid="{00000000-0005-0000-0000-0000330E0000}"/>
    <cellStyle name="Normal 13 39 2 2 3" xfId="3638" xr:uid="{00000000-0005-0000-0000-0000340E0000}"/>
    <cellStyle name="Normal 13 39 2 3" xfId="3639" xr:uid="{00000000-0005-0000-0000-0000350E0000}"/>
    <cellStyle name="Normal 13 39 2 3 2" xfId="3640" xr:uid="{00000000-0005-0000-0000-0000360E0000}"/>
    <cellStyle name="Normal 13 39 2 4" xfId="3641" xr:uid="{00000000-0005-0000-0000-0000370E0000}"/>
    <cellStyle name="Normal 13 39 2 4 2" xfId="3642" xr:uid="{00000000-0005-0000-0000-0000380E0000}"/>
    <cellStyle name="Normal 13 39 2 5" xfId="3643" xr:uid="{00000000-0005-0000-0000-0000390E0000}"/>
    <cellStyle name="Normal 13 39 2 5 2" xfId="3644" xr:uid="{00000000-0005-0000-0000-00003A0E0000}"/>
    <cellStyle name="Normal 13 39 2 6" xfId="3645" xr:uid="{00000000-0005-0000-0000-00003B0E0000}"/>
    <cellStyle name="Normal 13 39 2 7" xfId="3646" xr:uid="{00000000-0005-0000-0000-00003C0E0000}"/>
    <cellStyle name="Normal 13 39 3" xfId="3647" xr:uid="{00000000-0005-0000-0000-00003D0E0000}"/>
    <cellStyle name="Normal 13 39 3 2" xfId="3648" xr:uid="{00000000-0005-0000-0000-00003E0E0000}"/>
    <cellStyle name="Normal 13 39 3 3" xfId="3649" xr:uid="{00000000-0005-0000-0000-00003F0E0000}"/>
    <cellStyle name="Normal 13 39 4" xfId="3650" xr:uid="{00000000-0005-0000-0000-0000400E0000}"/>
    <cellStyle name="Normal 13 39 4 2" xfId="3651" xr:uid="{00000000-0005-0000-0000-0000410E0000}"/>
    <cellStyle name="Normal 13 39 5" xfId="3652" xr:uid="{00000000-0005-0000-0000-0000420E0000}"/>
    <cellStyle name="Normal 13 39 5 2" xfId="3653" xr:uid="{00000000-0005-0000-0000-0000430E0000}"/>
    <cellStyle name="Normal 13 39 6" xfId="3654" xr:uid="{00000000-0005-0000-0000-0000440E0000}"/>
    <cellStyle name="Normal 13 39 6 2" xfId="3655" xr:uid="{00000000-0005-0000-0000-0000450E0000}"/>
    <cellStyle name="Normal 13 39 7" xfId="3656" xr:uid="{00000000-0005-0000-0000-0000460E0000}"/>
    <cellStyle name="Normal 13 39 7 2" xfId="3657" xr:uid="{00000000-0005-0000-0000-0000470E0000}"/>
    <cellStyle name="Normal 13 39 8" xfId="3658" xr:uid="{00000000-0005-0000-0000-0000480E0000}"/>
    <cellStyle name="Normal 13 39 8 2" xfId="3659" xr:uid="{00000000-0005-0000-0000-0000490E0000}"/>
    <cellStyle name="Normal 13 39 9" xfId="3660" xr:uid="{00000000-0005-0000-0000-00004A0E0000}"/>
    <cellStyle name="Normal 13 4" xfId="3661" xr:uid="{00000000-0005-0000-0000-00004B0E0000}"/>
    <cellStyle name="Normal 13 4 10" xfId="3662" xr:uid="{00000000-0005-0000-0000-00004C0E0000}"/>
    <cellStyle name="Normal 13 4 2" xfId="3663" xr:uid="{00000000-0005-0000-0000-00004D0E0000}"/>
    <cellStyle name="Normal 13 4 2 2" xfId="3664" xr:uid="{00000000-0005-0000-0000-00004E0E0000}"/>
    <cellStyle name="Normal 13 4 2 2 2" xfId="3665" xr:uid="{00000000-0005-0000-0000-00004F0E0000}"/>
    <cellStyle name="Normal 13 4 2 2 3" xfId="3666" xr:uid="{00000000-0005-0000-0000-0000500E0000}"/>
    <cellStyle name="Normal 13 4 2 3" xfId="3667" xr:uid="{00000000-0005-0000-0000-0000510E0000}"/>
    <cellStyle name="Normal 13 4 2 3 2" xfId="3668" xr:uid="{00000000-0005-0000-0000-0000520E0000}"/>
    <cellStyle name="Normal 13 4 2 4" xfId="3669" xr:uid="{00000000-0005-0000-0000-0000530E0000}"/>
    <cellStyle name="Normal 13 4 2 4 2" xfId="3670" xr:uid="{00000000-0005-0000-0000-0000540E0000}"/>
    <cellStyle name="Normal 13 4 2 5" xfId="3671" xr:uid="{00000000-0005-0000-0000-0000550E0000}"/>
    <cellStyle name="Normal 13 4 2 5 2" xfId="3672" xr:uid="{00000000-0005-0000-0000-0000560E0000}"/>
    <cellStyle name="Normal 13 4 2 6" xfId="3673" xr:uid="{00000000-0005-0000-0000-0000570E0000}"/>
    <cellStyle name="Normal 13 4 2 7" xfId="3674" xr:uid="{00000000-0005-0000-0000-0000580E0000}"/>
    <cellStyle name="Normal 13 4 3" xfId="3675" xr:uid="{00000000-0005-0000-0000-0000590E0000}"/>
    <cellStyle name="Normal 13 4 3 2" xfId="3676" xr:uid="{00000000-0005-0000-0000-00005A0E0000}"/>
    <cellStyle name="Normal 13 4 3 3" xfId="3677" xr:uid="{00000000-0005-0000-0000-00005B0E0000}"/>
    <cellStyle name="Normal 13 4 4" xfId="3678" xr:uid="{00000000-0005-0000-0000-00005C0E0000}"/>
    <cellStyle name="Normal 13 4 4 2" xfId="3679" xr:uid="{00000000-0005-0000-0000-00005D0E0000}"/>
    <cellStyle name="Normal 13 4 5" xfId="3680" xr:uid="{00000000-0005-0000-0000-00005E0E0000}"/>
    <cellStyle name="Normal 13 4 5 2" xfId="3681" xr:uid="{00000000-0005-0000-0000-00005F0E0000}"/>
    <cellStyle name="Normal 13 4 6" xfId="3682" xr:uid="{00000000-0005-0000-0000-0000600E0000}"/>
    <cellStyle name="Normal 13 4 6 2" xfId="3683" xr:uid="{00000000-0005-0000-0000-0000610E0000}"/>
    <cellStyle name="Normal 13 4 7" xfId="3684" xr:uid="{00000000-0005-0000-0000-0000620E0000}"/>
    <cellStyle name="Normal 13 4 7 2" xfId="3685" xr:uid="{00000000-0005-0000-0000-0000630E0000}"/>
    <cellStyle name="Normal 13 4 8" xfId="3686" xr:uid="{00000000-0005-0000-0000-0000640E0000}"/>
    <cellStyle name="Normal 13 4 8 2" xfId="3687" xr:uid="{00000000-0005-0000-0000-0000650E0000}"/>
    <cellStyle name="Normal 13 4 9" xfId="3688" xr:uid="{00000000-0005-0000-0000-0000660E0000}"/>
    <cellStyle name="Normal 13 40" xfId="3689" xr:uid="{00000000-0005-0000-0000-0000670E0000}"/>
    <cellStyle name="Normal 13 40 10" xfId="3690" xr:uid="{00000000-0005-0000-0000-0000680E0000}"/>
    <cellStyle name="Normal 13 40 2" xfId="3691" xr:uid="{00000000-0005-0000-0000-0000690E0000}"/>
    <cellStyle name="Normal 13 40 2 2" xfId="3692" xr:uid="{00000000-0005-0000-0000-00006A0E0000}"/>
    <cellStyle name="Normal 13 40 2 2 2" xfId="3693" xr:uid="{00000000-0005-0000-0000-00006B0E0000}"/>
    <cellStyle name="Normal 13 40 2 2 3" xfId="3694" xr:uid="{00000000-0005-0000-0000-00006C0E0000}"/>
    <cellStyle name="Normal 13 40 2 3" xfId="3695" xr:uid="{00000000-0005-0000-0000-00006D0E0000}"/>
    <cellStyle name="Normal 13 40 2 3 2" xfId="3696" xr:uid="{00000000-0005-0000-0000-00006E0E0000}"/>
    <cellStyle name="Normal 13 40 2 4" xfId="3697" xr:uid="{00000000-0005-0000-0000-00006F0E0000}"/>
    <cellStyle name="Normal 13 40 2 4 2" xfId="3698" xr:uid="{00000000-0005-0000-0000-0000700E0000}"/>
    <cellStyle name="Normal 13 40 2 5" xfId="3699" xr:uid="{00000000-0005-0000-0000-0000710E0000}"/>
    <cellStyle name="Normal 13 40 2 5 2" xfId="3700" xr:uid="{00000000-0005-0000-0000-0000720E0000}"/>
    <cellStyle name="Normal 13 40 2 6" xfId="3701" xr:uid="{00000000-0005-0000-0000-0000730E0000}"/>
    <cellStyle name="Normal 13 40 2 7" xfId="3702" xr:uid="{00000000-0005-0000-0000-0000740E0000}"/>
    <cellStyle name="Normal 13 40 3" xfId="3703" xr:uid="{00000000-0005-0000-0000-0000750E0000}"/>
    <cellStyle name="Normal 13 40 3 2" xfId="3704" xr:uid="{00000000-0005-0000-0000-0000760E0000}"/>
    <cellStyle name="Normal 13 40 3 3" xfId="3705" xr:uid="{00000000-0005-0000-0000-0000770E0000}"/>
    <cellStyle name="Normal 13 40 4" xfId="3706" xr:uid="{00000000-0005-0000-0000-0000780E0000}"/>
    <cellStyle name="Normal 13 40 4 2" xfId="3707" xr:uid="{00000000-0005-0000-0000-0000790E0000}"/>
    <cellStyle name="Normal 13 40 5" xfId="3708" xr:uid="{00000000-0005-0000-0000-00007A0E0000}"/>
    <cellStyle name="Normal 13 40 5 2" xfId="3709" xr:uid="{00000000-0005-0000-0000-00007B0E0000}"/>
    <cellStyle name="Normal 13 40 6" xfId="3710" xr:uid="{00000000-0005-0000-0000-00007C0E0000}"/>
    <cellStyle name="Normal 13 40 6 2" xfId="3711" xr:uid="{00000000-0005-0000-0000-00007D0E0000}"/>
    <cellStyle name="Normal 13 40 7" xfId="3712" xr:uid="{00000000-0005-0000-0000-00007E0E0000}"/>
    <cellStyle name="Normal 13 40 7 2" xfId="3713" xr:uid="{00000000-0005-0000-0000-00007F0E0000}"/>
    <cellStyle name="Normal 13 40 8" xfId="3714" xr:uid="{00000000-0005-0000-0000-0000800E0000}"/>
    <cellStyle name="Normal 13 40 8 2" xfId="3715" xr:uid="{00000000-0005-0000-0000-0000810E0000}"/>
    <cellStyle name="Normal 13 40 9" xfId="3716" xr:uid="{00000000-0005-0000-0000-0000820E0000}"/>
    <cellStyle name="Normal 13 41" xfId="3717" xr:uid="{00000000-0005-0000-0000-0000830E0000}"/>
    <cellStyle name="Normal 13 41 10" xfId="3718" xr:uid="{00000000-0005-0000-0000-0000840E0000}"/>
    <cellStyle name="Normal 13 41 2" xfId="3719" xr:uid="{00000000-0005-0000-0000-0000850E0000}"/>
    <cellStyle name="Normal 13 41 2 2" xfId="3720" xr:uid="{00000000-0005-0000-0000-0000860E0000}"/>
    <cellStyle name="Normal 13 41 2 2 2" xfId="3721" xr:uid="{00000000-0005-0000-0000-0000870E0000}"/>
    <cellStyle name="Normal 13 41 2 2 3" xfId="3722" xr:uid="{00000000-0005-0000-0000-0000880E0000}"/>
    <cellStyle name="Normal 13 41 2 3" xfId="3723" xr:uid="{00000000-0005-0000-0000-0000890E0000}"/>
    <cellStyle name="Normal 13 41 2 3 2" xfId="3724" xr:uid="{00000000-0005-0000-0000-00008A0E0000}"/>
    <cellStyle name="Normal 13 41 2 4" xfId="3725" xr:uid="{00000000-0005-0000-0000-00008B0E0000}"/>
    <cellStyle name="Normal 13 41 2 4 2" xfId="3726" xr:uid="{00000000-0005-0000-0000-00008C0E0000}"/>
    <cellStyle name="Normal 13 41 2 5" xfId="3727" xr:uid="{00000000-0005-0000-0000-00008D0E0000}"/>
    <cellStyle name="Normal 13 41 2 5 2" xfId="3728" xr:uid="{00000000-0005-0000-0000-00008E0E0000}"/>
    <cellStyle name="Normal 13 41 2 6" xfId="3729" xr:uid="{00000000-0005-0000-0000-00008F0E0000}"/>
    <cellStyle name="Normal 13 41 2 7" xfId="3730" xr:uid="{00000000-0005-0000-0000-0000900E0000}"/>
    <cellStyle name="Normal 13 41 3" xfId="3731" xr:uid="{00000000-0005-0000-0000-0000910E0000}"/>
    <cellStyle name="Normal 13 41 3 2" xfId="3732" xr:uid="{00000000-0005-0000-0000-0000920E0000}"/>
    <cellStyle name="Normal 13 41 3 3" xfId="3733" xr:uid="{00000000-0005-0000-0000-0000930E0000}"/>
    <cellStyle name="Normal 13 41 4" xfId="3734" xr:uid="{00000000-0005-0000-0000-0000940E0000}"/>
    <cellStyle name="Normal 13 41 4 2" xfId="3735" xr:uid="{00000000-0005-0000-0000-0000950E0000}"/>
    <cellStyle name="Normal 13 41 5" xfId="3736" xr:uid="{00000000-0005-0000-0000-0000960E0000}"/>
    <cellStyle name="Normal 13 41 5 2" xfId="3737" xr:uid="{00000000-0005-0000-0000-0000970E0000}"/>
    <cellStyle name="Normal 13 41 6" xfId="3738" xr:uid="{00000000-0005-0000-0000-0000980E0000}"/>
    <cellStyle name="Normal 13 41 6 2" xfId="3739" xr:uid="{00000000-0005-0000-0000-0000990E0000}"/>
    <cellStyle name="Normal 13 41 7" xfId="3740" xr:uid="{00000000-0005-0000-0000-00009A0E0000}"/>
    <cellStyle name="Normal 13 41 7 2" xfId="3741" xr:uid="{00000000-0005-0000-0000-00009B0E0000}"/>
    <cellStyle name="Normal 13 41 8" xfId="3742" xr:uid="{00000000-0005-0000-0000-00009C0E0000}"/>
    <cellStyle name="Normal 13 41 8 2" xfId="3743" xr:uid="{00000000-0005-0000-0000-00009D0E0000}"/>
    <cellStyle name="Normal 13 41 9" xfId="3744" xr:uid="{00000000-0005-0000-0000-00009E0E0000}"/>
    <cellStyle name="Normal 13 42" xfId="3745" xr:uid="{00000000-0005-0000-0000-00009F0E0000}"/>
    <cellStyle name="Normal 13 42 10" xfId="3746" xr:uid="{00000000-0005-0000-0000-0000A00E0000}"/>
    <cellStyle name="Normal 13 42 2" xfId="3747" xr:uid="{00000000-0005-0000-0000-0000A10E0000}"/>
    <cellStyle name="Normal 13 42 2 2" xfId="3748" xr:uid="{00000000-0005-0000-0000-0000A20E0000}"/>
    <cellStyle name="Normal 13 42 2 2 2" xfId="3749" xr:uid="{00000000-0005-0000-0000-0000A30E0000}"/>
    <cellStyle name="Normal 13 42 2 2 3" xfId="3750" xr:uid="{00000000-0005-0000-0000-0000A40E0000}"/>
    <cellStyle name="Normal 13 42 2 3" xfId="3751" xr:uid="{00000000-0005-0000-0000-0000A50E0000}"/>
    <cellStyle name="Normal 13 42 2 3 2" xfId="3752" xr:uid="{00000000-0005-0000-0000-0000A60E0000}"/>
    <cellStyle name="Normal 13 42 2 4" xfId="3753" xr:uid="{00000000-0005-0000-0000-0000A70E0000}"/>
    <cellStyle name="Normal 13 42 2 4 2" xfId="3754" xr:uid="{00000000-0005-0000-0000-0000A80E0000}"/>
    <cellStyle name="Normal 13 42 2 5" xfId="3755" xr:uid="{00000000-0005-0000-0000-0000A90E0000}"/>
    <cellStyle name="Normal 13 42 2 5 2" xfId="3756" xr:uid="{00000000-0005-0000-0000-0000AA0E0000}"/>
    <cellStyle name="Normal 13 42 2 6" xfId="3757" xr:uid="{00000000-0005-0000-0000-0000AB0E0000}"/>
    <cellStyle name="Normal 13 42 2 7" xfId="3758" xr:uid="{00000000-0005-0000-0000-0000AC0E0000}"/>
    <cellStyle name="Normal 13 42 3" xfId="3759" xr:uid="{00000000-0005-0000-0000-0000AD0E0000}"/>
    <cellStyle name="Normal 13 42 3 2" xfId="3760" xr:uid="{00000000-0005-0000-0000-0000AE0E0000}"/>
    <cellStyle name="Normal 13 42 3 3" xfId="3761" xr:uid="{00000000-0005-0000-0000-0000AF0E0000}"/>
    <cellStyle name="Normal 13 42 4" xfId="3762" xr:uid="{00000000-0005-0000-0000-0000B00E0000}"/>
    <cellStyle name="Normal 13 42 4 2" xfId="3763" xr:uid="{00000000-0005-0000-0000-0000B10E0000}"/>
    <cellStyle name="Normal 13 42 5" xfId="3764" xr:uid="{00000000-0005-0000-0000-0000B20E0000}"/>
    <cellStyle name="Normal 13 42 5 2" xfId="3765" xr:uid="{00000000-0005-0000-0000-0000B30E0000}"/>
    <cellStyle name="Normal 13 42 6" xfId="3766" xr:uid="{00000000-0005-0000-0000-0000B40E0000}"/>
    <cellStyle name="Normal 13 42 6 2" xfId="3767" xr:uid="{00000000-0005-0000-0000-0000B50E0000}"/>
    <cellStyle name="Normal 13 42 7" xfId="3768" xr:uid="{00000000-0005-0000-0000-0000B60E0000}"/>
    <cellStyle name="Normal 13 42 7 2" xfId="3769" xr:uid="{00000000-0005-0000-0000-0000B70E0000}"/>
    <cellStyle name="Normal 13 42 8" xfId="3770" xr:uid="{00000000-0005-0000-0000-0000B80E0000}"/>
    <cellStyle name="Normal 13 42 8 2" xfId="3771" xr:uid="{00000000-0005-0000-0000-0000B90E0000}"/>
    <cellStyle name="Normal 13 42 9" xfId="3772" xr:uid="{00000000-0005-0000-0000-0000BA0E0000}"/>
    <cellStyle name="Normal 13 43" xfId="3773" xr:uid="{00000000-0005-0000-0000-0000BB0E0000}"/>
    <cellStyle name="Normal 13 43 10" xfId="3774" xr:uid="{00000000-0005-0000-0000-0000BC0E0000}"/>
    <cellStyle name="Normal 13 43 2" xfId="3775" xr:uid="{00000000-0005-0000-0000-0000BD0E0000}"/>
    <cellStyle name="Normal 13 43 2 2" xfId="3776" xr:uid="{00000000-0005-0000-0000-0000BE0E0000}"/>
    <cellStyle name="Normal 13 43 2 2 2" xfId="3777" xr:uid="{00000000-0005-0000-0000-0000BF0E0000}"/>
    <cellStyle name="Normal 13 43 2 2 3" xfId="3778" xr:uid="{00000000-0005-0000-0000-0000C00E0000}"/>
    <cellStyle name="Normal 13 43 2 3" xfId="3779" xr:uid="{00000000-0005-0000-0000-0000C10E0000}"/>
    <cellStyle name="Normal 13 43 2 3 2" xfId="3780" xr:uid="{00000000-0005-0000-0000-0000C20E0000}"/>
    <cellStyle name="Normal 13 43 2 4" xfId="3781" xr:uid="{00000000-0005-0000-0000-0000C30E0000}"/>
    <cellStyle name="Normal 13 43 2 4 2" xfId="3782" xr:uid="{00000000-0005-0000-0000-0000C40E0000}"/>
    <cellStyle name="Normal 13 43 2 5" xfId="3783" xr:uid="{00000000-0005-0000-0000-0000C50E0000}"/>
    <cellStyle name="Normal 13 43 2 5 2" xfId="3784" xr:uid="{00000000-0005-0000-0000-0000C60E0000}"/>
    <cellStyle name="Normal 13 43 2 6" xfId="3785" xr:uid="{00000000-0005-0000-0000-0000C70E0000}"/>
    <cellStyle name="Normal 13 43 2 7" xfId="3786" xr:uid="{00000000-0005-0000-0000-0000C80E0000}"/>
    <cellStyle name="Normal 13 43 3" xfId="3787" xr:uid="{00000000-0005-0000-0000-0000C90E0000}"/>
    <cellStyle name="Normal 13 43 3 2" xfId="3788" xr:uid="{00000000-0005-0000-0000-0000CA0E0000}"/>
    <cellStyle name="Normal 13 43 3 3" xfId="3789" xr:uid="{00000000-0005-0000-0000-0000CB0E0000}"/>
    <cellStyle name="Normal 13 43 4" xfId="3790" xr:uid="{00000000-0005-0000-0000-0000CC0E0000}"/>
    <cellStyle name="Normal 13 43 4 2" xfId="3791" xr:uid="{00000000-0005-0000-0000-0000CD0E0000}"/>
    <cellStyle name="Normal 13 43 5" xfId="3792" xr:uid="{00000000-0005-0000-0000-0000CE0E0000}"/>
    <cellStyle name="Normal 13 43 5 2" xfId="3793" xr:uid="{00000000-0005-0000-0000-0000CF0E0000}"/>
    <cellStyle name="Normal 13 43 6" xfId="3794" xr:uid="{00000000-0005-0000-0000-0000D00E0000}"/>
    <cellStyle name="Normal 13 43 6 2" xfId="3795" xr:uid="{00000000-0005-0000-0000-0000D10E0000}"/>
    <cellStyle name="Normal 13 43 7" xfId="3796" xr:uid="{00000000-0005-0000-0000-0000D20E0000}"/>
    <cellStyle name="Normal 13 43 7 2" xfId="3797" xr:uid="{00000000-0005-0000-0000-0000D30E0000}"/>
    <cellStyle name="Normal 13 43 8" xfId="3798" xr:uid="{00000000-0005-0000-0000-0000D40E0000}"/>
    <cellStyle name="Normal 13 43 8 2" xfId="3799" xr:uid="{00000000-0005-0000-0000-0000D50E0000}"/>
    <cellStyle name="Normal 13 43 9" xfId="3800" xr:uid="{00000000-0005-0000-0000-0000D60E0000}"/>
    <cellStyle name="Normal 13 44" xfId="3801" xr:uid="{00000000-0005-0000-0000-0000D70E0000}"/>
    <cellStyle name="Normal 13 44 10" xfId="3802" xr:uid="{00000000-0005-0000-0000-0000D80E0000}"/>
    <cellStyle name="Normal 13 44 2" xfId="3803" xr:uid="{00000000-0005-0000-0000-0000D90E0000}"/>
    <cellStyle name="Normal 13 44 2 2" xfId="3804" xr:uid="{00000000-0005-0000-0000-0000DA0E0000}"/>
    <cellStyle name="Normal 13 44 2 2 2" xfId="3805" xr:uid="{00000000-0005-0000-0000-0000DB0E0000}"/>
    <cellStyle name="Normal 13 44 2 2 3" xfId="3806" xr:uid="{00000000-0005-0000-0000-0000DC0E0000}"/>
    <cellStyle name="Normal 13 44 2 3" xfId="3807" xr:uid="{00000000-0005-0000-0000-0000DD0E0000}"/>
    <cellStyle name="Normal 13 44 2 3 2" xfId="3808" xr:uid="{00000000-0005-0000-0000-0000DE0E0000}"/>
    <cellStyle name="Normal 13 44 2 4" xfId="3809" xr:uid="{00000000-0005-0000-0000-0000DF0E0000}"/>
    <cellStyle name="Normal 13 44 2 4 2" xfId="3810" xr:uid="{00000000-0005-0000-0000-0000E00E0000}"/>
    <cellStyle name="Normal 13 44 2 5" xfId="3811" xr:uid="{00000000-0005-0000-0000-0000E10E0000}"/>
    <cellStyle name="Normal 13 44 2 5 2" xfId="3812" xr:uid="{00000000-0005-0000-0000-0000E20E0000}"/>
    <cellStyle name="Normal 13 44 2 6" xfId="3813" xr:uid="{00000000-0005-0000-0000-0000E30E0000}"/>
    <cellStyle name="Normal 13 44 2 7" xfId="3814" xr:uid="{00000000-0005-0000-0000-0000E40E0000}"/>
    <cellStyle name="Normal 13 44 3" xfId="3815" xr:uid="{00000000-0005-0000-0000-0000E50E0000}"/>
    <cellStyle name="Normal 13 44 3 2" xfId="3816" xr:uid="{00000000-0005-0000-0000-0000E60E0000}"/>
    <cellStyle name="Normal 13 44 3 3" xfId="3817" xr:uid="{00000000-0005-0000-0000-0000E70E0000}"/>
    <cellStyle name="Normal 13 44 4" xfId="3818" xr:uid="{00000000-0005-0000-0000-0000E80E0000}"/>
    <cellStyle name="Normal 13 44 4 2" xfId="3819" xr:uid="{00000000-0005-0000-0000-0000E90E0000}"/>
    <cellStyle name="Normal 13 44 5" xfId="3820" xr:uid="{00000000-0005-0000-0000-0000EA0E0000}"/>
    <cellStyle name="Normal 13 44 5 2" xfId="3821" xr:uid="{00000000-0005-0000-0000-0000EB0E0000}"/>
    <cellStyle name="Normal 13 44 6" xfId="3822" xr:uid="{00000000-0005-0000-0000-0000EC0E0000}"/>
    <cellStyle name="Normal 13 44 6 2" xfId="3823" xr:uid="{00000000-0005-0000-0000-0000ED0E0000}"/>
    <cellStyle name="Normal 13 44 7" xfId="3824" xr:uid="{00000000-0005-0000-0000-0000EE0E0000}"/>
    <cellStyle name="Normal 13 44 7 2" xfId="3825" xr:uid="{00000000-0005-0000-0000-0000EF0E0000}"/>
    <cellStyle name="Normal 13 44 8" xfId="3826" xr:uid="{00000000-0005-0000-0000-0000F00E0000}"/>
    <cellStyle name="Normal 13 44 8 2" xfId="3827" xr:uid="{00000000-0005-0000-0000-0000F10E0000}"/>
    <cellStyle name="Normal 13 44 9" xfId="3828" xr:uid="{00000000-0005-0000-0000-0000F20E0000}"/>
    <cellStyle name="Normal 13 45" xfId="3829" xr:uid="{00000000-0005-0000-0000-0000F30E0000}"/>
    <cellStyle name="Normal 13 45 10" xfId="3830" xr:uid="{00000000-0005-0000-0000-0000F40E0000}"/>
    <cellStyle name="Normal 13 45 2" xfId="3831" xr:uid="{00000000-0005-0000-0000-0000F50E0000}"/>
    <cellStyle name="Normal 13 45 2 2" xfId="3832" xr:uid="{00000000-0005-0000-0000-0000F60E0000}"/>
    <cellStyle name="Normal 13 45 2 2 2" xfId="3833" xr:uid="{00000000-0005-0000-0000-0000F70E0000}"/>
    <cellStyle name="Normal 13 45 2 2 3" xfId="3834" xr:uid="{00000000-0005-0000-0000-0000F80E0000}"/>
    <cellStyle name="Normal 13 45 2 3" xfId="3835" xr:uid="{00000000-0005-0000-0000-0000F90E0000}"/>
    <cellStyle name="Normal 13 45 2 3 2" xfId="3836" xr:uid="{00000000-0005-0000-0000-0000FA0E0000}"/>
    <cellStyle name="Normal 13 45 2 4" xfId="3837" xr:uid="{00000000-0005-0000-0000-0000FB0E0000}"/>
    <cellStyle name="Normal 13 45 2 4 2" xfId="3838" xr:uid="{00000000-0005-0000-0000-0000FC0E0000}"/>
    <cellStyle name="Normal 13 45 2 5" xfId="3839" xr:uid="{00000000-0005-0000-0000-0000FD0E0000}"/>
    <cellStyle name="Normal 13 45 2 5 2" xfId="3840" xr:uid="{00000000-0005-0000-0000-0000FE0E0000}"/>
    <cellStyle name="Normal 13 45 2 6" xfId="3841" xr:uid="{00000000-0005-0000-0000-0000FF0E0000}"/>
    <cellStyle name="Normal 13 45 2 7" xfId="3842" xr:uid="{00000000-0005-0000-0000-0000000F0000}"/>
    <cellStyle name="Normal 13 45 3" xfId="3843" xr:uid="{00000000-0005-0000-0000-0000010F0000}"/>
    <cellStyle name="Normal 13 45 3 2" xfId="3844" xr:uid="{00000000-0005-0000-0000-0000020F0000}"/>
    <cellStyle name="Normal 13 45 3 3" xfId="3845" xr:uid="{00000000-0005-0000-0000-0000030F0000}"/>
    <cellStyle name="Normal 13 45 4" xfId="3846" xr:uid="{00000000-0005-0000-0000-0000040F0000}"/>
    <cellStyle name="Normal 13 45 4 2" xfId="3847" xr:uid="{00000000-0005-0000-0000-0000050F0000}"/>
    <cellStyle name="Normal 13 45 5" xfId="3848" xr:uid="{00000000-0005-0000-0000-0000060F0000}"/>
    <cellStyle name="Normal 13 45 5 2" xfId="3849" xr:uid="{00000000-0005-0000-0000-0000070F0000}"/>
    <cellStyle name="Normal 13 45 6" xfId="3850" xr:uid="{00000000-0005-0000-0000-0000080F0000}"/>
    <cellStyle name="Normal 13 45 6 2" xfId="3851" xr:uid="{00000000-0005-0000-0000-0000090F0000}"/>
    <cellStyle name="Normal 13 45 7" xfId="3852" xr:uid="{00000000-0005-0000-0000-00000A0F0000}"/>
    <cellStyle name="Normal 13 45 7 2" xfId="3853" xr:uid="{00000000-0005-0000-0000-00000B0F0000}"/>
    <cellStyle name="Normal 13 45 8" xfId="3854" xr:uid="{00000000-0005-0000-0000-00000C0F0000}"/>
    <cellStyle name="Normal 13 45 8 2" xfId="3855" xr:uid="{00000000-0005-0000-0000-00000D0F0000}"/>
    <cellStyle name="Normal 13 45 9" xfId="3856" xr:uid="{00000000-0005-0000-0000-00000E0F0000}"/>
    <cellStyle name="Normal 13 46" xfId="3857" xr:uid="{00000000-0005-0000-0000-00000F0F0000}"/>
    <cellStyle name="Normal 13 46 10" xfId="3858" xr:uid="{00000000-0005-0000-0000-0000100F0000}"/>
    <cellStyle name="Normal 13 46 2" xfId="3859" xr:uid="{00000000-0005-0000-0000-0000110F0000}"/>
    <cellStyle name="Normal 13 46 2 2" xfId="3860" xr:uid="{00000000-0005-0000-0000-0000120F0000}"/>
    <cellStyle name="Normal 13 46 2 2 2" xfId="3861" xr:uid="{00000000-0005-0000-0000-0000130F0000}"/>
    <cellStyle name="Normal 13 46 2 2 3" xfId="3862" xr:uid="{00000000-0005-0000-0000-0000140F0000}"/>
    <cellStyle name="Normal 13 46 2 3" xfId="3863" xr:uid="{00000000-0005-0000-0000-0000150F0000}"/>
    <cellStyle name="Normal 13 46 2 3 2" xfId="3864" xr:uid="{00000000-0005-0000-0000-0000160F0000}"/>
    <cellStyle name="Normal 13 46 2 4" xfId="3865" xr:uid="{00000000-0005-0000-0000-0000170F0000}"/>
    <cellStyle name="Normal 13 46 2 4 2" xfId="3866" xr:uid="{00000000-0005-0000-0000-0000180F0000}"/>
    <cellStyle name="Normal 13 46 2 5" xfId="3867" xr:uid="{00000000-0005-0000-0000-0000190F0000}"/>
    <cellStyle name="Normal 13 46 2 5 2" xfId="3868" xr:uid="{00000000-0005-0000-0000-00001A0F0000}"/>
    <cellStyle name="Normal 13 46 2 6" xfId="3869" xr:uid="{00000000-0005-0000-0000-00001B0F0000}"/>
    <cellStyle name="Normal 13 46 2 7" xfId="3870" xr:uid="{00000000-0005-0000-0000-00001C0F0000}"/>
    <cellStyle name="Normal 13 46 3" xfId="3871" xr:uid="{00000000-0005-0000-0000-00001D0F0000}"/>
    <cellStyle name="Normal 13 46 3 2" xfId="3872" xr:uid="{00000000-0005-0000-0000-00001E0F0000}"/>
    <cellStyle name="Normal 13 46 3 3" xfId="3873" xr:uid="{00000000-0005-0000-0000-00001F0F0000}"/>
    <cellStyle name="Normal 13 46 4" xfId="3874" xr:uid="{00000000-0005-0000-0000-0000200F0000}"/>
    <cellStyle name="Normal 13 46 4 2" xfId="3875" xr:uid="{00000000-0005-0000-0000-0000210F0000}"/>
    <cellStyle name="Normal 13 46 5" xfId="3876" xr:uid="{00000000-0005-0000-0000-0000220F0000}"/>
    <cellStyle name="Normal 13 46 5 2" xfId="3877" xr:uid="{00000000-0005-0000-0000-0000230F0000}"/>
    <cellStyle name="Normal 13 46 6" xfId="3878" xr:uid="{00000000-0005-0000-0000-0000240F0000}"/>
    <cellStyle name="Normal 13 46 6 2" xfId="3879" xr:uid="{00000000-0005-0000-0000-0000250F0000}"/>
    <cellStyle name="Normal 13 46 7" xfId="3880" xr:uid="{00000000-0005-0000-0000-0000260F0000}"/>
    <cellStyle name="Normal 13 46 7 2" xfId="3881" xr:uid="{00000000-0005-0000-0000-0000270F0000}"/>
    <cellStyle name="Normal 13 46 8" xfId="3882" xr:uid="{00000000-0005-0000-0000-0000280F0000}"/>
    <cellStyle name="Normal 13 46 8 2" xfId="3883" xr:uid="{00000000-0005-0000-0000-0000290F0000}"/>
    <cellStyle name="Normal 13 46 9" xfId="3884" xr:uid="{00000000-0005-0000-0000-00002A0F0000}"/>
    <cellStyle name="Normal 13 47" xfId="3885" xr:uid="{00000000-0005-0000-0000-00002B0F0000}"/>
    <cellStyle name="Normal 13 47 10" xfId="3886" xr:uid="{00000000-0005-0000-0000-00002C0F0000}"/>
    <cellStyle name="Normal 13 47 2" xfId="3887" xr:uid="{00000000-0005-0000-0000-00002D0F0000}"/>
    <cellStyle name="Normal 13 47 2 2" xfId="3888" xr:uid="{00000000-0005-0000-0000-00002E0F0000}"/>
    <cellStyle name="Normal 13 47 2 2 2" xfId="3889" xr:uid="{00000000-0005-0000-0000-00002F0F0000}"/>
    <cellStyle name="Normal 13 47 2 2 3" xfId="3890" xr:uid="{00000000-0005-0000-0000-0000300F0000}"/>
    <cellStyle name="Normal 13 47 2 3" xfId="3891" xr:uid="{00000000-0005-0000-0000-0000310F0000}"/>
    <cellStyle name="Normal 13 47 2 3 2" xfId="3892" xr:uid="{00000000-0005-0000-0000-0000320F0000}"/>
    <cellStyle name="Normal 13 47 2 4" xfId="3893" xr:uid="{00000000-0005-0000-0000-0000330F0000}"/>
    <cellStyle name="Normal 13 47 2 4 2" xfId="3894" xr:uid="{00000000-0005-0000-0000-0000340F0000}"/>
    <cellStyle name="Normal 13 47 2 5" xfId="3895" xr:uid="{00000000-0005-0000-0000-0000350F0000}"/>
    <cellStyle name="Normal 13 47 2 5 2" xfId="3896" xr:uid="{00000000-0005-0000-0000-0000360F0000}"/>
    <cellStyle name="Normal 13 47 2 6" xfId="3897" xr:uid="{00000000-0005-0000-0000-0000370F0000}"/>
    <cellStyle name="Normal 13 47 2 7" xfId="3898" xr:uid="{00000000-0005-0000-0000-0000380F0000}"/>
    <cellStyle name="Normal 13 47 3" xfId="3899" xr:uid="{00000000-0005-0000-0000-0000390F0000}"/>
    <cellStyle name="Normal 13 47 3 2" xfId="3900" xr:uid="{00000000-0005-0000-0000-00003A0F0000}"/>
    <cellStyle name="Normal 13 47 3 3" xfId="3901" xr:uid="{00000000-0005-0000-0000-00003B0F0000}"/>
    <cellStyle name="Normal 13 47 4" xfId="3902" xr:uid="{00000000-0005-0000-0000-00003C0F0000}"/>
    <cellStyle name="Normal 13 47 4 2" xfId="3903" xr:uid="{00000000-0005-0000-0000-00003D0F0000}"/>
    <cellStyle name="Normal 13 47 5" xfId="3904" xr:uid="{00000000-0005-0000-0000-00003E0F0000}"/>
    <cellStyle name="Normal 13 47 5 2" xfId="3905" xr:uid="{00000000-0005-0000-0000-00003F0F0000}"/>
    <cellStyle name="Normal 13 47 6" xfId="3906" xr:uid="{00000000-0005-0000-0000-0000400F0000}"/>
    <cellStyle name="Normal 13 47 6 2" xfId="3907" xr:uid="{00000000-0005-0000-0000-0000410F0000}"/>
    <cellStyle name="Normal 13 47 7" xfId="3908" xr:uid="{00000000-0005-0000-0000-0000420F0000}"/>
    <cellStyle name="Normal 13 47 7 2" xfId="3909" xr:uid="{00000000-0005-0000-0000-0000430F0000}"/>
    <cellStyle name="Normal 13 47 8" xfId="3910" xr:uid="{00000000-0005-0000-0000-0000440F0000}"/>
    <cellStyle name="Normal 13 47 8 2" xfId="3911" xr:uid="{00000000-0005-0000-0000-0000450F0000}"/>
    <cellStyle name="Normal 13 47 9" xfId="3912" xr:uid="{00000000-0005-0000-0000-0000460F0000}"/>
    <cellStyle name="Normal 13 48" xfId="3913" xr:uid="{00000000-0005-0000-0000-0000470F0000}"/>
    <cellStyle name="Normal 13 48 10" xfId="3914" xr:uid="{00000000-0005-0000-0000-0000480F0000}"/>
    <cellStyle name="Normal 13 48 2" xfId="3915" xr:uid="{00000000-0005-0000-0000-0000490F0000}"/>
    <cellStyle name="Normal 13 48 2 2" xfId="3916" xr:uid="{00000000-0005-0000-0000-00004A0F0000}"/>
    <cellStyle name="Normal 13 48 2 2 2" xfId="3917" xr:uid="{00000000-0005-0000-0000-00004B0F0000}"/>
    <cellStyle name="Normal 13 48 2 2 3" xfId="3918" xr:uid="{00000000-0005-0000-0000-00004C0F0000}"/>
    <cellStyle name="Normal 13 48 2 3" xfId="3919" xr:uid="{00000000-0005-0000-0000-00004D0F0000}"/>
    <cellStyle name="Normal 13 48 2 3 2" xfId="3920" xr:uid="{00000000-0005-0000-0000-00004E0F0000}"/>
    <cellStyle name="Normal 13 48 2 4" xfId="3921" xr:uid="{00000000-0005-0000-0000-00004F0F0000}"/>
    <cellStyle name="Normal 13 48 2 4 2" xfId="3922" xr:uid="{00000000-0005-0000-0000-0000500F0000}"/>
    <cellStyle name="Normal 13 48 2 5" xfId="3923" xr:uid="{00000000-0005-0000-0000-0000510F0000}"/>
    <cellStyle name="Normal 13 48 2 5 2" xfId="3924" xr:uid="{00000000-0005-0000-0000-0000520F0000}"/>
    <cellStyle name="Normal 13 48 2 6" xfId="3925" xr:uid="{00000000-0005-0000-0000-0000530F0000}"/>
    <cellStyle name="Normal 13 48 2 7" xfId="3926" xr:uid="{00000000-0005-0000-0000-0000540F0000}"/>
    <cellStyle name="Normal 13 48 3" xfId="3927" xr:uid="{00000000-0005-0000-0000-0000550F0000}"/>
    <cellStyle name="Normal 13 48 3 2" xfId="3928" xr:uid="{00000000-0005-0000-0000-0000560F0000}"/>
    <cellStyle name="Normal 13 48 3 3" xfId="3929" xr:uid="{00000000-0005-0000-0000-0000570F0000}"/>
    <cellStyle name="Normal 13 48 4" xfId="3930" xr:uid="{00000000-0005-0000-0000-0000580F0000}"/>
    <cellStyle name="Normal 13 48 4 2" xfId="3931" xr:uid="{00000000-0005-0000-0000-0000590F0000}"/>
    <cellStyle name="Normal 13 48 5" xfId="3932" xr:uid="{00000000-0005-0000-0000-00005A0F0000}"/>
    <cellStyle name="Normal 13 48 5 2" xfId="3933" xr:uid="{00000000-0005-0000-0000-00005B0F0000}"/>
    <cellStyle name="Normal 13 48 6" xfId="3934" xr:uid="{00000000-0005-0000-0000-00005C0F0000}"/>
    <cellStyle name="Normal 13 48 6 2" xfId="3935" xr:uid="{00000000-0005-0000-0000-00005D0F0000}"/>
    <cellStyle name="Normal 13 48 7" xfId="3936" xr:uid="{00000000-0005-0000-0000-00005E0F0000}"/>
    <cellStyle name="Normal 13 48 7 2" xfId="3937" xr:uid="{00000000-0005-0000-0000-00005F0F0000}"/>
    <cellStyle name="Normal 13 48 8" xfId="3938" xr:uid="{00000000-0005-0000-0000-0000600F0000}"/>
    <cellStyle name="Normal 13 48 8 2" xfId="3939" xr:uid="{00000000-0005-0000-0000-0000610F0000}"/>
    <cellStyle name="Normal 13 48 9" xfId="3940" xr:uid="{00000000-0005-0000-0000-0000620F0000}"/>
    <cellStyle name="Normal 13 49" xfId="3941" xr:uid="{00000000-0005-0000-0000-0000630F0000}"/>
    <cellStyle name="Normal 13 49 10" xfId="3942" xr:uid="{00000000-0005-0000-0000-0000640F0000}"/>
    <cellStyle name="Normal 13 49 2" xfId="3943" xr:uid="{00000000-0005-0000-0000-0000650F0000}"/>
    <cellStyle name="Normal 13 49 2 2" xfId="3944" xr:uid="{00000000-0005-0000-0000-0000660F0000}"/>
    <cellStyle name="Normal 13 49 2 2 2" xfId="3945" xr:uid="{00000000-0005-0000-0000-0000670F0000}"/>
    <cellStyle name="Normal 13 49 2 2 3" xfId="3946" xr:uid="{00000000-0005-0000-0000-0000680F0000}"/>
    <cellStyle name="Normal 13 49 2 3" xfId="3947" xr:uid="{00000000-0005-0000-0000-0000690F0000}"/>
    <cellStyle name="Normal 13 49 2 3 2" xfId="3948" xr:uid="{00000000-0005-0000-0000-00006A0F0000}"/>
    <cellStyle name="Normal 13 49 2 4" xfId="3949" xr:uid="{00000000-0005-0000-0000-00006B0F0000}"/>
    <cellStyle name="Normal 13 49 2 4 2" xfId="3950" xr:uid="{00000000-0005-0000-0000-00006C0F0000}"/>
    <cellStyle name="Normal 13 49 2 5" xfId="3951" xr:uid="{00000000-0005-0000-0000-00006D0F0000}"/>
    <cellStyle name="Normal 13 49 2 5 2" xfId="3952" xr:uid="{00000000-0005-0000-0000-00006E0F0000}"/>
    <cellStyle name="Normal 13 49 2 6" xfId="3953" xr:uid="{00000000-0005-0000-0000-00006F0F0000}"/>
    <cellStyle name="Normal 13 49 2 7" xfId="3954" xr:uid="{00000000-0005-0000-0000-0000700F0000}"/>
    <cellStyle name="Normal 13 49 3" xfId="3955" xr:uid="{00000000-0005-0000-0000-0000710F0000}"/>
    <cellStyle name="Normal 13 49 3 2" xfId="3956" xr:uid="{00000000-0005-0000-0000-0000720F0000}"/>
    <cellStyle name="Normal 13 49 3 3" xfId="3957" xr:uid="{00000000-0005-0000-0000-0000730F0000}"/>
    <cellStyle name="Normal 13 49 4" xfId="3958" xr:uid="{00000000-0005-0000-0000-0000740F0000}"/>
    <cellStyle name="Normal 13 49 4 2" xfId="3959" xr:uid="{00000000-0005-0000-0000-0000750F0000}"/>
    <cellStyle name="Normal 13 49 5" xfId="3960" xr:uid="{00000000-0005-0000-0000-0000760F0000}"/>
    <cellStyle name="Normal 13 49 5 2" xfId="3961" xr:uid="{00000000-0005-0000-0000-0000770F0000}"/>
    <cellStyle name="Normal 13 49 6" xfId="3962" xr:uid="{00000000-0005-0000-0000-0000780F0000}"/>
    <cellStyle name="Normal 13 49 6 2" xfId="3963" xr:uid="{00000000-0005-0000-0000-0000790F0000}"/>
    <cellStyle name="Normal 13 49 7" xfId="3964" xr:uid="{00000000-0005-0000-0000-00007A0F0000}"/>
    <cellStyle name="Normal 13 49 7 2" xfId="3965" xr:uid="{00000000-0005-0000-0000-00007B0F0000}"/>
    <cellStyle name="Normal 13 49 8" xfId="3966" xr:uid="{00000000-0005-0000-0000-00007C0F0000}"/>
    <cellStyle name="Normal 13 49 8 2" xfId="3967" xr:uid="{00000000-0005-0000-0000-00007D0F0000}"/>
    <cellStyle name="Normal 13 49 9" xfId="3968" xr:uid="{00000000-0005-0000-0000-00007E0F0000}"/>
    <cellStyle name="Normal 13 5" xfId="3969" xr:uid="{00000000-0005-0000-0000-00007F0F0000}"/>
    <cellStyle name="Normal 13 5 10" xfId="3970" xr:uid="{00000000-0005-0000-0000-0000800F0000}"/>
    <cellStyle name="Normal 13 5 2" xfId="3971" xr:uid="{00000000-0005-0000-0000-0000810F0000}"/>
    <cellStyle name="Normal 13 5 2 2" xfId="3972" xr:uid="{00000000-0005-0000-0000-0000820F0000}"/>
    <cellStyle name="Normal 13 5 2 2 2" xfId="3973" xr:uid="{00000000-0005-0000-0000-0000830F0000}"/>
    <cellStyle name="Normal 13 5 2 2 3" xfId="3974" xr:uid="{00000000-0005-0000-0000-0000840F0000}"/>
    <cellStyle name="Normal 13 5 2 3" xfId="3975" xr:uid="{00000000-0005-0000-0000-0000850F0000}"/>
    <cellStyle name="Normal 13 5 2 3 2" xfId="3976" xr:uid="{00000000-0005-0000-0000-0000860F0000}"/>
    <cellStyle name="Normal 13 5 2 4" xfId="3977" xr:uid="{00000000-0005-0000-0000-0000870F0000}"/>
    <cellStyle name="Normal 13 5 2 4 2" xfId="3978" xr:uid="{00000000-0005-0000-0000-0000880F0000}"/>
    <cellStyle name="Normal 13 5 2 5" xfId="3979" xr:uid="{00000000-0005-0000-0000-0000890F0000}"/>
    <cellStyle name="Normal 13 5 2 5 2" xfId="3980" xr:uid="{00000000-0005-0000-0000-00008A0F0000}"/>
    <cellStyle name="Normal 13 5 2 6" xfId="3981" xr:uid="{00000000-0005-0000-0000-00008B0F0000}"/>
    <cellStyle name="Normal 13 5 2 7" xfId="3982" xr:uid="{00000000-0005-0000-0000-00008C0F0000}"/>
    <cellStyle name="Normal 13 5 3" xfId="3983" xr:uid="{00000000-0005-0000-0000-00008D0F0000}"/>
    <cellStyle name="Normal 13 5 3 2" xfId="3984" xr:uid="{00000000-0005-0000-0000-00008E0F0000}"/>
    <cellStyle name="Normal 13 5 3 3" xfId="3985" xr:uid="{00000000-0005-0000-0000-00008F0F0000}"/>
    <cellStyle name="Normal 13 5 4" xfId="3986" xr:uid="{00000000-0005-0000-0000-0000900F0000}"/>
    <cellStyle name="Normal 13 5 4 2" xfId="3987" xr:uid="{00000000-0005-0000-0000-0000910F0000}"/>
    <cellStyle name="Normal 13 5 5" xfId="3988" xr:uid="{00000000-0005-0000-0000-0000920F0000}"/>
    <cellStyle name="Normal 13 5 5 2" xfId="3989" xr:uid="{00000000-0005-0000-0000-0000930F0000}"/>
    <cellStyle name="Normal 13 5 6" xfId="3990" xr:uid="{00000000-0005-0000-0000-0000940F0000}"/>
    <cellStyle name="Normal 13 5 6 2" xfId="3991" xr:uid="{00000000-0005-0000-0000-0000950F0000}"/>
    <cellStyle name="Normal 13 5 7" xfId="3992" xr:uid="{00000000-0005-0000-0000-0000960F0000}"/>
    <cellStyle name="Normal 13 5 7 2" xfId="3993" xr:uid="{00000000-0005-0000-0000-0000970F0000}"/>
    <cellStyle name="Normal 13 5 8" xfId="3994" xr:uid="{00000000-0005-0000-0000-0000980F0000}"/>
    <cellStyle name="Normal 13 5 8 2" xfId="3995" xr:uid="{00000000-0005-0000-0000-0000990F0000}"/>
    <cellStyle name="Normal 13 5 9" xfId="3996" xr:uid="{00000000-0005-0000-0000-00009A0F0000}"/>
    <cellStyle name="Normal 13 50" xfId="3997" xr:uid="{00000000-0005-0000-0000-00009B0F0000}"/>
    <cellStyle name="Normal 13 50 10" xfId="3998" xr:uid="{00000000-0005-0000-0000-00009C0F0000}"/>
    <cellStyle name="Normal 13 50 2" xfId="3999" xr:uid="{00000000-0005-0000-0000-00009D0F0000}"/>
    <cellStyle name="Normal 13 50 2 2" xfId="4000" xr:uid="{00000000-0005-0000-0000-00009E0F0000}"/>
    <cellStyle name="Normal 13 50 2 2 2" xfId="4001" xr:uid="{00000000-0005-0000-0000-00009F0F0000}"/>
    <cellStyle name="Normal 13 50 2 2 3" xfId="4002" xr:uid="{00000000-0005-0000-0000-0000A00F0000}"/>
    <cellStyle name="Normal 13 50 2 3" xfId="4003" xr:uid="{00000000-0005-0000-0000-0000A10F0000}"/>
    <cellStyle name="Normal 13 50 2 3 2" xfId="4004" xr:uid="{00000000-0005-0000-0000-0000A20F0000}"/>
    <cellStyle name="Normal 13 50 2 4" xfId="4005" xr:uid="{00000000-0005-0000-0000-0000A30F0000}"/>
    <cellStyle name="Normal 13 50 2 4 2" xfId="4006" xr:uid="{00000000-0005-0000-0000-0000A40F0000}"/>
    <cellStyle name="Normal 13 50 2 5" xfId="4007" xr:uid="{00000000-0005-0000-0000-0000A50F0000}"/>
    <cellStyle name="Normal 13 50 2 5 2" xfId="4008" xr:uid="{00000000-0005-0000-0000-0000A60F0000}"/>
    <cellStyle name="Normal 13 50 2 6" xfId="4009" xr:uid="{00000000-0005-0000-0000-0000A70F0000}"/>
    <cellStyle name="Normal 13 50 2 7" xfId="4010" xr:uid="{00000000-0005-0000-0000-0000A80F0000}"/>
    <cellStyle name="Normal 13 50 3" xfId="4011" xr:uid="{00000000-0005-0000-0000-0000A90F0000}"/>
    <cellStyle name="Normal 13 50 3 2" xfId="4012" xr:uid="{00000000-0005-0000-0000-0000AA0F0000}"/>
    <cellStyle name="Normal 13 50 3 3" xfId="4013" xr:uid="{00000000-0005-0000-0000-0000AB0F0000}"/>
    <cellStyle name="Normal 13 50 4" xfId="4014" xr:uid="{00000000-0005-0000-0000-0000AC0F0000}"/>
    <cellStyle name="Normal 13 50 4 2" xfId="4015" xr:uid="{00000000-0005-0000-0000-0000AD0F0000}"/>
    <cellStyle name="Normal 13 50 5" xfId="4016" xr:uid="{00000000-0005-0000-0000-0000AE0F0000}"/>
    <cellStyle name="Normal 13 50 5 2" xfId="4017" xr:uid="{00000000-0005-0000-0000-0000AF0F0000}"/>
    <cellStyle name="Normal 13 50 6" xfId="4018" xr:uid="{00000000-0005-0000-0000-0000B00F0000}"/>
    <cellStyle name="Normal 13 50 6 2" xfId="4019" xr:uid="{00000000-0005-0000-0000-0000B10F0000}"/>
    <cellStyle name="Normal 13 50 7" xfId="4020" xr:uid="{00000000-0005-0000-0000-0000B20F0000}"/>
    <cellStyle name="Normal 13 50 7 2" xfId="4021" xr:uid="{00000000-0005-0000-0000-0000B30F0000}"/>
    <cellStyle name="Normal 13 50 8" xfId="4022" xr:uid="{00000000-0005-0000-0000-0000B40F0000}"/>
    <cellStyle name="Normal 13 50 8 2" xfId="4023" xr:uid="{00000000-0005-0000-0000-0000B50F0000}"/>
    <cellStyle name="Normal 13 50 9" xfId="4024" xr:uid="{00000000-0005-0000-0000-0000B60F0000}"/>
    <cellStyle name="Normal 13 51" xfId="4025" xr:uid="{00000000-0005-0000-0000-0000B70F0000}"/>
    <cellStyle name="Normal 13 51 10" xfId="4026" xr:uid="{00000000-0005-0000-0000-0000B80F0000}"/>
    <cellStyle name="Normal 13 51 2" xfId="4027" xr:uid="{00000000-0005-0000-0000-0000B90F0000}"/>
    <cellStyle name="Normal 13 51 2 2" xfId="4028" xr:uid="{00000000-0005-0000-0000-0000BA0F0000}"/>
    <cellStyle name="Normal 13 51 2 2 2" xfId="4029" xr:uid="{00000000-0005-0000-0000-0000BB0F0000}"/>
    <cellStyle name="Normal 13 51 2 2 3" xfId="4030" xr:uid="{00000000-0005-0000-0000-0000BC0F0000}"/>
    <cellStyle name="Normal 13 51 2 3" xfId="4031" xr:uid="{00000000-0005-0000-0000-0000BD0F0000}"/>
    <cellStyle name="Normal 13 51 2 3 2" xfId="4032" xr:uid="{00000000-0005-0000-0000-0000BE0F0000}"/>
    <cellStyle name="Normal 13 51 2 4" xfId="4033" xr:uid="{00000000-0005-0000-0000-0000BF0F0000}"/>
    <cellStyle name="Normal 13 51 2 4 2" xfId="4034" xr:uid="{00000000-0005-0000-0000-0000C00F0000}"/>
    <cellStyle name="Normal 13 51 2 5" xfId="4035" xr:uid="{00000000-0005-0000-0000-0000C10F0000}"/>
    <cellStyle name="Normal 13 51 2 5 2" xfId="4036" xr:uid="{00000000-0005-0000-0000-0000C20F0000}"/>
    <cellStyle name="Normal 13 51 2 6" xfId="4037" xr:uid="{00000000-0005-0000-0000-0000C30F0000}"/>
    <cellStyle name="Normal 13 51 2 7" xfId="4038" xr:uid="{00000000-0005-0000-0000-0000C40F0000}"/>
    <cellStyle name="Normal 13 51 3" xfId="4039" xr:uid="{00000000-0005-0000-0000-0000C50F0000}"/>
    <cellStyle name="Normal 13 51 3 2" xfId="4040" xr:uid="{00000000-0005-0000-0000-0000C60F0000}"/>
    <cellStyle name="Normal 13 51 3 3" xfId="4041" xr:uid="{00000000-0005-0000-0000-0000C70F0000}"/>
    <cellStyle name="Normal 13 51 4" xfId="4042" xr:uid="{00000000-0005-0000-0000-0000C80F0000}"/>
    <cellStyle name="Normal 13 51 4 2" xfId="4043" xr:uid="{00000000-0005-0000-0000-0000C90F0000}"/>
    <cellStyle name="Normal 13 51 5" xfId="4044" xr:uid="{00000000-0005-0000-0000-0000CA0F0000}"/>
    <cellStyle name="Normal 13 51 5 2" xfId="4045" xr:uid="{00000000-0005-0000-0000-0000CB0F0000}"/>
    <cellStyle name="Normal 13 51 6" xfId="4046" xr:uid="{00000000-0005-0000-0000-0000CC0F0000}"/>
    <cellStyle name="Normal 13 51 6 2" xfId="4047" xr:uid="{00000000-0005-0000-0000-0000CD0F0000}"/>
    <cellStyle name="Normal 13 51 7" xfId="4048" xr:uid="{00000000-0005-0000-0000-0000CE0F0000}"/>
    <cellStyle name="Normal 13 51 7 2" xfId="4049" xr:uid="{00000000-0005-0000-0000-0000CF0F0000}"/>
    <cellStyle name="Normal 13 51 8" xfId="4050" xr:uid="{00000000-0005-0000-0000-0000D00F0000}"/>
    <cellStyle name="Normal 13 51 8 2" xfId="4051" xr:uid="{00000000-0005-0000-0000-0000D10F0000}"/>
    <cellStyle name="Normal 13 51 9" xfId="4052" xr:uid="{00000000-0005-0000-0000-0000D20F0000}"/>
    <cellStyle name="Normal 13 52" xfId="4053" xr:uid="{00000000-0005-0000-0000-0000D30F0000}"/>
    <cellStyle name="Normal 13 52 2" xfId="4054" xr:uid="{00000000-0005-0000-0000-0000D40F0000}"/>
    <cellStyle name="Normal 13 52 2 2" xfId="4055" xr:uid="{00000000-0005-0000-0000-0000D50F0000}"/>
    <cellStyle name="Normal 13 52 2 3" xfId="4056" xr:uid="{00000000-0005-0000-0000-0000D60F0000}"/>
    <cellStyle name="Normal 13 52 3" xfId="4057" xr:uid="{00000000-0005-0000-0000-0000D70F0000}"/>
    <cellStyle name="Normal 13 52 3 2" xfId="4058" xr:uid="{00000000-0005-0000-0000-0000D80F0000}"/>
    <cellStyle name="Normal 13 52 4" xfId="4059" xr:uid="{00000000-0005-0000-0000-0000D90F0000}"/>
    <cellStyle name="Normal 13 52 4 2" xfId="4060" xr:uid="{00000000-0005-0000-0000-0000DA0F0000}"/>
    <cellStyle name="Normal 13 52 5" xfId="4061" xr:uid="{00000000-0005-0000-0000-0000DB0F0000}"/>
    <cellStyle name="Normal 13 52 5 2" xfId="4062" xr:uid="{00000000-0005-0000-0000-0000DC0F0000}"/>
    <cellStyle name="Normal 13 52 6" xfId="4063" xr:uid="{00000000-0005-0000-0000-0000DD0F0000}"/>
    <cellStyle name="Normal 13 52 7" xfId="4064" xr:uid="{00000000-0005-0000-0000-0000DE0F0000}"/>
    <cellStyle name="Normal 13 53" xfId="4065" xr:uid="{00000000-0005-0000-0000-0000DF0F0000}"/>
    <cellStyle name="Normal 13 53 2" xfId="4066" xr:uid="{00000000-0005-0000-0000-0000E00F0000}"/>
    <cellStyle name="Normal 13 53 2 2" xfId="4067" xr:uid="{00000000-0005-0000-0000-0000E10F0000}"/>
    <cellStyle name="Normal 13 53 2 3" xfId="4068" xr:uid="{00000000-0005-0000-0000-0000E20F0000}"/>
    <cellStyle name="Normal 13 53 3" xfId="4069" xr:uid="{00000000-0005-0000-0000-0000E30F0000}"/>
    <cellStyle name="Normal 13 53 3 2" xfId="4070" xr:uid="{00000000-0005-0000-0000-0000E40F0000}"/>
    <cellStyle name="Normal 13 53 4" xfId="4071" xr:uid="{00000000-0005-0000-0000-0000E50F0000}"/>
    <cellStyle name="Normal 13 53 4 2" xfId="4072" xr:uid="{00000000-0005-0000-0000-0000E60F0000}"/>
    <cellStyle name="Normal 13 53 5" xfId="4073" xr:uid="{00000000-0005-0000-0000-0000E70F0000}"/>
    <cellStyle name="Normal 13 53 5 2" xfId="4074" xr:uid="{00000000-0005-0000-0000-0000E80F0000}"/>
    <cellStyle name="Normal 13 53 6" xfId="4075" xr:uid="{00000000-0005-0000-0000-0000E90F0000}"/>
    <cellStyle name="Normal 13 53 7" xfId="4076" xr:uid="{00000000-0005-0000-0000-0000EA0F0000}"/>
    <cellStyle name="Normal 13 54" xfId="4077" xr:uid="{00000000-0005-0000-0000-0000EB0F0000}"/>
    <cellStyle name="Normal 13 54 2" xfId="4078" xr:uid="{00000000-0005-0000-0000-0000EC0F0000}"/>
    <cellStyle name="Normal 13 54 2 2" xfId="4079" xr:uid="{00000000-0005-0000-0000-0000ED0F0000}"/>
    <cellStyle name="Normal 13 54 2 3" xfId="4080" xr:uid="{00000000-0005-0000-0000-0000EE0F0000}"/>
    <cellStyle name="Normal 13 54 3" xfId="4081" xr:uid="{00000000-0005-0000-0000-0000EF0F0000}"/>
    <cellStyle name="Normal 13 54 3 2" xfId="4082" xr:uid="{00000000-0005-0000-0000-0000F00F0000}"/>
    <cellStyle name="Normal 13 54 4" xfId="4083" xr:uid="{00000000-0005-0000-0000-0000F10F0000}"/>
    <cellStyle name="Normal 13 54 4 2" xfId="4084" xr:uid="{00000000-0005-0000-0000-0000F20F0000}"/>
    <cellStyle name="Normal 13 54 5" xfId="4085" xr:uid="{00000000-0005-0000-0000-0000F30F0000}"/>
    <cellStyle name="Normal 13 54 5 2" xfId="4086" xr:uid="{00000000-0005-0000-0000-0000F40F0000}"/>
    <cellStyle name="Normal 13 54 6" xfId="4087" xr:uid="{00000000-0005-0000-0000-0000F50F0000}"/>
    <cellStyle name="Normal 13 54 7" xfId="4088" xr:uid="{00000000-0005-0000-0000-0000F60F0000}"/>
    <cellStyle name="Normal 13 55" xfId="4089" xr:uid="{00000000-0005-0000-0000-0000F70F0000}"/>
    <cellStyle name="Normal 13 55 2" xfId="4090" xr:uid="{00000000-0005-0000-0000-0000F80F0000}"/>
    <cellStyle name="Normal 13 55 3" xfId="4091" xr:uid="{00000000-0005-0000-0000-0000F90F0000}"/>
    <cellStyle name="Normal 13 56" xfId="4092" xr:uid="{00000000-0005-0000-0000-0000FA0F0000}"/>
    <cellStyle name="Normal 13 56 2" xfId="4093" xr:uid="{00000000-0005-0000-0000-0000FB0F0000}"/>
    <cellStyle name="Normal 13 57" xfId="4094" xr:uid="{00000000-0005-0000-0000-0000FC0F0000}"/>
    <cellStyle name="Normal 13 57 2" xfId="4095" xr:uid="{00000000-0005-0000-0000-0000FD0F0000}"/>
    <cellStyle name="Normal 13 58" xfId="4096" xr:uid="{00000000-0005-0000-0000-0000FE0F0000}"/>
    <cellStyle name="Normal 13 58 2" xfId="4097" xr:uid="{00000000-0005-0000-0000-0000FF0F0000}"/>
    <cellStyle name="Normal 13 59" xfId="4098" xr:uid="{00000000-0005-0000-0000-000000100000}"/>
    <cellStyle name="Normal 13 59 2" xfId="4099" xr:uid="{00000000-0005-0000-0000-000001100000}"/>
    <cellStyle name="Normal 13 6" xfId="4100" xr:uid="{00000000-0005-0000-0000-000002100000}"/>
    <cellStyle name="Normal 13 6 10" xfId="4101" xr:uid="{00000000-0005-0000-0000-000003100000}"/>
    <cellStyle name="Normal 13 6 2" xfId="4102" xr:uid="{00000000-0005-0000-0000-000004100000}"/>
    <cellStyle name="Normal 13 6 2 2" xfId="4103" xr:uid="{00000000-0005-0000-0000-000005100000}"/>
    <cellStyle name="Normal 13 6 2 2 2" xfId="4104" xr:uid="{00000000-0005-0000-0000-000006100000}"/>
    <cellStyle name="Normal 13 6 2 2 3" xfId="4105" xr:uid="{00000000-0005-0000-0000-000007100000}"/>
    <cellStyle name="Normal 13 6 2 3" xfId="4106" xr:uid="{00000000-0005-0000-0000-000008100000}"/>
    <cellStyle name="Normal 13 6 2 3 2" xfId="4107" xr:uid="{00000000-0005-0000-0000-000009100000}"/>
    <cellStyle name="Normal 13 6 2 4" xfId="4108" xr:uid="{00000000-0005-0000-0000-00000A100000}"/>
    <cellStyle name="Normal 13 6 2 4 2" xfId="4109" xr:uid="{00000000-0005-0000-0000-00000B100000}"/>
    <cellStyle name="Normal 13 6 2 5" xfId="4110" xr:uid="{00000000-0005-0000-0000-00000C100000}"/>
    <cellStyle name="Normal 13 6 2 5 2" xfId="4111" xr:uid="{00000000-0005-0000-0000-00000D100000}"/>
    <cellStyle name="Normal 13 6 2 6" xfId="4112" xr:uid="{00000000-0005-0000-0000-00000E100000}"/>
    <cellStyle name="Normal 13 6 2 7" xfId="4113" xr:uid="{00000000-0005-0000-0000-00000F100000}"/>
    <cellStyle name="Normal 13 6 3" xfId="4114" xr:uid="{00000000-0005-0000-0000-000010100000}"/>
    <cellStyle name="Normal 13 6 3 2" xfId="4115" xr:uid="{00000000-0005-0000-0000-000011100000}"/>
    <cellStyle name="Normal 13 6 3 3" xfId="4116" xr:uid="{00000000-0005-0000-0000-000012100000}"/>
    <cellStyle name="Normal 13 6 4" xfId="4117" xr:uid="{00000000-0005-0000-0000-000013100000}"/>
    <cellStyle name="Normal 13 6 4 2" xfId="4118" xr:uid="{00000000-0005-0000-0000-000014100000}"/>
    <cellStyle name="Normal 13 6 5" xfId="4119" xr:uid="{00000000-0005-0000-0000-000015100000}"/>
    <cellStyle name="Normal 13 6 5 2" xfId="4120" xr:uid="{00000000-0005-0000-0000-000016100000}"/>
    <cellStyle name="Normal 13 6 6" xfId="4121" xr:uid="{00000000-0005-0000-0000-000017100000}"/>
    <cellStyle name="Normal 13 6 6 2" xfId="4122" xr:uid="{00000000-0005-0000-0000-000018100000}"/>
    <cellStyle name="Normal 13 6 7" xfId="4123" xr:uid="{00000000-0005-0000-0000-000019100000}"/>
    <cellStyle name="Normal 13 6 7 2" xfId="4124" xr:uid="{00000000-0005-0000-0000-00001A100000}"/>
    <cellStyle name="Normal 13 6 8" xfId="4125" xr:uid="{00000000-0005-0000-0000-00001B100000}"/>
    <cellStyle name="Normal 13 6 8 2" xfId="4126" xr:uid="{00000000-0005-0000-0000-00001C100000}"/>
    <cellStyle name="Normal 13 6 9" xfId="4127" xr:uid="{00000000-0005-0000-0000-00001D100000}"/>
    <cellStyle name="Normal 13 60" xfId="4128" xr:uid="{00000000-0005-0000-0000-00001E100000}"/>
    <cellStyle name="Normal 13 60 2" xfId="4129" xr:uid="{00000000-0005-0000-0000-00001F100000}"/>
    <cellStyle name="Normal 13 61" xfId="4130" xr:uid="{00000000-0005-0000-0000-000020100000}"/>
    <cellStyle name="Normal 13 62" xfId="4131" xr:uid="{00000000-0005-0000-0000-000021100000}"/>
    <cellStyle name="Normal 13 7" xfId="4132" xr:uid="{00000000-0005-0000-0000-000022100000}"/>
    <cellStyle name="Normal 13 7 10" xfId="4133" xr:uid="{00000000-0005-0000-0000-000023100000}"/>
    <cellStyle name="Normal 13 7 2" xfId="4134" xr:uid="{00000000-0005-0000-0000-000024100000}"/>
    <cellStyle name="Normal 13 7 2 2" xfId="4135" xr:uid="{00000000-0005-0000-0000-000025100000}"/>
    <cellStyle name="Normal 13 7 2 2 2" xfId="4136" xr:uid="{00000000-0005-0000-0000-000026100000}"/>
    <cellStyle name="Normal 13 7 2 2 3" xfId="4137" xr:uid="{00000000-0005-0000-0000-000027100000}"/>
    <cellStyle name="Normal 13 7 2 3" xfId="4138" xr:uid="{00000000-0005-0000-0000-000028100000}"/>
    <cellStyle name="Normal 13 7 2 3 2" xfId="4139" xr:uid="{00000000-0005-0000-0000-000029100000}"/>
    <cellStyle name="Normal 13 7 2 4" xfId="4140" xr:uid="{00000000-0005-0000-0000-00002A100000}"/>
    <cellStyle name="Normal 13 7 2 4 2" xfId="4141" xr:uid="{00000000-0005-0000-0000-00002B100000}"/>
    <cellStyle name="Normal 13 7 2 5" xfId="4142" xr:uid="{00000000-0005-0000-0000-00002C100000}"/>
    <cellStyle name="Normal 13 7 2 5 2" xfId="4143" xr:uid="{00000000-0005-0000-0000-00002D100000}"/>
    <cellStyle name="Normal 13 7 2 6" xfId="4144" xr:uid="{00000000-0005-0000-0000-00002E100000}"/>
    <cellStyle name="Normal 13 7 2 7" xfId="4145" xr:uid="{00000000-0005-0000-0000-00002F100000}"/>
    <cellStyle name="Normal 13 7 3" xfId="4146" xr:uid="{00000000-0005-0000-0000-000030100000}"/>
    <cellStyle name="Normal 13 7 3 2" xfId="4147" xr:uid="{00000000-0005-0000-0000-000031100000}"/>
    <cellStyle name="Normal 13 7 3 3" xfId="4148" xr:uid="{00000000-0005-0000-0000-000032100000}"/>
    <cellStyle name="Normal 13 7 4" xfId="4149" xr:uid="{00000000-0005-0000-0000-000033100000}"/>
    <cellStyle name="Normal 13 7 4 2" xfId="4150" xr:uid="{00000000-0005-0000-0000-000034100000}"/>
    <cellStyle name="Normal 13 7 5" xfId="4151" xr:uid="{00000000-0005-0000-0000-000035100000}"/>
    <cellStyle name="Normal 13 7 5 2" xfId="4152" xr:uid="{00000000-0005-0000-0000-000036100000}"/>
    <cellStyle name="Normal 13 7 6" xfId="4153" xr:uid="{00000000-0005-0000-0000-000037100000}"/>
    <cellStyle name="Normal 13 7 6 2" xfId="4154" xr:uid="{00000000-0005-0000-0000-000038100000}"/>
    <cellStyle name="Normal 13 7 7" xfId="4155" xr:uid="{00000000-0005-0000-0000-000039100000}"/>
    <cellStyle name="Normal 13 7 7 2" xfId="4156" xr:uid="{00000000-0005-0000-0000-00003A100000}"/>
    <cellStyle name="Normal 13 7 8" xfId="4157" xr:uid="{00000000-0005-0000-0000-00003B100000}"/>
    <cellStyle name="Normal 13 7 8 2" xfId="4158" xr:uid="{00000000-0005-0000-0000-00003C100000}"/>
    <cellStyle name="Normal 13 7 9" xfId="4159" xr:uid="{00000000-0005-0000-0000-00003D100000}"/>
    <cellStyle name="Normal 13 8" xfId="4160" xr:uid="{00000000-0005-0000-0000-00003E100000}"/>
    <cellStyle name="Normal 13 8 10" xfId="4161" xr:uid="{00000000-0005-0000-0000-00003F100000}"/>
    <cellStyle name="Normal 13 8 10 10" xfId="4162" xr:uid="{00000000-0005-0000-0000-000040100000}"/>
    <cellStyle name="Normal 13 8 10 2" xfId="4163" xr:uid="{00000000-0005-0000-0000-000041100000}"/>
    <cellStyle name="Normal 13 8 10 2 2" xfId="4164" xr:uid="{00000000-0005-0000-0000-000042100000}"/>
    <cellStyle name="Normal 13 8 10 3" xfId="4165" xr:uid="{00000000-0005-0000-0000-000043100000}"/>
    <cellStyle name="Normal 13 8 10 3 2" xfId="4166" xr:uid="{00000000-0005-0000-0000-000044100000}"/>
    <cellStyle name="Normal 13 8 10 4" xfId="4167" xr:uid="{00000000-0005-0000-0000-000045100000}"/>
    <cellStyle name="Normal 13 8 10 4 2" xfId="4168" xr:uid="{00000000-0005-0000-0000-000046100000}"/>
    <cellStyle name="Normal 13 8 10 5" xfId="4169" xr:uid="{00000000-0005-0000-0000-000047100000}"/>
    <cellStyle name="Normal 13 8 10 5 2" xfId="4170" xr:uid="{00000000-0005-0000-0000-000048100000}"/>
    <cellStyle name="Normal 13 8 10 6" xfId="4171" xr:uid="{00000000-0005-0000-0000-000049100000}"/>
    <cellStyle name="Normal 13 8 10 6 2" xfId="4172" xr:uid="{00000000-0005-0000-0000-00004A100000}"/>
    <cellStyle name="Normal 13 8 10 7" xfId="4173" xr:uid="{00000000-0005-0000-0000-00004B100000}"/>
    <cellStyle name="Normal 13 8 10 7 2" xfId="4174" xr:uid="{00000000-0005-0000-0000-00004C100000}"/>
    <cellStyle name="Normal 13 8 10 8" xfId="4175" xr:uid="{00000000-0005-0000-0000-00004D100000}"/>
    <cellStyle name="Normal 13 8 10 9" xfId="4176" xr:uid="{00000000-0005-0000-0000-00004E100000}"/>
    <cellStyle name="Normal 13 8 11" xfId="4177" xr:uid="{00000000-0005-0000-0000-00004F100000}"/>
    <cellStyle name="Normal 13 8 11 10" xfId="4178" xr:uid="{00000000-0005-0000-0000-000050100000}"/>
    <cellStyle name="Normal 13 8 11 2" xfId="4179" xr:uid="{00000000-0005-0000-0000-000051100000}"/>
    <cellStyle name="Normal 13 8 11 2 2" xfId="4180" xr:uid="{00000000-0005-0000-0000-000052100000}"/>
    <cellStyle name="Normal 13 8 11 3" xfId="4181" xr:uid="{00000000-0005-0000-0000-000053100000}"/>
    <cellStyle name="Normal 13 8 11 3 2" xfId="4182" xr:uid="{00000000-0005-0000-0000-000054100000}"/>
    <cellStyle name="Normal 13 8 11 4" xfId="4183" xr:uid="{00000000-0005-0000-0000-000055100000}"/>
    <cellStyle name="Normal 13 8 11 4 2" xfId="4184" xr:uid="{00000000-0005-0000-0000-000056100000}"/>
    <cellStyle name="Normal 13 8 11 5" xfId="4185" xr:uid="{00000000-0005-0000-0000-000057100000}"/>
    <cellStyle name="Normal 13 8 11 5 2" xfId="4186" xr:uid="{00000000-0005-0000-0000-000058100000}"/>
    <cellStyle name="Normal 13 8 11 6" xfId="4187" xr:uid="{00000000-0005-0000-0000-000059100000}"/>
    <cellStyle name="Normal 13 8 11 6 2" xfId="4188" xr:uid="{00000000-0005-0000-0000-00005A100000}"/>
    <cellStyle name="Normal 13 8 11 7" xfId="4189" xr:uid="{00000000-0005-0000-0000-00005B100000}"/>
    <cellStyle name="Normal 13 8 11 7 2" xfId="4190" xr:uid="{00000000-0005-0000-0000-00005C100000}"/>
    <cellStyle name="Normal 13 8 11 8" xfId="4191" xr:uid="{00000000-0005-0000-0000-00005D100000}"/>
    <cellStyle name="Normal 13 8 11 9" xfId="4192" xr:uid="{00000000-0005-0000-0000-00005E100000}"/>
    <cellStyle name="Normal 13 8 12" xfId="4193" xr:uid="{00000000-0005-0000-0000-00005F100000}"/>
    <cellStyle name="Normal 13 8 12 10" xfId="4194" xr:uid="{00000000-0005-0000-0000-000060100000}"/>
    <cellStyle name="Normal 13 8 12 2" xfId="4195" xr:uid="{00000000-0005-0000-0000-000061100000}"/>
    <cellStyle name="Normal 13 8 12 2 2" xfId="4196" xr:uid="{00000000-0005-0000-0000-000062100000}"/>
    <cellStyle name="Normal 13 8 12 3" xfId="4197" xr:uid="{00000000-0005-0000-0000-000063100000}"/>
    <cellStyle name="Normal 13 8 12 3 2" xfId="4198" xr:uid="{00000000-0005-0000-0000-000064100000}"/>
    <cellStyle name="Normal 13 8 12 4" xfId="4199" xr:uid="{00000000-0005-0000-0000-000065100000}"/>
    <cellStyle name="Normal 13 8 12 4 2" xfId="4200" xr:uid="{00000000-0005-0000-0000-000066100000}"/>
    <cellStyle name="Normal 13 8 12 5" xfId="4201" xr:uid="{00000000-0005-0000-0000-000067100000}"/>
    <cellStyle name="Normal 13 8 12 5 2" xfId="4202" xr:uid="{00000000-0005-0000-0000-000068100000}"/>
    <cellStyle name="Normal 13 8 12 6" xfId="4203" xr:uid="{00000000-0005-0000-0000-000069100000}"/>
    <cellStyle name="Normal 13 8 12 6 2" xfId="4204" xr:uid="{00000000-0005-0000-0000-00006A100000}"/>
    <cellStyle name="Normal 13 8 12 7" xfId="4205" xr:uid="{00000000-0005-0000-0000-00006B100000}"/>
    <cellStyle name="Normal 13 8 12 7 2" xfId="4206" xr:uid="{00000000-0005-0000-0000-00006C100000}"/>
    <cellStyle name="Normal 13 8 12 8" xfId="4207" xr:uid="{00000000-0005-0000-0000-00006D100000}"/>
    <cellStyle name="Normal 13 8 12 9" xfId="4208" xr:uid="{00000000-0005-0000-0000-00006E100000}"/>
    <cellStyle name="Normal 13 8 13" xfId="4209" xr:uid="{00000000-0005-0000-0000-00006F100000}"/>
    <cellStyle name="Normal 13 8 13 10" xfId="4210" xr:uid="{00000000-0005-0000-0000-000070100000}"/>
    <cellStyle name="Normal 13 8 13 2" xfId="4211" xr:uid="{00000000-0005-0000-0000-000071100000}"/>
    <cellStyle name="Normal 13 8 13 2 2" xfId="4212" xr:uid="{00000000-0005-0000-0000-000072100000}"/>
    <cellStyle name="Normal 13 8 13 3" xfId="4213" xr:uid="{00000000-0005-0000-0000-000073100000}"/>
    <cellStyle name="Normal 13 8 13 3 2" xfId="4214" xr:uid="{00000000-0005-0000-0000-000074100000}"/>
    <cellStyle name="Normal 13 8 13 4" xfId="4215" xr:uid="{00000000-0005-0000-0000-000075100000}"/>
    <cellStyle name="Normal 13 8 13 4 2" xfId="4216" xr:uid="{00000000-0005-0000-0000-000076100000}"/>
    <cellStyle name="Normal 13 8 13 5" xfId="4217" xr:uid="{00000000-0005-0000-0000-000077100000}"/>
    <cellStyle name="Normal 13 8 13 5 2" xfId="4218" xr:uid="{00000000-0005-0000-0000-000078100000}"/>
    <cellStyle name="Normal 13 8 13 6" xfId="4219" xr:uid="{00000000-0005-0000-0000-000079100000}"/>
    <cellStyle name="Normal 13 8 13 6 2" xfId="4220" xr:uid="{00000000-0005-0000-0000-00007A100000}"/>
    <cellStyle name="Normal 13 8 13 7" xfId="4221" xr:uid="{00000000-0005-0000-0000-00007B100000}"/>
    <cellStyle name="Normal 13 8 13 7 2" xfId="4222" xr:uid="{00000000-0005-0000-0000-00007C100000}"/>
    <cellStyle name="Normal 13 8 13 8" xfId="4223" xr:uid="{00000000-0005-0000-0000-00007D100000}"/>
    <cellStyle name="Normal 13 8 13 9" xfId="4224" xr:uid="{00000000-0005-0000-0000-00007E100000}"/>
    <cellStyle name="Normal 13 8 14" xfId="4225" xr:uid="{00000000-0005-0000-0000-00007F100000}"/>
    <cellStyle name="Normal 13 8 14 10" xfId="4226" xr:uid="{00000000-0005-0000-0000-000080100000}"/>
    <cellStyle name="Normal 13 8 14 2" xfId="4227" xr:uid="{00000000-0005-0000-0000-000081100000}"/>
    <cellStyle name="Normal 13 8 14 2 2" xfId="4228" xr:uid="{00000000-0005-0000-0000-000082100000}"/>
    <cellStyle name="Normal 13 8 14 3" xfId="4229" xr:uid="{00000000-0005-0000-0000-000083100000}"/>
    <cellStyle name="Normal 13 8 14 3 2" xfId="4230" xr:uid="{00000000-0005-0000-0000-000084100000}"/>
    <cellStyle name="Normal 13 8 14 4" xfId="4231" xr:uid="{00000000-0005-0000-0000-000085100000}"/>
    <cellStyle name="Normal 13 8 14 4 2" xfId="4232" xr:uid="{00000000-0005-0000-0000-000086100000}"/>
    <cellStyle name="Normal 13 8 14 5" xfId="4233" xr:uid="{00000000-0005-0000-0000-000087100000}"/>
    <cellStyle name="Normal 13 8 14 5 2" xfId="4234" xr:uid="{00000000-0005-0000-0000-000088100000}"/>
    <cellStyle name="Normal 13 8 14 6" xfId="4235" xr:uid="{00000000-0005-0000-0000-000089100000}"/>
    <cellStyle name="Normal 13 8 14 6 2" xfId="4236" xr:uid="{00000000-0005-0000-0000-00008A100000}"/>
    <cellStyle name="Normal 13 8 14 7" xfId="4237" xr:uid="{00000000-0005-0000-0000-00008B100000}"/>
    <cellStyle name="Normal 13 8 14 7 2" xfId="4238" xr:uid="{00000000-0005-0000-0000-00008C100000}"/>
    <cellStyle name="Normal 13 8 14 8" xfId="4239" xr:uid="{00000000-0005-0000-0000-00008D100000}"/>
    <cellStyle name="Normal 13 8 14 9" xfId="4240" xr:uid="{00000000-0005-0000-0000-00008E100000}"/>
    <cellStyle name="Normal 13 8 15" xfId="4241" xr:uid="{00000000-0005-0000-0000-00008F100000}"/>
    <cellStyle name="Normal 13 8 15 10" xfId="4242" xr:uid="{00000000-0005-0000-0000-000090100000}"/>
    <cellStyle name="Normal 13 8 15 2" xfId="4243" xr:uid="{00000000-0005-0000-0000-000091100000}"/>
    <cellStyle name="Normal 13 8 15 2 2" xfId="4244" xr:uid="{00000000-0005-0000-0000-000092100000}"/>
    <cellStyle name="Normal 13 8 15 3" xfId="4245" xr:uid="{00000000-0005-0000-0000-000093100000}"/>
    <cellStyle name="Normal 13 8 15 3 2" xfId="4246" xr:uid="{00000000-0005-0000-0000-000094100000}"/>
    <cellStyle name="Normal 13 8 15 4" xfId="4247" xr:uid="{00000000-0005-0000-0000-000095100000}"/>
    <cellStyle name="Normal 13 8 15 4 2" xfId="4248" xr:uid="{00000000-0005-0000-0000-000096100000}"/>
    <cellStyle name="Normal 13 8 15 5" xfId="4249" xr:uid="{00000000-0005-0000-0000-000097100000}"/>
    <cellStyle name="Normal 13 8 15 5 2" xfId="4250" xr:uid="{00000000-0005-0000-0000-000098100000}"/>
    <cellStyle name="Normal 13 8 15 6" xfId="4251" xr:uid="{00000000-0005-0000-0000-000099100000}"/>
    <cellStyle name="Normal 13 8 15 6 2" xfId="4252" xr:uid="{00000000-0005-0000-0000-00009A100000}"/>
    <cellStyle name="Normal 13 8 15 7" xfId="4253" xr:uid="{00000000-0005-0000-0000-00009B100000}"/>
    <cellStyle name="Normal 13 8 15 7 2" xfId="4254" xr:uid="{00000000-0005-0000-0000-00009C100000}"/>
    <cellStyle name="Normal 13 8 15 8" xfId="4255" xr:uid="{00000000-0005-0000-0000-00009D100000}"/>
    <cellStyle name="Normal 13 8 15 9" xfId="4256" xr:uid="{00000000-0005-0000-0000-00009E100000}"/>
    <cellStyle name="Normal 13 8 16" xfId="4257" xr:uid="{00000000-0005-0000-0000-00009F100000}"/>
    <cellStyle name="Normal 13 8 16 10" xfId="4258" xr:uid="{00000000-0005-0000-0000-0000A0100000}"/>
    <cellStyle name="Normal 13 8 16 2" xfId="4259" xr:uid="{00000000-0005-0000-0000-0000A1100000}"/>
    <cellStyle name="Normal 13 8 16 2 2" xfId="4260" xr:uid="{00000000-0005-0000-0000-0000A2100000}"/>
    <cellStyle name="Normal 13 8 16 3" xfId="4261" xr:uid="{00000000-0005-0000-0000-0000A3100000}"/>
    <cellStyle name="Normal 13 8 16 3 2" xfId="4262" xr:uid="{00000000-0005-0000-0000-0000A4100000}"/>
    <cellStyle name="Normal 13 8 16 4" xfId="4263" xr:uid="{00000000-0005-0000-0000-0000A5100000}"/>
    <cellStyle name="Normal 13 8 16 4 2" xfId="4264" xr:uid="{00000000-0005-0000-0000-0000A6100000}"/>
    <cellStyle name="Normal 13 8 16 5" xfId="4265" xr:uid="{00000000-0005-0000-0000-0000A7100000}"/>
    <cellStyle name="Normal 13 8 16 5 2" xfId="4266" xr:uid="{00000000-0005-0000-0000-0000A8100000}"/>
    <cellStyle name="Normal 13 8 16 6" xfId="4267" xr:uid="{00000000-0005-0000-0000-0000A9100000}"/>
    <cellStyle name="Normal 13 8 16 6 2" xfId="4268" xr:uid="{00000000-0005-0000-0000-0000AA100000}"/>
    <cellStyle name="Normal 13 8 16 7" xfId="4269" xr:uid="{00000000-0005-0000-0000-0000AB100000}"/>
    <cellStyle name="Normal 13 8 16 7 2" xfId="4270" xr:uid="{00000000-0005-0000-0000-0000AC100000}"/>
    <cellStyle name="Normal 13 8 16 8" xfId="4271" xr:uid="{00000000-0005-0000-0000-0000AD100000}"/>
    <cellStyle name="Normal 13 8 16 9" xfId="4272" xr:uid="{00000000-0005-0000-0000-0000AE100000}"/>
    <cellStyle name="Normal 13 8 17" xfId="4273" xr:uid="{00000000-0005-0000-0000-0000AF100000}"/>
    <cellStyle name="Normal 13 8 17 10" xfId="4274" xr:uid="{00000000-0005-0000-0000-0000B0100000}"/>
    <cellStyle name="Normal 13 8 17 2" xfId="4275" xr:uid="{00000000-0005-0000-0000-0000B1100000}"/>
    <cellStyle name="Normal 13 8 17 2 2" xfId="4276" xr:uid="{00000000-0005-0000-0000-0000B2100000}"/>
    <cellStyle name="Normal 13 8 17 3" xfId="4277" xr:uid="{00000000-0005-0000-0000-0000B3100000}"/>
    <cellStyle name="Normal 13 8 17 3 2" xfId="4278" xr:uid="{00000000-0005-0000-0000-0000B4100000}"/>
    <cellStyle name="Normal 13 8 17 4" xfId="4279" xr:uid="{00000000-0005-0000-0000-0000B5100000}"/>
    <cellStyle name="Normal 13 8 17 4 2" xfId="4280" xr:uid="{00000000-0005-0000-0000-0000B6100000}"/>
    <cellStyle name="Normal 13 8 17 5" xfId="4281" xr:uid="{00000000-0005-0000-0000-0000B7100000}"/>
    <cellStyle name="Normal 13 8 17 5 2" xfId="4282" xr:uid="{00000000-0005-0000-0000-0000B8100000}"/>
    <cellStyle name="Normal 13 8 17 6" xfId="4283" xr:uid="{00000000-0005-0000-0000-0000B9100000}"/>
    <cellStyle name="Normal 13 8 17 6 2" xfId="4284" xr:uid="{00000000-0005-0000-0000-0000BA100000}"/>
    <cellStyle name="Normal 13 8 17 7" xfId="4285" xr:uid="{00000000-0005-0000-0000-0000BB100000}"/>
    <cellStyle name="Normal 13 8 17 7 2" xfId="4286" xr:uid="{00000000-0005-0000-0000-0000BC100000}"/>
    <cellStyle name="Normal 13 8 17 8" xfId="4287" xr:uid="{00000000-0005-0000-0000-0000BD100000}"/>
    <cellStyle name="Normal 13 8 17 9" xfId="4288" xr:uid="{00000000-0005-0000-0000-0000BE100000}"/>
    <cellStyle name="Normal 13 8 18" xfId="4289" xr:uid="{00000000-0005-0000-0000-0000BF100000}"/>
    <cellStyle name="Normal 13 8 18 10" xfId="4290" xr:uid="{00000000-0005-0000-0000-0000C0100000}"/>
    <cellStyle name="Normal 13 8 18 2" xfId="4291" xr:uid="{00000000-0005-0000-0000-0000C1100000}"/>
    <cellStyle name="Normal 13 8 18 2 2" xfId="4292" xr:uid="{00000000-0005-0000-0000-0000C2100000}"/>
    <cellStyle name="Normal 13 8 18 3" xfId="4293" xr:uid="{00000000-0005-0000-0000-0000C3100000}"/>
    <cellStyle name="Normal 13 8 18 3 2" xfId="4294" xr:uid="{00000000-0005-0000-0000-0000C4100000}"/>
    <cellStyle name="Normal 13 8 18 4" xfId="4295" xr:uid="{00000000-0005-0000-0000-0000C5100000}"/>
    <cellStyle name="Normal 13 8 18 4 2" xfId="4296" xr:uid="{00000000-0005-0000-0000-0000C6100000}"/>
    <cellStyle name="Normal 13 8 18 5" xfId="4297" xr:uid="{00000000-0005-0000-0000-0000C7100000}"/>
    <cellStyle name="Normal 13 8 18 5 2" xfId="4298" xr:uid="{00000000-0005-0000-0000-0000C8100000}"/>
    <cellStyle name="Normal 13 8 18 6" xfId="4299" xr:uid="{00000000-0005-0000-0000-0000C9100000}"/>
    <cellStyle name="Normal 13 8 18 6 2" xfId="4300" xr:uid="{00000000-0005-0000-0000-0000CA100000}"/>
    <cellStyle name="Normal 13 8 18 7" xfId="4301" xr:uid="{00000000-0005-0000-0000-0000CB100000}"/>
    <cellStyle name="Normal 13 8 18 7 2" xfId="4302" xr:uid="{00000000-0005-0000-0000-0000CC100000}"/>
    <cellStyle name="Normal 13 8 18 8" xfId="4303" xr:uid="{00000000-0005-0000-0000-0000CD100000}"/>
    <cellStyle name="Normal 13 8 18 9" xfId="4304" xr:uid="{00000000-0005-0000-0000-0000CE100000}"/>
    <cellStyle name="Normal 13 8 19" xfId="4305" xr:uid="{00000000-0005-0000-0000-0000CF100000}"/>
    <cellStyle name="Normal 13 8 19 10" xfId="4306" xr:uid="{00000000-0005-0000-0000-0000D0100000}"/>
    <cellStyle name="Normal 13 8 19 2" xfId="4307" xr:uid="{00000000-0005-0000-0000-0000D1100000}"/>
    <cellStyle name="Normal 13 8 19 2 2" xfId="4308" xr:uid="{00000000-0005-0000-0000-0000D2100000}"/>
    <cellStyle name="Normal 13 8 19 3" xfId="4309" xr:uid="{00000000-0005-0000-0000-0000D3100000}"/>
    <cellStyle name="Normal 13 8 19 3 2" xfId="4310" xr:uid="{00000000-0005-0000-0000-0000D4100000}"/>
    <cellStyle name="Normal 13 8 19 4" xfId="4311" xr:uid="{00000000-0005-0000-0000-0000D5100000}"/>
    <cellStyle name="Normal 13 8 19 4 2" xfId="4312" xr:uid="{00000000-0005-0000-0000-0000D6100000}"/>
    <cellStyle name="Normal 13 8 19 5" xfId="4313" xr:uid="{00000000-0005-0000-0000-0000D7100000}"/>
    <cellStyle name="Normal 13 8 19 5 2" xfId="4314" xr:uid="{00000000-0005-0000-0000-0000D8100000}"/>
    <cellStyle name="Normal 13 8 19 6" xfId="4315" xr:uid="{00000000-0005-0000-0000-0000D9100000}"/>
    <cellStyle name="Normal 13 8 19 6 2" xfId="4316" xr:uid="{00000000-0005-0000-0000-0000DA100000}"/>
    <cellStyle name="Normal 13 8 19 7" xfId="4317" xr:uid="{00000000-0005-0000-0000-0000DB100000}"/>
    <cellStyle name="Normal 13 8 19 7 2" xfId="4318" xr:uid="{00000000-0005-0000-0000-0000DC100000}"/>
    <cellStyle name="Normal 13 8 19 8" xfId="4319" xr:uid="{00000000-0005-0000-0000-0000DD100000}"/>
    <cellStyle name="Normal 13 8 19 9" xfId="4320" xr:uid="{00000000-0005-0000-0000-0000DE100000}"/>
    <cellStyle name="Normal 13 8 2" xfId="4321" xr:uid="{00000000-0005-0000-0000-0000DF100000}"/>
    <cellStyle name="Normal 13 8 2 10" xfId="4322" xr:uid="{00000000-0005-0000-0000-0000E0100000}"/>
    <cellStyle name="Normal 13 8 2 11" xfId="4323" xr:uid="{00000000-0005-0000-0000-0000E1100000}"/>
    <cellStyle name="Normal 13 8 2 12" xfId="4324" xr:uid="{00000000-0005-0000-0000-0000E2100000}"/>
    <cellStyle name="Normal 13 8 2 2" xfId="4325" xr:uid="{00000000-0005-0000-0000-0000E3100000}"/>
    <cellStyle name="Normal 13 8 2 2 2" xfId="4326" xr:uid="{00000000-0005-0000-0000-0000E4100000}"/>
    <cellStyle name="Normal 13 8 2 3" xfId="4327" xr:uid="{00000000-0005-0000-0000-0000E5100000}"/>
    <cellStyle name="Normal 13 8 2 3 10" xfId="4328" xr:uid="{00000000-0005-0000-0000-0000E6100000}"/>
    <cellStyle name="Normal 13 8 2 3 2" xfId="4329" xr:uid="{00000000-0005-0000-0000-0000E7100000}"/>
    <cellStyle name="Normal 13 8 2 3 2 2" xfId="4330" xr:uid="{00000000-0005-0000-0000-0000E8100000}"/>
    <cellStyle name="Normal 13 8 2 3 2 3" xfId="4331" xr:uid="{00000000-0005-0000-0000-0000E9100000}"/>
    <cellStyle name="Normal 13 8 2 3 3" xfId="4332" xr:uid="{00000000-0005-0000-0000-0000EA100000}"/>
    <cellStyle name="Normal 13 8 2 3 3 2" xfId="4333" xr:uid="{00000000-0005-0000-0000-0000EB100000}"/>
    <cellStyle name="Normal 13 8 2 3 3 2 2" xfId="4334" xr:uid="{00000000-0005-0000-0000-0000EC100000}"/>
    <cellStyle name="Normal 13 8 2 3 3 3" xfId="4335" xr:uid="{00000000-0005-0000-0000-0000ED100000}"/>
    <cellStyle name="Normal 13 8 2 3 3 3 2" xfId="4336" xr:uid="{00000000-0005-0000-0000-0000EE100000}"/>
    <cellStyle name="Normal 13 8 2 3 3 4" xfId="4337" xr:uid="{00000000-0005-0000-0000-0000EF100000}"/>
    <cellStyle name="Normal 13 8 2 3 3 4 2" xfId="4338" xr:uid="{00000000-0005-0000-0000-0000F0100000}"/>
    <cellStyle name="Normal 13 8 2 3 3 5" xfId="4339" xr:uid="{00000000-0005-0000-0000-0000F1100000}"/>
    <cellStyle name="Normal 13 8 2 3 4" xfId="4340" xr:uid="{00000000-0005-0000-0000-0000F2100000}"/>
    <cellStyle name="Normal 13 8 2 3 4 2" xfId="4341" xr:uid="{00000000-0005-0000-0000-0000F3100000}"/>
    <cellStyle name="Normal 13 8 2 3 5" xfId="4342" xr:uid="{00000000-0005-0000-0000-0000F4100000}"/>
    <cellStyle name="Normal 13 8 2 3 5 2" xfId="4343" xr:uid="{00000000-0005-0000-0000-0000F5100000}"/>
    <cellStyle name="Normal 13 8 2 3 6" xfId="4344" xr:uid="{00000000-0005-0000-0000-0000F6100000}"/>
    <cellStyle name="Normal 13 8 2 3 6 2" xfId="4345" xr:uid="{00000000-0005-0000-0000-0000F7100000}"/>
    <cellStyle name="Normal 13 8 2 3 7" xfId="4346" xr:uid="{00000000-0005-0000-0000-0000F8100000}"/>
    <cellStyle name="Normal 13 8 2 3 7 2" xfId="4347" xr:uid="{00000000-0005-0000-0000-0000F9100000}"/>
    <cellStyle name="Normal 13 8 2 3 8" xfId="4348" xr:uid="{00000000-0005-0000-0000-0000FA100000}"/>
    <cellStyle name="Normal 13 8 2 3 8 2" xfId="4349" xr:uid="{00000000-0005-0000-0000-0000FB100000}"/>
    <cellStyle name="Normal 13 8 2 3 9" xfId="4350" xr:uid="{00000000-0005-0000-0000-0000FC100000}"/>
    <cellStyle name="Normal 13 8 2 4" xfId="4351" xr:uid="{00000000-0005-0000-0000-0000FD100000}"/>
    <cellStyle name="Normal 13 8 2 4 2" xfId="4352" xr:uid="{00000000-0005-0000-0000-0000FE100000}"/>
    <cellStyle name="Normal 13 8 2 5" xfId="4353" xr:uid="{00000000-0005-0000-0000-0000FF100000}"/>
    <cellStyle name="Normal 13 8 2 5 2" xfId="4354" xr:uid="{00000000-0005-0000-0000-000000110000}"/>
    <cellStyle name="Normal 13 8 2 5 2 2" xfId="4355" xr:uid="{00000000-0005-0000-0000-000001110000}"/>
    <cellStyle name="Normal 13 8 2 5 3" xfId="4356" xr:uid="{00000000-0005-0000-0000-000002110000}"/>
    <cellStyle name="Normal 13 8 2 5 3 2" xfId="4357" xr:uid="{00000000-0005-0000-0000-000003110000}"/>
    <cellStyle name="Normal 13 8 2 5 4" xfId="4358" xr:uid="{00000000-0005-0000-0000-000004110000}"/>
    <cellStyle name="Normal 13 8 2 5 4 2" xfId="4359" xr:uid="{00000000-0005-0000-0000-000005110000}"/>
    <cellStyle name="Normal 13 8 2 5 5" xfId="4360" xr:uid="{00000000-0005-0000-0000-000006110000}"/>
    <cellStyle name="Normal 13 8 2 6" xfId="4361" xr:uid="{00000000-0005-0000-0000-000007110000}"/>
    <cellStyle name="Normal 13 8 2 6 2" xfId="4362" xr:uid="{00000000-0005-0000-0000-000008110000}"/>
    <cellStyle name="Normal 13 8 2 7" xfId="4363" xr:uid="{00000000-0005-0000-0000-000009110000}"/>
    <cellStyle name="Normal 13 8 2 7 2" xfId="4364" xr:uid="{00000000-0005-0000-0000-00000A110000}"/>
    <cellStyle name="Normal 13 8 2 8" xfId="4365" xr:uid="{00000000-0005-0000-0000-00000B110000}"/>
    <cellStyle name="Normal 13 8 2 8 2" xfId="4366" xr:uid="{00000000-0005-0000-0000-00000C110000}"/>
    <cellStyle name="Normal 13 8 2 9" xfId="4367" xr:uid="{00000000-0005-0000-0000-00000D110000}"/>
    <cellStyle name="Normal 13 8 2 9 2" xfId="4368" xr:uid="{00000000-0005-0000-0000-00000E110000}"/>
    <cellStyle name="Normal 13 8 20" xfId="4369" xr:uid="{00000000-0005-0000-0000-00000F110000}"/>
    <cellStyle name="Normal 13 8 20 10" xfId="4370" xr:uid="{00000000-0005-0000-0000-000010110000}"/>
    <cellStyle name="Normal 13 8 20 2" xfId="4371" xr:uid="{00000000-0005-0000-0000-000011110000}"/>
    <cellStyle name="Normal 13 8 20 2 2" xfId="4372" xr:uid="{00000000-0005-0000-0000-000012110000}"/>
    <cellStyle name="Normal 13 8 20 3" xfId="4373" xr:uid="{00000000-0005-0000-0000-000013110000}"/>
    <cellStyle name="Normal 13 8 20 3 2" xfId="4374" xr:uid="{00000000-0005-0000-0000-000014110000}"/>
    <cellStyle name="Normal 13 8 20 4" xfId="4375" xr:uid="{00000000-0005-0000-0000-000015110000}"/>
    <cellStyle name="Normal 13 8 20 4 2" xfId="4376" xr:uid="{00000000-0005-0000-0000-000016110000}"/>
    <cellStyle name="Normal 13 8 20 5" xfId="4377" xr:uid="{00000000-0005-0000-0000-000017110000}"/>
    <cellStyle name="Normal 13 8 20 5 2" xfId="4378" xr:uid="{00000000-0005-0000-0000-000018110000}"/>
    <cellStyle name="Normal 13 8 20 6" xfId="4379" xr:uid="{00000000-0005-0000-0000-000019110000}"/>
    <cellStyle name="Normal 13 8 20 6 2" xfId="4380" xr:uid="{00000000-0005-0000-0000-00001A110000}"/>
    <cellStyle name="Normal 13 8 20 7" xfId="4381" xr:uid="{00000000-0005-0000-0000-00001B110000}"/>
    <cellStyle name="Normal 13 8 20 7 2" xfId="4382" xr:uid="{00000000-0005-0000-0000-00001C110000}"/>
    <cellStyle name="Normal 13 8 20 8" xfId="4383" xr:uid="{00000000-0005-0000-0000-00001D110000}"/>
    <cellStyle name="Normal 13 8 20 9" xfId="4384" xr:uid="{00000000-0005-0000-0000-00001E110000}"/>
    <cellStyle name="Normal 13 8 21" xfId="4385" xr:uid="{00000000-0005-0000-0000-00001F110000}"/>
    <cellStyle name="Normal 13 8 21 10" xfId="4386" xr:uid="{00000000-0005-0000-0000-000020110000}"/>
    <cellStyle name="Normal 13 8 21 2" xfId="4387" xr:uid="{00000000-0005-0000-0000-000021110000}"/>
    <cellStyle name="Normal 13 8 21 2 2" xfId="4388" xr:uid="{00000000-0005-0000-0000-000022110000}"/>
    <cellStyle name="Normal 13 8 21 3" xfId="4389" xr:uid="{00000000-0005-0000-0000-000023110000}"/>
    <cellStyle name="Normal 13 8 21 3 2" xfId="4390" xr:uid="{00000000-0005-0000-0000-000024110000}"/>
    <cellStyle name="Normal 13 8 21 4" xfId="4391" xr:uid="{00000000-0005-0000-0000-000025110000}"/>
    <cellStyle name="Normal 13 8 21 4 2" xfId="4392" xr:uid="{00000000-0005-0000-0000-000026110000}"/>
    <cellStyle name="Normal 13 8 21 5" xfId="4393" xr:uid="{00000000-0005-0000-0000-000027110000}"/>
    <cellStyle name="Normal 13 8 21 5 2" xfId="4394" xr:uid="{00000000-0005-0000-0000-000028110000}"/>
    <cellStyle name="Normal 13 8 21 6" xfId="4395" xr:uid="{00000000-0005-0000-0000-000029110000}"/>
    <cellStyle name="Normal 13 8 21 6 2" xfId="4396" xr:uid="{00000000-0005-0000-0000-00002A110000}"/>
    <cellStyle name="Normal 13 8 21 7" xfId="4397" xr:uid="{00000000-0005-0000-0000-00002B110000}"/>
    <cellStyle name="Normal 13 8 21 7 2" xfId="4398" xr:uid="{00000000-0005-0000-0000-00002C110000}"/>
    <cellStyle name="Normal 13 8 21 8" xfId="4399" xr:uid="{00000000-0005-0000-0000-00002D110000}"/>
    <cellStyle name="Normal 13 8 21 9" xfId="4400" xr:uid="{00000000-0005-0000-0000-00002E110000}"/>
    <cellStyle name="Normal 13 8 22" xfId="4401" xr:uid="{00000000-0005-0000-0000-00002F110000}"/>
    <cellStyle name="Normal 13 8 22 10" xfId="4402" xr:uid="{00000000-0005-0000-0000-000030110000}"/>
    <cellStyle name="Normal 13 8 22 2" xfId="4403" xr:uid="{00000000-0005-0000-0000-000031110000}"/>
    <cellStyle name="Normal 13 8 22 2 2" xfId="4404" xr:uid="{00000000-0005-0000-0000-000032110000}"/>
    <cellStyle name="Normal 13 8 22 3" xfId="4405" xr:uid="{00000000-0005-0000-0000-000033110000}"/>
    <cellStyle name="Normal 13 8 22 3 2" xfId="4406" xr:uid="{00000000-0005-0000-0000-000034110000}"/>
    <cellStyle name="Normal 13 8 22 4" xfId="4407" xr:uid="{00000000-0005-0000-0000-000035110000}"/>
    <cellStyle name="Normal 13 8 22 4 2" xfId="4408" xr:uid="{00000000-0005-0000-0000-000036110000}"/>
    <cellStyle name="Normal 13 8 22 5" xfId="4409" xr:uid="{00000000-0005-0000-0000-000037110000}"/>
    <cellStyle name="Normal 13 8 22 5 2" xfId="4410" xr:uid="{00000000-0005-0000-0000-000038110000}"/>
    <cellStyle name="Normal 13 8 22 6" xfId="4411" xr:uid="{00000000-0005-0000-0000-000039110000}"/>
    <cellStyle name="Normal 13 8 22 6 2" xfId="4412" xr:uid="{00000000-0005-0000-0000-00003A110000}"/>
    <cellStyle name="Normal 13 8 22 7" xfId="4413" xr:uid="{00000000-0005-0000-0000-00003B110000}"/>
    <cellStyle name="Normal 13 8 22 7 2" xfId="4414" xr:uid="{00000000-0005-0000-0000-00003C110000}"/>
    <cellStyle name="Normal 13 8 22 8" xfId="4415" xr:uid="{00000000-0005-0000-0000-00003D110000}"/>
    <cellStyle name="Normal 13 8 22 9" xfId="4416" xr:uid="{00000000-0005-0000-0000-00003E110000}"/>
    <cellStyle name="Normal 13 8 23" xfId="4417" xr:uid="{00000000-0005-0000-0000-00003F110000}"/>
    <cellStyle name="Normal 13 8 23 10" xfId="4418" xr:uid="{00000000-0005-0000-0000-000040110000}"/>
    <cellStyle name="Normal 13 8 23 2" xfId="4419" xr:uid="{00000000-0005-0000-0000-000041110000}"/>
    <cellStyle name="Normal 13 8 23 2 2" xfId="4420" xr:uid="{00000000-0005-0000-0000-000042110000}"/>
    <cellStyle name="Normal 13 8 23 3" xfId="4421" xr:uid="{00000000-0005-0000-0000-000043110000}"/>
    <cellStyle name="Normal 13 8 23 3 2" xfId="4422" xr:uid="{00000000-0005-0000-0000-000044110000}"/>
    <cellStyle name="Normal 13 8 23 4" xfId="4423" xr:uid="{00000000-0005-0000-0000-000045110000}"/>
    <cellStyle name="Normal 13 8 23 4 2" xfId="4424" xr:uid="{00000000-0005-0000-0000-000046110000}"/>
    <cellStyle name="Normal 13 8 23 5" xfId="4425" xr:uid="{00000000-0005-0000-0000-000047110000}"/>
    <cellStyle name="Normal 13 8 23 5 2" xfId="4426" xr:uid="{00000000-0005-0000-0000-000048110000}"/>
    <cellStyle name="Normal 13 8 23 6" xfId="4427" xr:uid="{00000000-0005-0000-0000-000049110000}"/>
    <cellStyle name="Normal 13 8 23 6 2" xfId="4428" xr:uid="{00000000-0005-0000-0000-00004A110000}"/>
    <cellStyle name="Normal 13 8 23 7" xfId="4429" xr:uid="{00000000-0005-0000-0000-00004B110000}"/>
    <cellStyle name="Normal 13 8 23 7 2" xfId="4430" xr:uid="{00000000-0005-0000-0000-00004C110000}"/>
    <cellStyle name="Normal 13 8 23 8" xfId="4431" xr:uid="{00000000-0005-0000-0000-00004D110000}"/>
    <cellStyle name="Normal 13 8 23 9" xfId="4432" xr:uid="{00000000-0005-0000-0000-00004E110000}"/>
    <cellStyle name="Normal 13 8 24" xfId="4433" xr:uid="{00000000-0005-0000-0000-00004F110000}"/>
    <cellStyle name="Normal 13 8 24 10" xfId="4434" xr:uid="{00000000-0005-0000-0000-000050110000}"/>
    <cellStyle name="Normal 13 8 24 2" xfId="4435" xr:uid="{00000000-0005-0000-0000-000051110000}"/>
    <cellStyle name="Normal 13 8 24 2 2" xfId="4436" xr:uid="{00000000-0005-0000-0000-000052110000}"/>
    <cellStyle name="Normal 13 8 24 3" xfId="4437" xr:uid="{00000000-0005-0000-0000-000053110000}"/>
    <cellStyle name="Normal 13 8 24 3 2" xfId="4438" xr:uid="{00000000-0005-0000-0000-000054110000}"/>
    <cellStyle name="Normal 13 8 24 4" xfId="4439" xr:uid="{00000000-0005-0000-0000-000055110000}"/>
    <cellStyle name="Normal 13 8 24 4 2" xfId="4440" xr:uid="{00000000-0005-0000-0000-000056110000}"/>
    <cellStyle name="Normal 13 8 24 5" xfId="4441" xr:uid="{00000000-0005-0000-0000-000057110000}"/>
    <cellStyle name="Normal 13 8 24 5 2" xfId="4442" xr:uid="{00000000-0005-0000-0000-000058110000}"/>
    <cellStyle name="Normal 13 8 24 6" xfId="4443" xr:uid="{00000000-0005-0000-0000-000059110000}"/>
    <cellStyle name="Normal 13 8 24 6 2" xfId="4444" xr:uid="{00000000-0005-0000-0000-00005A110000}"/>
    <cellStyle name="Normal 13 8 24 7" xfId="4445" xr:uid="{00000000-0005-0000-0000-00005B110000}"/>
    <cellStyle name="Normal 13 8 24 7 2" xfId="4446" xr:uid="{00000000-0005-0000-0000-00005C110000}"/>
    <cellStyle name="Normal 13 8 24 8" xfId="4447" xr:uid="{00000000-0005-0000-0000-00005D110000}"/>
    <cellStyle name="Normal 13 8 24 9" xfId="4448" xr:uid="{00000000-0005-0000-0000-00005E110000}"/>
    <cellStyle name="Normal 13 8 25" xfId="4449" xr:uid="{00000000-0005-0000-0000-00005F110000}"/>
    <cellStyle name="Normal 13 8 25 10" xfId="4450" xr:uid="{00000000-0005-0000-0000-000060110000}"/>
    <cellStyle name="Normal 13 8 25 2" xfId="4451" xr:uid="{00000000-0005-0000-0000-000061110000}"/>
    <cellStyle name="Normal 13 8 25 2 2" xfId="4452" xr:uid="{00000000-0005-0000-0000-000062110000}"/>
    <cellStyle name="Normal 13 8 25 3" xfId="4453" xr:uid="{00000000-0005-0000-0000-000063110000}"/>
    <cellStyle name="Normal 13 8 25 3 2" xfId="4454" xr:uid="{00000000-0005-0000-0000-000064110000}"/>
    <cellStyle name="Normal 13 8 25 4" xfId="4455" xr:uid="{00000000-0005-0000-0000-000065110000}"/>
    <cellStyle name="Normal 13 8 25 4 2" xfId="4456" xr:uid="{00000000-0005-0000-0000-000066110000}"/>
    <cellStyle name="Normal 13 8 25 5" xfId="4457" xr:uid="{00000000-0005-0000-0000-000067110000}"/>
    <cellStyle name="Normal 13 8 25 5 2" xfId="4458" xr:uid="{00000000-0005-0000-0000-000068110000}"/>
    <cellStyle name="Normal 13 8 25 6" xfId="4459" xr:uid="{00000000-0005-0000-0000-000069110000}"/>
    <cellStyle name="Normal 13 8 25 6 2" xfId="4460" xr:uid="{00000000-0005-0000-0000-00006A110000}"/>
    <cellStyle name="Normal 13 8 25 7" xfId="4461" xr:uid="{00000000-0005-0000-0000-00006B110000}"/>
    <cellStyle name="Normal 13 8 25 7 2" xfId="4462" xr:uid="{00000000-0005-0000-0000-00006C110000}"/>
    <cellStyle name="Normal 13 8 25 8" xfId="4463" xr:uid="{00000000-0005-0000-0000-00006D110000}"/>
    <cellStyle name="Normal 13 8 25 9" xfId="4464" xr:uid="{00000000-0005-0000-0000-00006E110000}"/>
    <cellStyle name="Normal 13 8 26" xfId="4465" xr:uid="{00000000-0005-0000-0000-00006F110000}"/>
    <cellStyle name="Normal 13 8 26 10" xfId="4466" xr:uid="{00000000-0005-0000-0000-000070110000}"/>
    <cellStyle name="Normal 13 8 26 2" xfId="4467" xr:uid="{00000000-0005-0000-0000-000071110000}"/>
    <cellStyle name="Normal 13 8 26 2 2" xfId="4468" xr:uid="{00000000-0005-0000-0000-000072110000}"/>
    <cellStyle name="Normal 13 8 26 3" xfId="4469" xr:uid="{00000000-0005-0000-0000-000073110000}"/>
    <cellStyle name="Normal 13 8 26 3 2" xfId="4470" xr:uid="{00000000-0005-0000-0000-000074110000}"/>
    <cellStyle name="Normal 13 8 26 4" xfId="4471" xr:uid="{00000000-0005-0000-0000-000075110000}"/>
    <cellStyle name="Normal 13 8 26 4 2" xfId="4472" xr:uid="{00000000-0005-0000-0000-000076110000}"/>
    <cellStyle name="Normal 13 8 26 5" xfId="4473" xr:uid="{00000000-0005-0000-0000-000077110000}"/>
    <cellStyle name="Normal 13 8 26 5 2" xfId="4474" xr:uid="{00000000-0005-0000-0000-000078110000}"/>
    <cellStyle name="Normal 13 8 26 6" xfId="4475" xr:uid="{00000000-0005-0000-0000-000079110000}"/>
    <cellStyle name="Normal 13 8 26 6 2" xfId="4476" xr:uid="{00000000-0005-0000-0000-00007A110000}"/>
    <cellStyle name="Normal 13 8 26 7" xfId="4477" xr:uid="{00000000-0005-0000-0000-00007B110000}"/>
    <cellStyle name="Normal 13 8 26 7 2" xfId="4478" xr:uid="{00000000-0005-0000-0000-00007C110000}"/>
    <cellStyle name="Normal 13 8 26 8" xfId="4479" xr:uid="{00000000-0005-0000-0000-00007D110000}"/>
    <cellStyle name="Normal 13 8 26 9" xfId="4480" xr:uid="{00000000-0005-0000-0000-00007E110000}"/>
    <cellStyle name="Normal 13 8 27" xfId="4481" xr:uid="{00000000-0005-0000-0000-00007F110000}"/>
    <cellStyle name="Normal 13 8 27 10" xfId="4482" xr:uid="{00000000-0005-0000-0000-000080110000}"/>
    <cellStyle name="Normal 13 8 27 2" xfId="4483" xr:uid="{00000000-0005-0000-0000-000081110000}"/>
    <cellStyle name="Normal 13 8 27 2 2" xfId="4484" xr:uid="{00000000-0005-0000-0000-000082110000}"/>
    <cellStyle name="Normal 13 8 27 3" xfId="4485" xr:uid="{00000000-0005-0000-0000-000083110000}"/>
    <cellStyle name="Normal 13 8 27 3 2" xfId="4486" xr:uid="{00000000-0005-0000-0000-000084110000}"/>
    <cellStyle name="Normal 13 8 27 4" xfId="4487" xr:uid="{00000000-0005-0000-0000-000085110000}"/>
    <cellStyle name="Normal 13 8 27 4 2" xfId="4488" xr:uid="{00000000-0005-0000-0000-000086110000}"/>
    <cellStyle name="Normal 13 8 27 5" xfId="4489" xr:uid="{00000000-0005-0000-0000-000087110000}"/>
    <cellStyle name="Normal 13 8 27 5 2" xfId="4490" xr:uid="{00000000-0005-0000-0000-000088110000}"/>
    <cellStyle name="Normal 13 8 27 6" xfId="4491" xr:uid="{00000000-0005-0000-0000-000089110000}"/>
    <cellStyle name="Normal 13 8 27 6 2" xfId="4492" xr:uid="{00000000-0005-0000-0000-00008A110000}"/>
    <cellStyle name="Normal 13 8 27 7" xfId="4493" xr:uid="{00000000-0005-0000-0000-00008B110000}"/>
    <cellStyle name="Normal 13 8 27 7 2" xfId="4494" xr:uid="{00000000-0005-0000-0000-00008C110000}"/>
    <cellStyle name="Normal 13 8 27 8" xfId="4495" xr:uid="{00000000-0005-0000-0000-00008D110000}"/>
    <cellStyle name="Normal 13 8 27 9" xfId="4496" xr:uid="{00000000-0005-0000-0000-00008E110000}"/>
    <cellStyle name="Normal 13 8 28" xfId="4497" xr:uid="{00000000-0005-0000-0000-00008F110000}"/>
    <cellStyle name="Normal 13 8 28 10" xfId="4498" xr:uid="{00000000-0005-0000-0000-000090110000}"/>
    <cellStyle name="Normal 13 8 28 2" xfId="4499" xr:uid="{00000000-0005-0000-0000-000091110000}"/>
    <cellStyle name="Normal 13 8 28 2 2" xfId="4500" xr:uid="{00000000-0005-0000-0000-000092110000}"/>
    <cellStyle name="Normal 13 8 28 3" xfId="4501" xr:uid="{00000000-0005-0000-0000-000093110000}"/>
    <cellStyle name="Normal 13 8 28 3 2" xfId="4502" xr:uid="{00000000-0005-0000-0000-000094110000}"/>
    <cellStyle name="Normal 13 8 28 4" xfId="4503" xr:uid="{00000000-0005-0000-0000-000095110000}"/>
    <cellStyle name="Normal 13 8 28 4 2" xfId="4504" xr:uid="{00000000-0005-0000-0000-000096110000}"/>
    <cellStyle name="Normal 13 8 28 5" xfId="4505" xr:uid="{00000000-0005-0000-0000-000097110000}"/>
    <cellStyle name="Normal 13 8 28 5 2" xfId="4506" xr:uid="{00000000-0005-0000-0000-000098110000}"/>
    <cellStyle name="Normal 13 8 28 6" xfId="4507" xr:uid="{00000000-0005-0000-0000-000099110000}"/>
    <cellStyle name="Normal 13 8 28 6 2" xfId="4508" xr:uid="{00000000-0005-0000-0000-00009A110000}"/>
    <cellStyle name="Normal 13 8 28 7" xfId="4509" xr:uid="{00000000-0005-0000-0000-00009B110000}"/>
    <cellStyle name="Normal 13 8 28 7 2" xfId="4510" xr:uid="{00000000-0005-0000-0000-00009C110000}"/>
    <cellStyle name="Normal 13 8 28 8" xfId="4511" xr:uid="{00000000-0005-0000-0000-00009D110000}"/>
    <cellStyle name="Normal 13 8 28 9" xfId="4512" xr:uid="{00000000-0005-0000-0000-00009E110000}"/>
    <cellStyle name="Normal 13 8 29" xfId="4513" xr:uid="{00000000-0005-0000-0000-00009F110000}"/>
    <cellStyle name="Normal 13 8 29 10" xfId="4514" xr:uid="{00000000-0005-0000-0000-0000A0110000}"/>
    <cellStyle name="Normal 13 8 29 2" xfId="4515" xr:uid="{00000000-0005-0000-0000-0000A1110000}"/>
    <cellStyle name="Normal 13 8 29 2 2" xfId="4516" xr:uid="{00000000-0005-0000-0000-0000A2110000}"/>
    <cellStyle name="Normal 13 8 29 3" xfId="4517" xr:uid="{00000000-0005-0000-0000-0000A3110000}"/>
    <cellStyle name="Normal 13 8 29 3 2" xfId="4518" xr:uid="{00000000-0005-0000-0000-0000A4110000}"/>
    <cellStyle name="Normal 13 8 29 4" xfId="4519" xr:uid="{00000000-0005-0000-0000-0000A5110000}"/>
    <cellStyle name="Normal 13 8 29 4 2" xfId="4520" xr:uid="{00000000-0005-0000-0000-0000A6110000}"/>
    <cellStyle name="Normal 13 8 29 5" xfId="4521" xr:uid="{00000000-0005-0000-0000-0000A7110000}"/>
    <cellStyle name="Normal 13 8 29 5 2" xfId="4522" xr:uid="{00000000-0005-0000-0000-0000A8110000}"/>
    <cellStyle name="Normal 13 8 29 6" xfId="4523" xr:uid="{00000000-0005-0000-0000-0000A9110000}"/>
    <cellStyle name="Normal 13 8 29 6 2" xfId="4524" xr:uid="{00000000-0005-0000-0000-0000AA110000}"/>
    <cellStyle name="Normal 13 8 29 7" xfId="4525" xr:uid="{00000000-0005-0000-0000-0000AB110000}"/>
    <cellStyle name="Normal 13 8 29 7 2" xfId="4526" xr:uid="{00000000-0005-0000-0000-0000AC110000}"/>
    <cellStyle name="Normal 13 8 29 8" xfId="4527" xr:uid="{00000000-0005-0000-0000-0000AD110000}"/>
    <cellStyle name="Normal 13 8 29 9" xfId="4528" xr:uid="{00000000-0005-0000-0000-0000AE110000}"/>
    <cellStyle name="Normal 13 8 3" xfId="4529" xr:uid="{00000000-0005-0000-0000-0000AF110000}"/>
    <cellStyle name="Normal 13 8 3 10" xfId="4530" xr:uid="{00000000-0005-0000-0000-0000B0110000}"/>
    <cellStyle name="Normal 13 8 3 2" xfId="4531" xr:uid="{00000000-0005-0000-0000-0000B1110000}"/>
    <cellStyle name="Normal 13 8 3 2 2" xfId="4532" xr:uid="{00000000-0005-0000-0000-0000B2110000}"/>
    <cellStyle name="Normal 13 8 3 3" xfId="4533" xr:uid="{00000000-0005-0000-0000-0000B3110000}"/>
    <cellStyle name="Normal 13 8 3 3 2" xfId="4534" xr:uid="{00000000-0005-0000-0000-0000B4110000}"/>
    <cellStyle name="Normal 13 8 3 4" xfId="4535" xr:uid="{00000000-0005-0000-0000-0000B5110000}"/>
    <cellStyle name="Normal 13 8 3 4 2" xfId="4536" xr:uid="{00000000-0005-0000-0000-0000B6110000}"/>
    <cellStyle name="Normal 13 8 3 5" xfId="4537" xr:uid="{00000000-0005-0000-0000-0000B7110000}"/>
    <cellStyle name="Normal 13 8 3 5 2" xfId="4538" xr:uid="{00000000-0005-0000-0000-0000B8110000}"/>
    <cellStyle name="Normal 13 8 3 6" xfId="4539" xr:uid="{00000000-0005-0000-0000-0000B9110000}"/>
    <cellStyle name="Normal 13 8 3 6 2" xfId="4540" xr:uid="{00000000-0005-0000-0000-0000BA110000}"/>
    <cellStyle name="Normal 13 8 3 7" xfId="4541" xr:uid="{00000000-0005-0000-0000-0000BB110000}"/>
    <cellStyle name="Normal 13 8 3 7 2" xfId="4542" xr:uid="{00000000-0005-0000-0000-0000BC110000}"/>
    <cellStyle name="Normal 13 8 3 8" xfId="4543" xr:uid="{00000000-0005-0000-0000-0000BD110000}"/>
    <cellStyle name="Normal 13 8 3 9" xfId="4544" xr:uid="{00000000-0005-0000-0000-0000BE110000}"/>
    <cellStyle name="Normal 13 8 30" xfId="4545" xr:uid="{00000000-0005-0000-0000-0000BF110000}"/>
    <cellStyle name="Normal 13 8 30 10" xfId="4546" xr:uid="{00000000-0005-0000-0000-0000C0110000}"/>
    <cellStyle name="Normal 13 8 30 2" xfId="4547" xr:uid="{00000000-0005-0000-0000-0000C1110000}"/>
    <cellStyle name="Normal 13 8 30 2 2" xfId="4548" xr:uid="{00000000-0005-0000-0000-0000C2110000}"/>
    <cellStyle name="Normal 13 8 30 3" xfId="4549" xr:uid="{00000000-0005-0000-0000-0000C3110000}"/>
    <cellStyle name="Normal 13 8 30 3 2" xfId="4550" xr:uid="{00000000-0005-0000-0000-0000C4110000}"/>
    <cellStyle name="Normal 13 8 30 4" xfId="4551" xr:uid="{00000000-0005-0000-0000-0000C5110000}"/>
    <cellStyle name="Normal 13 8 30 4 2" xfId="4552" xr:uid="{00000000-0005-0000-0000-0000C6110000}"/>
    <cellStyle name="Normal 13 8 30 5" xfId="4553" xr:uid="{00000000-0005-0000-0000-0000C7110000}"/>
    <cellStyle name="Normal 13 8 30 5 2" xfId="4554" xr:uid="{00000000-0005-0000-0000-0000C8110000}"/>
    <cellStyle name="Normal 13 8 30 6" xfId="4555" xr:uid="{00000000-0005-0000-0000-0000C9110000}"/>
    <cellStyle name="Normal 13 8 30 6 2" xfId="4556" xr:uid="{00000000-0005-0000-0000-0000CA110000}"/>
    <cellStyle name="Normal 13 8 30 7" xfId="4557" xr:uid="{00000000-0005-0000-0000-0000CB110000}"/>
    <cellStyle name="Normal 13 8 30 7 2" xfId="4558" xr:uid="{00000000-0005-0000-0000-0000CC110000}"/>
    <cellStyle name="Normal 13 8 30 8" xfId="4559" xr:uid="{00000000-0005-0000-0000-0000CD110000}"/>
    <cellStyle name="Normal 13 8 30 9" xfId="4560" xr:uid="{00000000-0005-0000-0000-0000CE110000}"/>
    <cellStyle name="Normal 13 8 31" xfId="4561" xr:uid="{00000000-0005-0000-0000-0000CF110000}"/>
    <cellStyle name="Normal 13 8 31 10" xfId="4562" xr:uid="{00000000-0005-0000-0000-0000D0110000}"/>
    <cellStyle name="Normal 13 8 31 2" xfId="4563" xr:uid="{00000000-0005-0000-0000-0000D1110000}"/>
    <cellStyle name="Normal 13 8 31 2 2" xfId="4564" xr:uid="{00000000-0005-0000-0000-0000D2110000}"/>
    <cellStyle name="Normal 13 8 31 3" xfId="4565" xr:uid="{00000000-0005-0000-0000-0000D3110000}"/>
    <cellStyle name="Normal 13 8 31 3 2" xfId="4566" xr:uid="{00000000-0005-0000-0000-0000D4110000}"/>
    <cellStyle name="Normal 13 8 31 4" xfId="4567" xr:uid="{00000000-0005-0000-0000-0000D5110000}"/>
    <cellStyle name="Normal 13 8 31 4 2" xfId="4568" xr:uid="{00000000-0005-0000-0000-0000D6110000}"/>
    <cellStyle name="Normal 13 8 31 5" xfId="4569" xr:uid="{00000000-0005-0000-0000-0000D7110000}"/>
    <cellStyle name="Normal 13 8 31 5 2" xfId="4570" xr:uid="{00000000-0005-0000-0000-0000D8110000}"/>
    <cellStyle name="Normal 13 8 31 6" xfId="4571" xr:uid="{00000000-0005-0000-0000-0000D9110000}"/>
    <cellStyle name="Normal 13 8 31 6 2" xfId="4572" xr:uid="{00000000-0005-0000-0000-0000DA110000}"/>
    <cellStyle name="Normal 13 8 31 7" xfId="4573" xr:uid="{00000000-0005-0000-0000-0000DB110000}"/>
    <cellStyle name="Normal 13 8 31 7 2" xfId="4574" xr:uid="{00000000-0005-0000-0000-0000DC110000}"/>
    <cellStyle name="Normal 13 8 31 8" xfId="4575" xr:uid="{00000000-0005-0000-0000-0000DD110000}"/>
    <cellStyle name="Normal 13 8 31 9" xfId="4576" xr:uid="{00000000-0005-0000-0000-0000DE110000}"/>
    <cellStyle name="Normal 13 8 32" xfId="4577" xr:uid="{00000000-0005-0000-0000-0000DF110000}"/>
    <cellStyle name="Normal 13 8 32 10" xfId="4578" xr:uid="{00000000-0005-0000-0000-0000E0110000}"/>
    <cellStyle name="Normal 13 8 32 2" xfId="4579" xr:uid="{00000000-0005-0000-0000-0000E1110000}"/>
    <cellStyle name="Normal 13 8 32 2 2" xfId="4580" xr:uid="{00000000-0005-0000-0000-0000E2110000}"/>
    <cellStyle name="Normal 13 8 32 3" xfId="4581" xr:uid="{00000000-0005-0000-0000-0000E3110000}"/>
    <cellStyle name="Normal 13 8 32 3 2" xfId="4582" xr:uid="{00000000-0005-0000-0000-0000E4110000}"/>
    <cellStyle name="Normal 13 8 32 4" xfId="4583" xr:uid="{00000000-0005-0000-0000-0000E5110000}"/>
    <cellStyle name="Normal 13 8 32 4 2" xfId="4584" xr:uid="{00000000-0005-0000-0000-0000E6110000}"/>
    <cellStyle name="Normal 13 8 32 5" xfId="4585" xr:uid="{00000000-0005-0000-0000-0000E7110000}"/>
    <cellStyle name="Normal 13 8 32 5 2" xfId="4586" xr:uid="{00000000-0005-0000-0000-0000E8110000}"/>
    <cellStyle name="Normal 13 8 32 6" xfId="4587" xr:uid="{00000000-0005-0000-0000-0000E9110000}"/>
    <cellStyle name="Normal 13 8 32 6 2" xfId="4588" xr:uid="{00000000-0005-0000-0000-0000EA110000}"/>
    <cellStyle name="Normal 13 8 32 7" xfId="4589" xr:uid="{00000000-0005-0000-0000-0000EB110000}"/>
    <cellStyle name="Normal 13 8 32 7 2" xfId="4590" xr:uid="{00000000-0005-0000-0000-0000EC110000}"/>
    <cellStyle name="Normal 13 8 32 8" xfId="4591" xr:uid="{00000000-0005-0000-0000-0000ED110000}"/>
    <cellStyle name="Normal 13 8 32 9" xfId="4592" xr:uid="{00000000-0005-0000-0000-0000EE110000}"/>
    <cellStyle name="Normal 13 8 33" xfId="4593" xr:uid="{00000000-0005-0000-0000-0000EF110000}"/>
    <cellStyle name="Normal 13 8 33 10" xfId="4594" xr:uid="{00000000-0005-0000-0000-0000F0110000}"/>
    <cellStyle name="Normal 13 8 33 2" xfId="4595" xr:uid="{00000000-0005-0000-0000-0000F1110000}"/>
    <cellStyle name="Normal 13 8 33 2 2" xfId="4596" xr:uid="{00000000-0005-0000-0000-0000F2110000}"/>
    <cellStyle name="Normal 13 8 33 3" xfId="4597" xr:uid="{00000000-0005-0000-0000-0000F3110000}"/>
    <cellStyle name="Normal 13 8 33 3 2" xfId="4598" xr:uid="{00000000-0005-0000-0000-0000F4110000}"/>
    <cellStyle name="Normal 13 8 33 4" xfId="4599" xr:uid="{00000000-0005-0000-0000-0000F5110000}"/>
    <cellStyle name="Normal 13 8 33 4 2" xfId="4600" xr:uid="{00000000-0005-0000-0000-0000F6110000}"/>
    <cellStyle name="Normal 13 8 33 5" xfId="4601" xr:uid="{00000000-0005-0000-0000-0000F7110000}"/>
    <cellStyle name="Normal 13 8 33 5 2" xfId="4602" xr:uid="{00000000-0005-0000-0000-0000F8110000}"/>
    <cellStyle name="Normal 13 8 33 6" xfId="4603" xr:uid="{00000000-0005-0000-0000-0000F9110000}"/>
    <cellStyle name="Normal 13 8 33 6 2" xfId="4604" xr:uid="{00000000-0005-0000-0000-0000FA110000}"/>
    <cellStyle name="Normal 13 8 33 7" xfId="4605" xr:uid="{00000000-0005-0000-0000-0000FB110000}"/>
    <cellStyle name="Normal 13 8 33 7 2" xfId="4606" xr:uid="{00000000-0005-0000-0000-0000FC110000}"/>
    <cellStyle name="Normal 13 8 33 8" xfId="4607" xr:uid="{00000000-0005-0000-0000-0000FD110000}"/>
    <cellStyle name="Normal 13 8 33 9" xfId="4608" xr:uid="{00000000-0005-0000-0000-0000FE110000}"/>
    <cellStyle name="Normal 13 8 34" xfId="4609" xr:uid="{00000000-0005-0000-0000-0000FF110000}"/>
    <cellStyle name="Normal 13 8 34 10" xfId="4610" xr:uid="{00000000-0005-0000-0000-000000120000}"/>
    <cellStyle name="Normal 13 8 34 2" xfId="4611" xr:uid="{00000000-0005-0000-0000-000001120000}"/>
    <cellStyle name="Normal 13 8 34 2 2" xfId="4612" xr:uid="{00000000-0005-0000-0000-000002120000}"/>
    <cellStyle name="Normal 13 8 34 3" xfId="4613" xr:uid="{00000000-0005-0000-0000-000003120000}"/>
    <cellStyle name="Normal 13 8 34 3 2" xfId="4614" xr:uid="{00000000-0005-0000-0000-000004120000}"/>
    <cellStyle name="Normal 13 8 34 4" xfId="4615" xr:uid="{00000000-0005-0000-0000-000005120000}"/>
    <cellStyle name="Normal 13 8 34 4 2" xfId="4616" xr:uid="{00000000-0005-0000-0000-000006120000}"/>
    <cellStyle name="Normal 13 8 34 5" xfId="4617" xr:uid="{00000000-0005-0000-0000-000007120000}"/>
    <cellStyle name="Normal 13 8 34 5 2" xfId="4618" xr:uid="{00000000-0005-0000-0000-000008120000}"/>
    <cellStyle name="Normal 13 8 34 6" xfId="4619" xr:uid="{00000000-0005-0000-0000-000009120000}"/>
    <cellStyle name="Normal 13 8 34 6 2" xfId="4620" xr:uid="{00000000-0005-0000-0000-00000A120000}"/>
    <cellStyle name="Normal 13 8 34 7" xfId="4621" xr:uid="{00000000-0005-0000-0000-00000B120000}"/>
    <cellStyle name="Normal 13 8 34 7 2" xfId="4622" xr:uid="{00000000-0005-0000-0000-00000C120000}"/>
    <cellStyle name="Normal 13 8 34 8" xfId="4623" xr:uid="{00000000-0005-0000-0000-00000D120000}"/>
    <cellStyle name="Normal 13 8 34 9" xfId="4624" xr:uid="{00000000-0005-0000-0000-00000E120000}"/>
    <cellStyle name="Normal 13 8 35" xfId="4625" xr:uid="{00000000-0005-0000-0000-00000F120000}"/>
    <cellStyle name="Normal 13 8 35 10" xfId="4626" xr:uid="{00000000-0005-0000-0000-000010120000}"/>
    <cellStyle name="Normal 13 8 35 2" xfId="4627" xr:uid="{00000000-0005-0000-0000-000011120000}"/>
    <cellStyle name="Normal 13 8 35 2 2" xfId="4628" xr:uid="{00000000-0005-0000-0000-000012120000}"/>
    <cellStyle name="Normal 13 8 35 3" xfId="4629" xr:uid="{00000000-0005-0000-0000-000013120000}"/>
    <cellStyle name="Normal 13 8 35 3 2" xfId="4630" xr:uid="{00000000-0005-0000-0000-000014120000}"/>
    <cellStyle name="Normal 13 8 35 4" xfId="4631" xr:uid="{00000000-0005-0000-0000-000015120000}"/>
    <cellStyle name="Normal 13 8 35 4 2" xfId="4632" xr:uid="{00000000-0005-0000-0000-000016120000}"/>
    <cellStyle name="Normal 13 8 35 5" xfId="4633" xr:uid="{00000000-0005-0000-0000-000017120000}"/>
    <cellStyle name="Normal 13 8 35 5 2" xfId="4634" xr:uid="{00000000-0005-0000-0000-000018120000}"/>
    <cellStyle name="Normal 13 8 35 6" xfId="4635" xr:uid="{00000000-0005-0000-0000-000019120000}"/>
    <cellStyle name="Normal 13 8 35 6 2" xfId="4636" xr:uid="{00000000-0005-0000-0000-00001A120000}"/>
    <cellStyle name="Normal 13 8 35 7" xfId="4637" xr:uid="{00000000-0005-0000-0000-00001B120000}"/>
    <cellStyle name="Normal 13 8 35 7 2" xfId="4638" xr:uid="{00000000-0005-0000-0000-00001C120000}"/>
    <cellStyle name="Normal 13 8 35 8" xfId="4639" xr:uid="{00000000-0005-0000-0000-00001D120000}"/>
    <cellStyle name="Normal 13 8 35 9" xfId="4640" xr:uid="{00000000-0005-0000-0000-00001E120000}"/>
    <cellStyle name="Normal 13 8 36" xfId="4641" xr:uid="{00000000-0005-0000-0000-00001F120000}"/>
    <cellStyle name="Normal 13 8 36 10" xfId="4642" xr:uid="{00000000-0005-0000-0000-000020120000}"/>
    <cellStyle name="Normal 13 8 36 2" xfId="4643" xr:uid="{00000000-0005-0000-0000-000021120000}"/>
    <cellStyle name="Normal 13 8 36 2 2" xfId="4644" xr:uid="{00000000-0005-0000-0000-000022120000}"/>
    <cellStyle name="Normal 13 8 36 3" xfId="4645" xr:uid="{00000000-0005-0000-0000-000023120000}"/>
    <cellStyle name="Normal 13 8 36 3 2" xfId="4646" xr:uid="{00000000-0005-0000-0000-000024120000}"/>
    <cellStyle name="Normal 13 8 36 4" xfId="4647" xr:uid="{00000000-0005-0000-0000-000025120000}"/>
    <cellStyle name="Normal 13 8 36 4 2" xfId="4648" xr:uid="{00000000-0005-0000-0000-000026120000}"/>
    <cellStyle name="Normal 13 8 36 5" xfId="4649" xr:uid="{00000000-0005-0000-0000-000027120000}"/>
    <cellStyle name="Normal 13 8 36 5 2" xfId="4650" xr:uid="{00000000-0005-0000-0000-000028120000}"/>
    <cellStyle name="Normal 13 8 36 6" xfId="4651" xr:uid="{00000000-0005-0000-0000-000029120000}"/>
    <cellStyle name="Normal 13 8 36 6 2" xfId="4652" xr:uid="{00000000-0005-0000-0000-00002A120000}"/>
    <cellStyle name="Normal 13 8 36 7" xfId="4653" xr:uid="{00000000-0005-0000-0000-00002B120000}"/>
    <cellStyle name="Normal 13 8 36 7 2" xfId="4654" xr:uid="{00000000-0005-0000-0000-00002C120000}"/>
    <cellStyle name="Normal 13 8 36 8" xfId="4655" xr:uid="{00000000-0005-0000-0000-00002D120000}"/>
    <cellStyle name="Normal 13 8 36 9" xfId="4656" xr:uid="{00000000-0005-0000-0000-00002E120000}"/>
    <cellStyle name="Normal 13 8 37" xfId="4657" xr:uid="{00000000-0005-0000-0000-00002F120000}"/>
    <cellStyle name="Normal 13 8 37 10" xfId="4658" xr:uid="{00000000-0005-0000-0000-000030120000}"/>
    <cellStyle name="Normal 13 8 37 2" xfId="4659" xr:uid="{00000000-0005-0000-0000-000031120000}"/>
    <cellStyle name="Normal 13 8 37 2 2" xfId="4660" xr:uid="{00000000-0005-0000-0000-000032120000}"/>
    <cellStyle name="Normal 13 8 37 3" xfId="4661" xr:uid="{00000000-0005-0000-0000-000033120000}"/>
    <cellStyle name="Normal 13 8 37 3 2" xfId="4662" xr:uid="{00000000-0005-0000-0000-000034120000}"/>
    <cellStyle name="Normal 13 8 37 4" xfId="4663" xr:uid="{00000000-0005-0000-0000-000035120000}"/>
    <cellStyle name="Normal 13 8 37 4 2" xfId="4664" xr:uid="{00000000-0005-0000-0000-000036120000}"/>
    <cellStyle name="Normal 13 8 37 5" xfId="4665" xr:uid="{00000000-0005-0000-0000-000037120000}"/>
    <cellStyle name="Normal 13 8 37 5 2" xfId="4666" xr:uid="{00000000-0005-0000-0000-000038120000}"/>
    <cellStyle name="Normal 13 8 37 6" xfId="4667" xr:uid="{00000000-0005-0000-0000-000039120000}"/>
    <cellStyle name="Normal 13 8 37 6 2" xfId="4668" xr:uid="{00000000-0005-0000-0000-00003A120000}"/>
    <cellStyle name="Normal 13 8 37 7" xfId="4669" xr:uid="{00000000-0005-0000-0000-00003B120000}"/>
    <cellStyle name="Normal 13 8 37 7 2" xfId="4670" xr:uid="{00000000-0005-0000-0000-00003C120000}"/>
    <cellStyle name="Normal 13 8 37 8" xfId="4671" xr:uid="{00000000-0005-0000-0000-00003D120000}"/>
    <cellStyle name="Normal 13 8 37 9" xfId="4672" xr:uid="{00000000-0005-0000-0000-00003E120000}"/>
    <cellStyle name="Normal 13 8 38" xfId="4673" xr:uid="{00000000-0005-0000-0000-00003F120000}"/>
    <cellStyle name="Normal 13 8 38 10" xfId="4674" xr:uid="{00000000-0005-0000-0000-000040120000}"/>
    <cellStyle name="Normal 13 8 38 2" xfId="4675" xr:uid="{00000000-0005-0000-0000-000041120000}"/>
    <cellStyle name="Normal 13 8 38 2 2" xfId="4676" xr:uid="{00000000-0005-0000-0000-000042120000}"/>
    <cellStyle name="Normal 13 8 38 3" xfId="4677" xr:uid="{00000000-0005-0000-0000-000043120000}"/>
    <cellStyle name="Normal 13 8 38 3 2" xfId="4678" xr:uid="{00000000-0005-0000-0000-000044120000}"/>
    <cellStyle name="Normal 13 8 38 4" xfId="4679" xr:uid="{00000000-0005-0000-0000-000045120000}"/>
    <cellStyle name="Normal 13 8 38 4 2" xfId="4680" xr:uid="{00000000-0005-0000-0000-000046120000}"/>
    <cellStyle name="Normal 13 8 38 5" xfId="4681" xr:uid="{00000000-0005-0000-0000-000047120000}"/>
    <cellStyle name="Normal 13 8 38 5 2" xfId="4682" xr:uid="{00000000-0005-0000-0000-000048120000}"/>
    <cellStyle name="Normal 13 8 38 6" xfId="4683" xr:uid="{00000000-0005-0000-0000-000049120000}"/>
    <cellStyle name="Normal 13 8 38 6 2" xfId="4684" xr:uid="{00000000-0005-0000-0000-00004A120000}"/>
    <cellStyle name="Normal 13 8 38 7" xfId="4685" xr:uid="{00000000-0005-0000-0000-00004B120000}"/>
    <cellStyle name="Normal 13 8 38 7 2" xfId="4686" xr:uid="{00000000-0005-0000-0000-00004C120000}"/>
    <cellStyle name="Normal 13 8 38 8" xfId="4687" xr:uid="{00000000-0005-0000-0000-00004D120000}"/>
    <cellStyle name="Normal 13 8 38 9" xfId="4688" xr:uid="{00000000-0005-0000-0000-00004E120000}"/>
    <cellStyle name="Normal 13 8 39" xfId="4689" xr:uid="{00000000-0005-0000-0000-00004F120000}"/>
    <cellStyle name="Normal 13 8 39 10" xfId="4690" xr:uid="{00000000-0005-0000-0000-000050120000}"/>
    <cellStyle name="Normal 13 8 39 2" xfId="4691" xr:uid="{00000000-0005-0000-0000-000051120000}"/>
    <cellStyle name="Normal 13 8 39 2 2" xfId="4692" xr:uid="{00000000-0005-0000-0000-000052120000}"/>
    <cellStyle name="Normal 13 8 39 3" xfId="4693" xr:uid="{00000000-0005-0000-0000-000053120000}"/>
    <cellStyle name="Normal 13 8 39 3 2" xfId="4694" xr:uid="{00000000-0005-0000-0000-000054120000}"/>
    <cellStyle name="Normal 13 8 39 4" xfId="4695" xr:uid="{00000000-0005-0000-0000-000055120000}"/>
    <cellStyle name="Normal 13 8 39 4 2" xfId="4696" xr:uid="{00000000-0005-0000-0000-000056120000}"/>
    <cellStyle name="Normal 13 8 39 5" xfId="4697" xr:uid="{00000000-0005-0000-0000-000057120000}"/>
    <cellStyle name="Normal 13 8 39 5 2" xfId="4698" xr:uid="{00000000-0005-0000-0000-000058120000}"/>
    <cellStyle name="Normal 13 8 39 6" xfId="4699" xr:uid="{00000000-0005-0000-0000-000059120000}"/>
    <cellStyle name="Normal 13 8 39 6 2" xfId="4700" xr:uid="{00000000-0005-0000-0000-00005A120000}"/>
    <cellStyle name="Normal 13 8 39 7" xfId="4701" xr:uid="{00000000-0005-0000-0000-00005B120000}"/>
    <cellStyle name="Normal 13 8 39 7 2" xfId="4702" xr:uid="{00000000-0005-0000-0000-00005C120000}"/>
    <cellStyle name="Normal 13 8 39 8" xfId="4703" xr:uid="{00000000-0005-0000-0000-00005D120000}"/>
    <cellStyle name="Normal 13 8 39 9" xfId="4704" xr:uid="{00000000-0005-0000-0000-00005E120000}"/>
    <cellStyle name="Normal 13 8 4" xfId="4705" xr:uid="{00000000-0005-0000-0000-00005F120000}"/>
    <cellStyle name="Normal 13 8 4 10" xfId="4706" xr:uid="{00000000-0005-0000-0000-000060120000}"/>
    <cellStyle name="Normal 13 8 4 2" xfId="4707" xr:uid="{00000000-0005-0000-0000-000061120000}"/>
    <cellStyle name="Normal 13 8 4 2 2" xfId="4708" xr:uid="{00000000-0005-0000-0000-000062120000}"/>
    <cellStyle name="Normal 13 8 4 3" xfId="4709" xr:uid="{00000000-0005-0000-0000-000063120000}"/>
    <cellStyle name="Normal 13 8 4 3 2" xfId="4710" xr:uid="{00000000-0005-0000-0000-000064120000}"/>
    <cellStyle name="Normal 13 8 4 4" xfId="4711" xr:uid="{00000000-0005-0000-0000-000065120000}"/>
    <cellStyle name="Normal 13 8 4 4 2" xfId="4712" xr:uid="{00000000-0005-0000-0000-000066120000}"/>
    <cellStyle name="Normal 13 8 4 5" xfId="4713" xr:uid="{00000000-0005-0000-0000-000067120000}"/>
    <cellStyle name="Normal 13 8 4 5 2" xfId="4714" xr:uid="{00000000-0005-0000-0000-000068120000}"/>
    <cellStyle name="Normal 13 8 4 6" xfId="4715" xr:uid="{00000000-0005-0000-0000-000069120000}"/>
    <cellStyle name="Normal 13 8 4 6 2" xfId="4716" xr:uid="{00000000-0005-0000-0000-00006A120000}"/>
    <cellStyle name="Normal 13 8 4 7" xfId="4717" xr:uid="{00000000-0005-0000-0000-00006B120000}"/>
    <cellStyle name="Normal 13 8 4 7 2" xfId="4718" xr:uid="{00000000-0005-0000-0000-00006C120000}"/>
    <cellStyle name="Normal 13 8 4 8" xfId="4719" xr:uid="{00000000-0005-0000-0000-00006D120000}"/>
    <cellStyle name="Normal 13 8 4 9" xfId="4720" xr:uid="{00000000-0005-0000-0000-00006E120000}"/>
    <cellStyle name="Normal 13 8 40" xfId="4721" xr:uid="{00000000-0005-0000-0000-00006F120000}"/>
    <cellStyle name="Normal 13 8 40 10" xfId="4722" xr:uid="{00000000-0005-0000-0000-000070120000}"/>
    <cellStyle name="Normal 13 8 40 2" xfId="4723" xr:uid="{00000000-0005-0000-0000-000071120000}"/>
    <cellStyle name="Normal 13 8 40 2 2" xfId="4724" xr:uid="{00000000-0005-0000-0000-000072120000}"/>
    <cellStyle name="Normal 13 8 40 3" xfId="4725" xr:uid="{00000000-0005-0000-0000-000073120000}"/>
    <cellStyle name="Normal 13 8 40 3 2" xfId="4726" xr:uid="{00000000-0005-0000-0000-000074120000}"/>
    <cellStyle name="Normal 13 8 40 4" xfId="4727" xr:uid="{00000000-0005-0000-0000-000075120000}"/>
    <cellStyle name="Normal 13 8 40 4 2" xfId="4728" xr:uid="{00000000-0005-0000-0000-000076120000}"/>
    <cellStyle name="Normal 13 8 40 5" xfId="4729" xr:uid="{00000000-0005-0000-0000-000077120000}"/>
    <cellStyle name="Normal 13 8 40 5 2" xfId="4730" xr:uid="{00000000-0005-0000-0000-000078120000}"/>
    <cellStyle name="Normal 13 8 40 6" xfId="4731" xr:uid="{00000000-0005-0000-0000-000079120000}"/>
    <cellStyle name="Normal 13 8 40 6 2" xfId="4732" xr:uid="{00000000-0005-0000-0000-00007A120000}"/>
    <cellStyle name="Normal 13 8 40 7" xfId="4733" xr:uid="{00000000-0005-0000-0000-00007B120000}"/>
    <cellStyle name="Normal 13 8 40 7 2" xfId="4734" xr:uid="{00000000-0005-0000-0000-00007C120000}"/>
    <cellStyle name="Normal 13 8 40 8" xfId="4735" xr:uid="{00000000-0005-0000-0000-00007D120000}"/>
    <cellStyle name="Normal 13 8 40 9" xfId="4736" xr:uid="{00000000-0005-0000-0000-00007E120000}"/>
    <cellStyle name="Normal 13 8 41" xfId="4737" xr:uid="{00000000-0005-0000-0000-00007F120000}"/>
    <cellStyle name="Normal 13 8 41 10" xfId="4738" xr:uid="{00000000-0005-0000-0000-000080120000}"/>
    <cellStyle name="Normal 13 8 41 2" xfId="4739" xr:uid="{00000000-0005-0000-0000-000081120000}"/>
    <cellStyle name="Normal 13 8 41 2 2" xfId="4740" xr:uid="{00000000-0005-0000-0000-000082120000}"/>
    <cellStyle name="Normal 13 8 41 3" xfId="4741" xr:uid="{00000000-0005-0000-0000-000083120000}"/>
    <cellStyle name="Normal 13 8 41 3 2" xfId="4742" xr:uid="{00000000-0005-0000-0000-000084120000}"/>
    <cellStyle name="Normal 13 8 41 4" xfId="4743" xr:uid="{00000000-0005-0000-0000-000085120000}"/>
    <cellStyle name="Normal 13 8 41 4 2" xfId="4744" xr:uid="{00000000-0005-0000-0000-000086120000}"/>
    <cellStyle name="Normal 13 8 41 5" xfId="4745" xr:uid="{00000000-0005-0000-0000-000087120000}"/>
    <cellStyle name="Normal 13 8 41 5 2" xfId="4746" xr:uid="{00000000-0005-0000-0000-000088120000}"/>
    <cellStyle name="Normal 13 8 41 6" xfId="4747" xr:uid="{00000000-0005-0000-0000-000089120000}"/>
    <cellStyle name="Normal 13 8 41 6 2" xfId="4748" xr:uid="{00000000-0005-0000-0000-00008A120000}"/>
    <cellStyle name="Normal 13 8 41 7" xfId="4749" xr:uid="{00000000-0005-0000-0000-00008B120000}"/>
    <cellStyle name="Normal 13 8 41 7 2" xfId="4750" xr:uid="{00000000-0005-0000-0000-00008C120000}"/>
    <cellStyle name="Normal 13 8 41 8" xfId="4751" xr:uid="{00000000-0005-0000-0000-00008D120000}"/>
    <cellStyle name="Normal 13 8 41 9" xfId="4752" xr:uid="{00000000-0005-0000-0000-00008E120000}"/>
    <cellStyle name="Normal 13 8 42" xfId="4753" xr:uid="{00000000-0005-0000-0000-00008F120000}"/>
    <cellStyle name="Normal 13 8 42 10" xfId="4754" xr:uid="{00000000-0005-0000-0000-000090120000}"/>
    <cellStyle name="Normal 13 8 42 2" xfId="4755" xr:uid="{00000000-0005-0000-0000-000091120000}"/>
    <cellStyle name="Normal 13 8 42 2 2" xfId="4756" xr:uid="{00000000-0005-0000-0000-000092120000}"/>
    <cellStyle name="Normal 13 8 42 3" xfId="4757" xr:uid="{00000000-0005-0000-0000-000093120000}"/>
    <cellStyle name="Normal 13 8 42 3 2" xfId="4758" xr:uid="{00000000-0005-0000-0000-000094120000}"/>
    <cellStyle name="Normal 13 8 42 4" xfId="4759" xr:uid="{00000000-0005-0000-0000-000095120000}"/>
    <cellStyle name="Normal 13 8 42 4 2" xfId="4760" xr:uid="{00000000-0005-0000-0000-000096120000}"/>
    <cellStyle name="Normal 13 8 42 5" xfId="4761" xr:uid="{00000000-0005-0000-0000-000097120000}"/>
    <cellStyle name="Normal 13 8 42 5 2" xfId="4762" xr:uid="{00000000-0005-0000-0000-000098120000}"/>
    <cellStyle name="Normal 13 8 42 6" xfId="4763" xr:uid="{00000000-0005-0000-0000-000099120000}"/>
    <cellStyle name="Normal 13 8 42 6 2" xfId="4764" xr:uid="{00000000-0005-0000-0000-00009A120000}"/>
    <cellStyle name="Normal 13 8 42 7" xfId="4765" xr:uid="{00000000-0005-0000-0000-00009B120000}"/>
    <cellStyle name="Normal 13 8 42 7 2" xfId="4766" xr:uid="{00000000-0005-0000-0000-00009C120000}"/>
    <cellStyle name="Normal 13 8 42 8" xfId="4767" xr:uid="{00000000-0005-0000-0000-00009D120000}"/>
    <cellStyle name="Normal 13 8 42 9" xfId="4768" xr:uid="{00000000-0005-0000-0000-00009E120000}"/>
    <cellStyle name="Normal 13 8 43" xfId="4769" xr:uid="{00000000-0005-0000-0000-00009F120000}"/>
    <cellStyle name="Normal 13 8 43 10" xfId="4770" xr:uid="{00000000-0005-0000-0000-0000A0120000}"/>
    <cellStyle name="Normal 13 8 43 2" xfId="4771" xr:uid="{00000000-0005-0000-0000-0000A1120000}"/>
    <cellStyle name="Normal 13 8 43 2 2" xfId="4772" xr:uid="{00000000-0005-0000-0000-0000A2120000}"/>
    <cellStyle name="Normal 13 8 43 3" xfId="4773" xr:uid="{00000000-0005-0000-0000-0000A3120000}"/>
    <cellStyle name="Normal 13 8 43 3 2" xfId="4774" xr:uid="{00000000-0005-0000-0000-0000A4120000}"/>
    <cellStyle name="Normal 13 8 43 4" xfId="4775" xr:uid="{00000000-0005-0000-0000-0000A5120000}"/>
    <cellStyle name="Normal 13 8 43 4 2" xfId="4776" xr:uid="{00000000-0005-0000-0000-0000A6120000}"/>
    <cellStyle name="Normal 13 8 43 5" xfId="4777" xr:uid="{00000000-0005-0000-0000-0000A7120000}"/>
    <cellStyle name="Normal 13 8 43 5 2" xfId="4778" xr:uid="{00000000-0005-0000-0000-0000A8120000}"/>
    <cellStyle name="Normal 13 8 43 6" xfId="4779" xr:uid="{00000000-0005-0000-0000-0000A9120000}"/>
    <cellStyle name="Normal 13 8 43 6 2" xfId="4780" xr:uid="{00000000-0005-0000-0000-0000AA120000}"/>
    <cellStyle name="Normal 13 8 43 7" xfId="4781" xr:uid="{00000000-0005-0000-0000-0000AB120000}"/>
    <cellStyle name="Normal 13 8 43 7 2" xfId="4782" xr:uid="{00000000-0005-0000-0000-0000AC120000}"/>
    <cellStyle name="Normal 13 8 43 8" xfId="4783" xr:uid="{00000000-0005-0000-0000-0000AD120000}"/>
    <cellStyle name="Normal 13 8 43 9" xfId="4784" xr:uid="{00000000-0005-0000-0000-0000AE120000}"/>
    <cellStyle name="Normal 13 8 44" xfId="4785" xr:uid="{00000000-0005-0000-0000-0000AF120000}"/>
    <cellStyle name="Normal 13 8 44 10" xfId="4786" xr:uid="{00000000-0005-0000-0000-0000B0120000}"/>
    <cellStyle name="Normal 13 8 44 2" xfId="4787" xr:uid="{00000000-0005-0000-0000-0000B1120000}"/>
    <cellStyle name="Normal 13 8 44 2 2" xfId="4788" xr:uid="{00000000-0005-0000-0000-0000B2120000}"/>
    <cellStyle name="Normal 13 8 44 3" xfId="4789" xr:uid="{00000000-0005-0000-0000-0000B3120000}"/>
    <cellStyle name="Normal 13 8 44 3 2" xfId="4790" xr:uid="{00000000-0005-0000-0000-0000B4120000}"/>
    <cellStyle name="Normal 13 8 44 4" xfId="4791" xr:uid="{00000000-0005-0000-0000-0000B5120000}"/>
    <cellStyle name="Normal 13 8 44 4 2" xfId="4792" xr:uid="{00000000-0005-0000-0000-0000B6120000}"/>
    <cellStyle name="Normal 13 8 44 5" xfId="4793" xr:uid="{00000000-0005-0000-0000-0000B7120000}"/>
    <cellStyle name="Normal 13 8 44 5 2" xfId="4794" xr:uid="{00000000-0005-0000-0000-0000B8120000}"/>
    <cellStyle name="Normal 13 8 44 6" xfId="4795" xr:uid="{00000000-0005-0000-0000-0000B9120000}"/>
    <cellStyle name="Normal 13 8 44 6 2" xfId="4796" xr:uid="{00000000-0005-0000-0000-0000BA120000}"/>
    <cellStyle name="Normal 13 8 44 7" xfId="4797" xr:uid="{00000000-0005-0000-0000-0000BB120000}"/>
    <cellStyle name="Normal 13 8 44 7 2" xfId="4798" xr:uid="{00000000-0005-0000-0000-0000BC120000}"/>
    <cellStyle name="Normal 13 8 44 8" xfId="4799" xr:uid="{00000000-0005-0000-0000-0000BD120000}"/>
    <cellStyle name="Normal 13 8 44 9" xfId="4800" xr:uid="{00000000-0005-0000-0000-0000BE120000}"/>
    <cellStyle name="Normal 13 8 45" xfId="4801" xr:uid="{00000000-0005-0000-0000-0000BF120000}"/>
    <cellStyle name="Normal 13 8 45 2" xfId="4802" xr:uid="{00000000-0005-0000-0000-0000C0120000}"/>
    <cellStyle name="Normal 13 8 45 2 2" xfId="4803" xr:uid="{00000000-0005-0000-0000-0000C1120000}"/>
    <cellStyle name="Normal 13 8 45 2 2 2" xfId="4804" xr:uid="{00000000-0005-0000-0000-0000C2120000}"/>
    <cellStyle name="Normal 13 8 45 2 3" xfId="4805" xr:uid="{00000000-0005-0000-0000-0000C3120000}"/>
    <cellStyle name="Normal 13 8 45 2 3 2" xfId="4806" xr:uid="{00000000-0005-0000-0000-0000C4120000}"/>
    <cellStyle name="Normal 13 8 45 2 4" xfId="4807" xr:uid="{00000000-0005-0000-0000-0000C5120000}"/>
    <cellStyle name="Normal 13 8 45 2 4 2" xfId="4808" xr:uid="{00000000-0005-0000-0000-0000C6120000}"/>
    <cellStyle name="Normal 13 8 45 2 5" xfId="4809" xr:uid="{00000000-0005-0000-0000-0000C7120000}"/>
    <cellStyle name="Normal 13 8 45 3" xfId="4810" xr:uid="{00000000-0005-0000-0000-0000C8120000}"/>
    <cellStyle name="Normal 13 8 45 3 2" xfId="4811" xr:uid="{00000000-0005-0000-0000-0000C9120000}"/>
    <cellStyle name="Normal 13 8 45 4" xfId="4812" xr:uid="{00000000-0005-0000-0000-0000CA120000}"/>
    <cellStyle name="Normal 13 8 45 4 2" xfId="4813" xr:uid="{00000000-0005-0000-0000-0000CB120000}"/>
    <cellStyle name="Normal 13 8 45 5" xfId="4814" xr:uid="{00000000-0005-0000-0000-0000CC120000}"/>
    <cellStyle name="Normal 13 8 45 5 2" xfId="4815" xr:uid="{00000000-0005-0000-0000-0000CD120000}"/>
    <cellStyle name="Normal 13 8 45 6" xfId="4816" xr:uid="{00000000-0005-0000-0000-0000CE120000}"/>
    <cellStyle name="Normal 13 8 45 6 2" xfId="4817" xr:uid="{00000000-0005-0000-0000-0000CF120000}"/>
    <cellStyle name="Normal 13 8 45 7" xfId="4818" xr:uid="{00000000-0005-0000-0000-0000D0120000}"/>
    <cellStyle name="Normal 13 8 45 7 2" xfId="4819" xr:uid="{00000000-0005-0000-0000-0000D1120000}"/>
    <cellStyle name="Normal 13 8 45 8" xfId="4820" xr:uid="{00000000-0005-0000-0000-0000D2120000}"/>
    <cellStyle name="Normal 13 8 45 8 2" xfId="4821" xr:uid="{00000000-0005-0000-0000-0000D3120000}"/>
    <cellStyle name="Normal 13 8 45 9" xfId="4822" xr:uid="{00000000-0005-0000-0000-0000D4120000}"/>
    <cellStyle name="Normal 13 8 46" xfId="4823" xr:uid="{00000000-0005-0000-0000-0000D5120000}"/>
    <cellStyle name="Normal 13 8 46 2" xfId="4824" xr:uid="{00000000-0005-0000-0000-0000D6120000}"/>
    <cellStyle name="Normal 13 8 46 3" xfId="4825" xr:uid="{00000000-0005-0000-0000-0000D7120000}"/>
    <cellStyle name="Normal 13 8 47" xfId="4826" xr:uid="{00000000-0005-0000-0000-0000D8120000}"/>
    <cellStyle name="Normal 13 8 47 2" xfId="4827" xr:uid="{00000000-0005-0000-0000-0000D9120000}"/>
    <cellStyle name="Normal 13 8 47 2 2" xfId="4828" xr:uid="{00000000-0005-0000-0000-0000DA120000}"/>
    <cellStyle name="Normal 13 8 47 3" xfId="4829" xr:uid="{00000000-0005-0000-0000-0000DB120000}"/>
    <cellStyle name="Normal 13 8 47 3 2" xfId="4830" xr:uid="{00000000-0005-0000-0000-0000DC120000}"/>
    <cellStyle name="Normal 13 8 47 4" xfId="4831" xr:uid="{00000000-0005-0000-0000-0000DD120000}"/>
    <cellStyle name="Normal 13 8 47 4 2" xfId="4832" xr:uid="{00000000-0005-0000-0000-0000DE120000}"/>
    <cellStyle name="Normal 13 8 47 5" xfId="4833" xr:uid="{00000000-0005-0000-0000-0000DF120000}"/>
    <cellStyle name="Normal 13 8 48" xfId="4834" xr:uid="{00000000-0005-0000-0000-0000E0120000}"/>
    <cellStyle name="Normal 13 8 48 2" xfId="4835" xr:uid="{00000000-0005-0000-0000-0000E1120000}"/>
    <cellStyle name="Normal 13 8 49" xfId="4836" xr:uid="{00000000-0005-0000-0000-0000E2120000}"/>
    <cellStyle name="Normal 13 8 49 2" xfId="4837" xr:uid="{00000000-0005-0000-0000-0000E3120000}"/>
    <cellStyle name="Normal 13 8 5" xfId="4838" xr:uid="{00000000-0005-0000-0000-0000E4120000}"/>
    <cellStyle name="Normal 13 8 5 10" xfId="4839" xr:uid="{00000000-0005-0000-0000-0000E5120000}"/>
    <cellStyle name="Normal 13 8 5 2" xfId="4840" xr:uid="{00000000-0005-0000-0000-0000E6120000}"/>
    <cellStyle name="Normal 13 8 5 2 2" xfId="4841" xr:uid="{00000000-0005-0000-0000-0000E7120000}"/>
    <cellStyle name="Normal 13 8 5 3" xfId="4842" xr:uid="{00000000-0005-0000-0000-0000E8120000}"/>
    <cellStyle name="Normal 13 8 5 3 2" xfId="4843" xr:uid="{00000000-0005-0000-0000-0000E9120000}"/>
    <cellStyle name="Normal 13 8 5 4" xfId="4844" xr:uid="{00000000-0005-0000-0000-0000EA120000}"/>
    <cellStyle name="Normal 13 8 5 4 2" xfId="4845" xr:uid="{00000000-0005-0000-0000-0000EB120000}"/>
    <cellStyle name="Normal 13 8 5 5" xfId="4846" xr:uid="{00000000-0005-0000-0000-0000EC120000}"/>
    <cellStyle name="Normal 13 8 5 5 2" xfId="4847" xr:uid="{00000000-0005-0000-0000-0000ED120000}"/>
    <cellStyle name="Normal 13 8 5 6" xfId="4848" xr:uid="{00000000-0005-0000-0000-0000EE120000}"/>
    <cellStyle name="Normal 13 8 5 6 2" xfId="4849" xr:uid="{00000000-0005-0000-0000-0000EF120000}"/>
    <cellStyle name="Normal 13 8 5 7" xfId="4850" xr:uid="{00000000-0005-0000-0000-0000F0120000}"/>
    <cellStyle name="Normal 13 8 5 7 2" xfId="4851" xr:uid="{00000000-0005-0000-0000-0000F1120000}"/>
    <cellStyle name="Normal 13 8 5 8" xfId="4852" xr:uid="{00000000-0005-0000-0000-0000F2120000}"/>
    <cellStyle name="Normal 13 8 5 9" xfId="4853" xr:uid="{00000000-0005-0000-0000-0000F3120000}"/>
    <cellStyle name="Normal 13 8 50" xfId="4854" xr:uid="{00000000-0005-0000-0000-0000F4120000}"/>
    <cellStyle name="Normal 13 8 50 2" xfId="4855" xr:uid="{00000000-0005-0000-0000-0000F5120000}"/>
    <cellStyle name="Normal 13 8 51" xfId="4856" xr:uid="{00000000-0005-0000-0000-0000F6120000}"/>
    <cellStyle name="Normal 13 8 51 2" xfId="4857" xr:uid="{00000000-0005-0000-0000-0000F7120000}"/>
    <cellStyle name="Normal 13 8 52" xfId="4858" xr:uid="{00000000-0005-0000-0000-0000F8120000}"/>
    <cellStyle name="Normal 13 8 53" xfId="4859" xr:uid="{00000000-0005-0000-0000-0000F9120000}"/>
    <cellStyle name="Normal 13 8 6" xfId="4860" xr:uid="{00000000-0005-0000-0000-0000FA120000}"/>
    <cellStyle name="Normal 13 8 6 10" xfId="4861" xr:uid="{00000000-0005-0000-0000-0000FB120000}"/>
    <cellStyle name="Normal 13 8 6 2" xfId="4862" xr:uid="{00000000-0005-0000-0000-0000FC120000}"/>
    <cellStyle name="Normal 13 8 6 2 2" xfId="4863" xr:uid="{00000000-0005-0000-0000-0000FD120000}"/>
    <cellStyle name="Normal 13 8 6 3" xfId="4864" xr:uid="{00000000-0005-0000-0000-0000FE120000}"/>
    <cellStyle name="Normal 13 8 6 3 2" xfId="4865" xr:uid="{00000000-0005-0000-0000-0000FF120000}"/>
    <cellStyle name="Normal 13 8 6 4" xfId="4866" xr:uid="{00000000-0005-0000-0000-000000130000}"/>
    <cellStyle name="Normal 13 8 6 4 2" xfId="4867" xr:uid="{00000000-0005-0000-0000-000001130000}"/>
    <cellStyle name="Normal 13 8 6 5" xfId="4868" xr:uid="{00000000-0005-0000-0000-000002130000}"/>
    <cellStyle name="Normal 13 8 6 5 2" xfId="4869" xr:uid="{00000000-0005-0000-0000-000003130000}"/>
    <cellStyle name="Normal 13 8 6 6" xfId="4870" xr:uid="{00000000-0005-0000-0000-000004130000}"/>
    <cellStyle name="Normal 13 8 6 6 2" xfId="4871" xr:uid="{00000000-0005-0000-0000-000005130000}"/>
    <cellStyle name="Normal 13 8 6 7" xfId="4872" xr:uid="{00000000-0005-0000-0000-000006130000}"/>
    <cellStyle name="Normal 13 8 6 7 2" xfId="4873" xr:uid="{00000000-0005-0000-0000-000007130000}"/>
    <cellStyle name="Normal 13 8 6 8" xfId="4874" xr:uid="{00000000-0005-0000-0000-000008130000}"/>
    <cellStyle name="Normal 13 8 6 9" xfId="4875" xr:uid="{00000000-0005-0000-0000-000009130000}"/>
    <cellStyle name="Normal 13 8 7" xfId="4876" xr:uid="{00000000-0005-0000-0000-00000A130000}"/>
    <cellStyle name="Normal 13 8 7 10" xfId="4877" xr:uid="{00000000-0005-0000-0000-00000B130000}"/>
    <cellStyle name="Normal 13 8 7 2" xfId="4878" xr:uid="{00000000-0005-0000-0000-00000C130000}"/>
    <cellStyle name="Normal 13 8 7 2 2" xfId="4879" xr:uid="{00000000-0005-0000-0000-00000D130000}"/>
    <cellStyle name="Normal 13 8 7 3" xfId="4880" xr:uid="{00000000-0005-0000-0000-00000E130000}"/>
    <cellStyle name="Normal 13 8 7 3 2" xfId="4881" xr:uid="{00000000-0005-0000-0000-00000F130000}"/>
    <cellStyle name="Normal 13 8 7 4" xfId="4882" xr:uid="{00000000-0005-0000-0000-000010130000}"/>
    <cellStyle name="Normal 13 8 7 4 2" xfId="4883" xr:uid="{00000000-0005-0000-0000-000011130000}"/>
    <cellStyle name="Normal 13 8 7 5" xfId="4884" xr:uid="{00000000-0005-0000-0000-000012130000}"/>
    <cellStyle name="Normal 13 8 7 5 2" xfId="4885" xr:uid="{00000000-0005-0000-0000-000013130000}"/>
    <cellStyle name="Normal 13 8 7 6" xfId="4886" xr:uid="{00000000-0005-0000-0000-000014130000}"/>
    <cellStyle name="Normal 13 8 7 6 2" xfId="4887" xr:uid="{00000000-0005-0000-0000-000015130000}"/>
    <cellStyle name="Normal 13 8 7 7" xfId="4888" xr:uid="{00000000-0005-0000-0000-000016130000}"/>
    <cellStyle name="Normal 13 8 7 7 2" xfId="4889" xr:uid="{00000000-0005-0000-0000-000017130000}"/>
    <cellStyle name="Normal 13 8 7 8" xfId="4890" xr:uid="{00000000-0005-0000-0000-000018130000}"/>
    <cellStyle name="Normal 13 8 7 9" xfId="4891" xr:uid="{00000000-0005-0000-0000-000019130000}"/>
    <cellStyle name="Normal 13 8 8" xfId="4892" xr:uid="{00000000-0005-0000-0000-00001A130000}"/>
    <cellStyle name="Normal 13 8 8 10" xfId="4893" xr:uid="{00000000-0005-0000-0000-00001B130000}"/>
    <cellStyle name="Normal 13 8 8 2" xfId="4894" xr:uid="{00000000-0005-0000-0000-00001C130000}"/>
    <cellStyle name="Normal 13 8 8 2 2" xfId="4895" xr:uid="{00000000-0005-0000-0000-00001D130000}"/>
    <cellStyle name="Normal 13 8 8 3" xfId="4896" xr:uid="{00000000-0005-0000-0000-00001E130000}"/>
    <cellStyle name="Normal 13 8 8 3 2" xfId="4897" xr:uid="{00000000-0005-0000-0000-00001F130000}"/>
    <cellStyle name="Normal 13 8 8 4" xfId="4898" xr:uid="{00000000-0005-0000-0000-000020130000}"/>
    <cellStyle name="Normal 13 8 8 4 2" xfId="4899" xr:uid="{00000000-0005-0000-0000-000021130000}"/>
    <cellStyle name="Normal 13 8 8 5" xfId="4900" xr:uid="{00000000-0005-0000-0000-000022130000}"/>
    <cellStyle name="Normal 13 8 8 5 2" xfId="4901" xr:uid="{00000000-0005-0000-0000-000023130000}"/>
    <cellStyle name="Normal 13 8 8 6" xfId="4902" xr:uid="{00000000-0005-0000-0000-000024130000}"/>
    <cellStyle name="Normal 13 8 8 6 2" xfId="4903" xr:uid="{00000000-0005-0000-0000-000025130000}"/>
    <cellStyle name="Normal 13 8 8 7" xfId="4904" xr:uid="{00000000-0005-0000-0000-000026130000}"/>
    <cellStyle name="Normal 13 8 8 7 2" xfId="4905" xr:uid="{00000000-0005-0000-0000-000027130000}"/>
    <cellStyle name="Normal 13 8 8 8" xfId="4906" xr:uid="{00000000-0005-0000-0000-000028130000}"/>
    <cellStyle name="Normal 13 8 8 9" xfId="4907" xr:uid="{00000000-0005-0000-0000-000029130000}"/>
    <cellStyle name="Normal 13 8 9" xfId="4908" xr:uid="{00000000-0005-0000-0000-00002A130000}"/>
    <cellStyle name="Normal 13 8 9 10" xfId="4909" xr:uid="{00000000-0005-0000-0000-00002B130000}"/>
    <cellStyle name="Normal 13 8 9 2" xfId="4910" xr:uid="{00000000-0005-0000-0000-00002C130000}"/>
    <cellStyle name="Normal 13 8 9 2 2" xfId="4911" xr:uid="{00000000-0005-0000-0000-00002D130000}"/>
    <cellStyle name="Normal 13 8 9 3" xfId="4912" xr:uid="{00000000-0005-0000-0000-00002E130000}"/>
    <cellStyle name="Normal 13 8 9 3 2" xfId="4913" xr:uid="{00000000-0005-0000-0000-00002F130000}"/>
    <cellStyle name="Normal 13 8 9 4" xfId="4914" xr:uid="{00000000-0005-0000-0000-000030130000}"/>
    <cellStyle name="Normal 13 8 9 4 2" xfId="4915" xr:uid="{00000000-0005-0000-0000-000031130000}"/>
    <cellStyle name="Normal 13 8 9 5" xfId="4916" xr:uid="{00000000-0005-0000-0000-000032130000}"/>
    <cellStyle name="Normal 13 8 9 5 2" xfId="4917" xr:uid="{00000000-0005-0000-0000-000033130000}"/>
    <cellStyle name="Normal 13 8 9 6" xfId="4918" xr:uid="{00000000-0005-0000-0000-000034130000}"/>
    <cellStyle name="Normal 13 8 9 6 2" xfId="4919" xr:uid="{00000000-0005-0000-0000-000035130000}"/>
    <cellStyle name="Normal 13 8 9 7" xfId="4920" xr:uid="{00000000-0005-0000-0000-000036130000}"/>
    <cellStyle name="Normal 13 8 9 7 2" xfId="4921" xr:uid="{00000000-0005-0000-0000-000037130000}"/>
    <cellStyle name="Normal 13 8 9 8" xfId="4922" xr:uid="{00000000-0005-0000-0000-000038130000}"/>
    <cellStyle name="Normal 13 8 9 9" xfId="4923" xr:uid="{00000000-0005-0000-0000-000039130000}"/>
    <cellStyle name="Normal 13 9" xfId="4924" xr:uid="{00000000-0005-0000-0000-00003A130000}"/>
    <cellStyle name="Normal 13 9 10" xfId="4925" xr:uid="{00000000-0005-0000-0000-00003B130000}"/>
    <cellStyle name="Normal 13 9 2" xfId="4926" xr:uid="{00000000-0005-0000-0000-00003C130000}"/>
    <cellStyle name="Normal 13 9 2 2" xfId="4927" xr:uid="{00000000-0005-0000-0000-00003D130000}"/>
    <cellStyle name="Normal 13 9 3" xfId="4928" xr:uid="{00000000-0005-0000-0000-00003E130000}"/>
    <cellStyle name="Normal 13 9 3 2" xfId="4929" xr:uid="{00000000-0005-0000-0000-00003F130000}"/>
    <cellStyle name="Normal 13 9 4" xfId="4930" xr:uid="{00000000-0005-0000-0000-000040130000}"/>
    <cellStyle name="Normal 13 9 4 2" xfId="4931" xr:uid="{00000000-0005-0000-0000-000041130000}"/>
    <cellStyle name="Normal 13 9 5" xfId="4932" xr:uid="{00000000-0005-0000-0000-000042130000}"/>
    <cellStyle name="Normal 13 9 5 2" xfId="4933" xr:uid="{00000000-0005-0000-0000-000043130000}"/>
    <cellStyle name="Normal 13 9 6" xfId="4934" xr:uid="{00000000-0005-0000-0000-000044130000}"/>
    <cellStyle name="Normal 13 9 6 2" xfId="4935" xr:uid="{00000000-0005-0000-0000-000045130000}"/>
    <cellStyle name="Normal 13 9 7" xfId="4936" xr:uid="{00000000-0005-0000-0000-000046130000}"/>
    <cellStyle name="Normal 13 9 7 2" xfId="4937" xr:uid="{00000000-0005-0000-0000-000047130000}"/>
    <cellStyle name="Normal 13 9 8" xfId="4938" xr:uid="{00000000-0005-0000-0000-000048130000}"/>
    <cellStyle name="Normal 13 9 9" xfId="4939" xr:uid="{00000000-0005-0000-0000-000049130000}"/>
    <cellStyle name="Normal 14" xfId="4940" xr:uid="{00000000-0005-0000-0000-00004A130000}"/>
    <cellStyle name="Normal 14 10" xfId="4941" xr:uid="{00000000-0005-0000-0000-00004B130000}"/>
    <cellStyle name="Normal 14 10 10" xfId="4942" xr:uid="{00000000-0005-0000-0000-00004C130000}"/>
    <cellStyle name="Normal 14 10 2" xfId="4943" xr:uid="{00000000-0005-0000-0000-00004D130000}"/>
    <cellStyle name="Normal 14 10 2 2" xfId="4944" xr:uid="{00000000-0005-0000-0000-00004E130000}"/>
    <cellStyle name="Normal 14 10 2 2 2" xfId="4945" xr:uid="{00000000-0005-0000-0000-00004F130000}"/>
    <cellStyle name="Normal 14 10 2 2 3" xfId="4946" xr:uid="{00000000-0005-0000-0000-000050130000}"/>
    <cellStyle name="Normal 14 10 2 3" xfId="4947" xr:uid="{00000000-0005-0000-0000-000051130000}"/>
    <cellStyle name="Normal 14 10 2 3 2" xfId="4948" xr:uid="{00000000-0005-0000-0000-000052130000}"/>
    <cellStyle name="Normal 14 10 2 4" xfId="4949" xr:uid="{00000000-0005-0000-0000-000053130000}"/>
    <cellStyle name="Normal 14 10 2 4 2" xfId="4950" xr:uid="{00000000-0005-0000-0000-000054130000}"/>
    <cellStyle name="Normal 14 10 2 5" xfId="4951" xr:uid="{00000000-0005-0000-0000-000055130000}"/>
    <cellStyle name="Normal 14 10 2 5 2" xfId="4952" xr:uid="{00000000-0005-0000-0000-000056130000}"/>
    <cellStyle name="Normal 14 10 2 6" xfId="4953" xr:uid="{00000000-0005-0000-0000-000057130000}"/>
    <cellStyle name="Normal 14 10 2 7" xfId="4954" xr:uid="{00000000-0005-0000-0000-000058130000}"/>
    <cellStyle name="Normal 14 10 3" xfId="4955" xr:uid="{00000000-0005-0000-0000-000059130000}"/>
    <cellStyle name="Normal 14 10 3 2" xfId="4956" xr:uid="{00000000-0005-0000-0000-00005A130000}"/>
    <cellStyle name="Normal 14 10 3 3" xfId="4957" xr:uid="{00000000-0005-0000-0000-00005B130000}"/>
    <cellStyle name="Normal 14 10 4" xfId="4958" xr:uid="{00000000-0005-0000-0000-00005C130000}"/>
    <cellStyle name="Normal 14 10 4 2" xfId="4959" xr:uid="{00000000-0005-0000-0000-00005D130000}"/>
    <cellStyle name="Normal 14 10 5" xfId="4960" xr:uid="{00000000-0005-0000-0000-00005E130000}"/>
    <cellStyle name="Normal 14 10 5 2" xfId="4961" xr:uid="{00000000-0005-0000-0000-00005F130000}"/>
    <cellStyle name="Normal 14 10 6" xfId="4962" xr:uid="{00000000-0005-0000-0000-000060130000}"/>
    <cellStyle name="Normal 14 10 6 2" xfId="4963" xr:uid="{00000000-0005-0000-0000-000061130000}"/>
    <cellStyle name="Normal 14 10 7" xfId="4964" xr:uid="{00000000-0005-0000-0000-000062130000}"/>
    <cellStyle name="Normal 14 10 7 2" xfId="4965" xr:uid="{00000000-0005-0000-0000-000063130000}"/>
    <cellStyle name="Normal 14 10 8" xfId="4966" xr:uid="{00000000-0005-0000-0000-000064130000}"/>
    <cellStyle name="Normal 14 10 8 2" xfId="4967" xr:uid="{00000000-0005-0000-0000-000065130000}"/>
    <cellStyle name="Normal 14 10 9" xfId="4968" xr:uid="{00000000-0005-0000-0000-000066130000}"/>
    <cellStyle name="Normal 14 11" xfId="4969" xr:uid="{00000000-0005-0000-0000-000067130000}"/>
    <cellStyle name="Normal 14 11 10" xfId="4970" xr:uid="{00000000-0005-0000-0000-000068130000}"/>
    <cellStyle name="Normal 14 11 2" xfId="4971" xr:uid="{00000000-0005-0000-0000-000069130000}"/>
    <cellStyle name="Normal 14 11 2 2" xfId="4972" xr:uid="{00000000-0005-0000-0000-00006A130000}"/>
    <cellStyle name="Normal 14 11 2 2 2" xfId="4973" xr:uid="{00000000-0005-0000-0000-00006B130000}"/>
    <cellStyle name="Normal 14 11 2 2 3" xfId="4974" xr:uid="{00000000-0005-0000-0000-00006C130000}"/>
    <cellStyle name="Normal 14 11 2 3" xfId="4975" xr:uid="{00000000-0005-0000-0000-00006D130000}"/>
    <cellStyle name="Normal 14 11 2 3 2" xfId="4976" xr:uid="{00000000-0005-0000-0000-00006E130000}"/>
    <cellStyle name="Normal 14 11 2 4" xfId="4977" xr:uid="{00000000-0005-0000-0000-00006F130000}"/>
    <cellStyle name="Normal 14 11 2 4 2" xfId="4978" xr:uid="{00000000-0005-0000-0000-000070130000}"/>
    <cellStyle name="Normal 14 11 2 5" xfId="4979" xr:uid="{00000000-0005-0000-0000-000071130000}"/>
    <cellStyle name="Normal 14 11 2 5 2" xfId="4980" xr:uid="{00000000-0005-0000-0000-000072130000}"/>
    <cellStyle name="Normal 14 11 2 6" xfId="4981" xr:uid="{00000000-0005-0000-0000-000073130000}"/>
    <cellStyle name="Normal 14 11 2 7" xfId="4982" xr:uid="{00000000-0005-0000-0000-000074130000}"/>
    <cellStyle name="Normal 14 11 3" xfId="4983" xr:uid="{00000000-0005-0000-0000-000075130000}"/>
    <cellStyle name="Normal 14 11 3 2" xfId="4984" xr:uid="{00000000-0005-0000-0000-000076130000}"/>
    <cellStyle name="Normal 14 11 3 3" xfId="4985" xr:uid="{00000000-0005-0000-0000-000077130000}"/>
    <cellStyle name="Normal 14 11 4" xfId="4986" xr:uid="{00000000-0005-0000-0000-000078130000}"/>
    <cellStyle name="Normal 14 11 4 2" xfId="4987" xr:uid="{00000000-0005-0000-0000-000079130000}"/>
    <cellStyle name="Normal 14 11 5" xfId="4988" xr:uid="{00000000-0005-0000-0000-00007A130000}"/>
    <cellStyle name="Normal 14 11 5 2" xfId="4989" xr:uid="{00000000-0005-0000-0000-00007B130000}"/>
    <cellStyle name="Normal 14 11 6" xfId="4990" xr:uid="{00000000-0005-0000-0000-00007C130000}"/>
    <cellStyle name="Normal 14 11 6 2" xfId="4991" xr:uid="{00000000-0005-0000-0000-00007D130000}"/>
    <cellStyle name="Normal 14 11 7" xfId="4992" xr:uid="{00000000-0005-0000-0000-00007E130000}"/>
    <cellStyle name="Normal 14 11 7 2" xfId="4993" xr:uid="{00000000-0005-0000-0000-00007F130000}"/>
    <cellStyle name="Normal 14 11 8" xfId="4994" xr:uid="{00000000-0005-0000-0000-000080130000}"/>
    <cellStyle name="Normal 14 11 8 2" xfId="4995" xr:uid="{00000000-0005-0000-0000-000081130000}"/>
    <cellStyle name="Normal 14 11 9" xfId="4996" xr:uid="{00000000-0005-0000-0000-000082130000}"/>
    <cellStyle name="Normal 14 12" xfId="4997" xr:uid="{00000000-0005-0000-0000-000083130000}"/>
    <cellStyle name="Normal 14 12 10" xfId="4998" xr:uid="{00000000-0005-0000-0000-000084130000}"/>
    <cellStyle name="Normal 14 12 2" xfId="4999" xr:uid="{00000000-0005-0000-0000-000085130000}"/>
    <cellStyle name="Normal 14 12 2 2" xfId="5000" xr:uid="{00000000-0005-0000-0000-000086130000}"/>
    <cellStyle name="Normal 14 12 2 2 2" xfId="5001" xr:uid="{00000000-0005-0000-0000-000087130000}"/>
    <cellStyle name="Normal 14 12 2 2 3" xfId="5002" xr:uid="{00000000-0005-0000-0000-000088130000}"/>
    <cellStyle name="Normal 14 12 2 3" xfId="5003" xr:uid="{00000000-0005-0000-0000-000089130000}"/>
    <cellStyle name="Normal 14 12 2 3 2" xfId="5004" xr:uid="{00000000-0005-0000-0000-00008A130000}"/>
    <cellStyle name="Normal 14 12 2 4" xfId="5005" xr:uid="{00000000-0005-0000-0000-00008B130000}"/>
    <cellStyle name="Normal 14 12 2 4 2" xfId="5006" xr:uid="{00000000-0005-0000-0000-00008C130000}"/>
    <cellStyle name="Normal 14 12 2 5" xfId="5007" xr:uid="{00000000-0005-0000-0000-00008D130000}"/>
    <cellStyle name="Normal 14 12 2 5 2" xfId="5008" xr:uid="{00000000-0005-0000-0000-00008E130000}"/>
    <cellStyle name="Normal 14 12 2 6" xfId="5009" xr:uid="{00000000-0005-0000-0000-00008F130000}"/>
    <cellStyle name="Normal 14 12 2 7" xfId="5010" xr:uid="{00000000-0005-0000-0000-000090130000}"/>
    <cellStyle name="Normal 14 12 3" xfId="5011" xr:uid="{00000000-0005-0000-0000-000091130000}"/>
    <cellStyle name="Normal 14 12 3 2" xfId="5012" xr:uid="{00000000-0005-0000-0000-000092130000}"/>
    <cellStyle name="Normal 14 12 3 3" xfId="5013" xr:uid="{00000000-0005-0000-0000-000093130000}"/>
    <cellStyle name="Normal 14 12 4" xfId="5014" xr:uid="{00000000-0005-0000-0000-000094130000}"/>
    <cellStyle name="Normal 14 12 4 2" xfId="5015" xr:uid="{00000000-0005-0000-0000-000095130000}"/>
    <cellStyle name="Normal 14 12 5" xfId="5016" xr:uid="{00000000-0005-0000-0000-000096130000}"/>
    <cellStyle name="Normal 14 12 5 2" xfId="5017" xr:uid="{00000000-0005-0000-0000-000097130000}"/>
    <cellStyle name="Normal 14 12 6" xfId="5018" xr:uid="{00000000-0005-0000-0000-000098130000}"/>
    <cellStyle name="Normal 14 12 6 2" xfId="5019" xr:uid="{00000000-0005-0000-0000-000099130000}"/>
    <cellStyle name="Normal 14 12 7" xfId="5020" xr:uid="{00000000-0005-0000-0000-00009A130000}"/>
    <cellStyle name="Normal 14 12 7 2" xfId="5021" xr:uid="{00000000-0005-0000-0000-00009B130000}"/>
    <cellStyle name="Normal 14 12 8" xfId="5022" xr:uid="{00000000-0005-0000-0000-00009C130000}"/>
    <cellStyle name="Normal 14 12 8 2" xfId="5023" xr:uid="{00000000-0005-0000-0000-00009D130000}"/>
    <cellStyle name="Normal 14 12 9" xfId="5024" xr:uid="{00000000-0005-0000-0000-00009E130000}"/>
    <cellStyle name="Normal 14 13" xfId="5025" xr:uid="{00000000-0005-0000-0000-00009F130000}"/>
    <cellStyle name="Normal 14 13 10" xfId="5026" xr:uid="{00000000-0005-0000-0000-0000A0130000}"/>
    <cellStyle name="Normal 14 13 2" xfId="5027" xr:uid="{00000000-0005-0000-0000-0000A1130000}"/>
    <cellStyle name="Normal 14 13 2 2" xfId="5028" xr:uid="{00000000-0005-0000-0000-0000A2130000}"/>
    <cellStyle name="Normal 14 13 2 2 2" xfId="5029" xr:uid="{00000000-0005-0000-0000-0000A3130000}"/>
    <cellStyle name="Normal 14 13 2 2 3" xfId="5030" xr:uid="{00000000-0005-0000-0000-0000A4130000}"/>
    <cellStyle name="Normal 14 13 2 3" xfId="5031" xr:uid="{00000000-0005-0000-0000-0000A5130000}"/>
    <cellStyle name="Normal 14 13 2 3 2" xfId="5032" xr:uid="{00000000-0005-0000-0000-0000A6130000}"/>
    <cellStyle name="Normal 14 13 2 4" xfId="5033" xr:uid="{00000000-0005-0000-0000-0000A7130000}"/>
    <cellStyle name="Normal 14 13 2 4 2" xfId="5034" xr:uid="{00000000-0005-0000-0000-0000A8130000}"/>
    <cellStyle name="Normal 14 13 2 5" xfId="5035" xr:uid="{00000000-0005-0000-0000-0000A9130000}"/>
    <cellStyle name="Normal 14 13 2 5 2" xfId="5036" xr:uid="{00000000-0005-0000-0000-0000AA130000}"/>
    <cellStyle name="Normal 14 13 2 6" xfId="5037" xr:uid="{00000000-0005-0000-0000-0000AB130000}"/>
    <cellStyle name="Normal 14 13 2 7" xfId="5038" xr:uid="{00000000-0005-0000-0000-0000AC130000}"/>
    <cellStyle name="Normal 14 13 3" xfId="5039" xr:uid="{00000000-0005-0000-0000-0000AD130000}"/>
    <cellStyle name="Normal 14 13 3 2" xfId="5040" xr:uid="{00000000-0005-0000-0000-0000AE130000}"/>
    <cellStyle name="Normal 14 13 3 3" xfId="5041" xr:uid="{00000000-0005-0000-0000-0000AF130000}"/>
    <cellStyle name="Normal 14 13 4" xfId="5042" xr:uid="{00000000-0005-0000-0000-0000B0130000}"/>
    <cellStyle name="Normal 14 13 4 2" xfId="5043" xr:uid="{00000000-0005-0000-0000-0000B1130000}"/>
    <cellStyle name="Normal 14 13 5" xfId="5044" xr:uid="{00000000-0005-0000-0000-0000B2130000}"/>
    <cellStyle name="Normal 14 13 5 2" xfId="5045" xr:uid="{00000000-0005-0000-0000-0000B3130000}"/>
    <cellStyle name="Normal 14 13 6" xfId="5046" xr:uid="{00000000-0005-0000-0000-0000B4130000}"/>
    <cellStyle name="Normal 14 13 6 2" xfId="5047" xr:uid="{00000000-0005-0000-0000-0000B5130000}"/>
    <cellStyle name="Normal 14 13 7" xfId="5048" xr:uid="{00000000-0005-0000-0000-0000B6130000}"/>
    <cellStyle name="Normal 14 13 7 2" xfId="5049" xr:uid="{00000000-0005-0000-0000-0000B7130000}"/>
    <cellStyle name="Normal 14 13 8" xfId="5050" xr:uid="{00000000-0005-0000-0000-0000B8130000}"/>
    <cellStyle name="Normal 14 13 8 2" xfId="5051" xr:uid="{00000000-0005-0000-0000-0000B9130000}"/>
    <cellStyle name="Normal 14 13 9" xfId="5052" xr:uid="{00000000-0005-0000-0000-0000BA130000}"/>
    <cellStyle name="Normal 14 14" xfId="5053" xr:uid="{00000000-0005-0000-0000-0000BB130000}"/>
    <cellStyle name="Normal 14 14 10" xfId="5054" xr:uid="{00000000-0005-0000-0000-0000BC130000}"/>
    <cellStyle name="Normal 14 14 2" xfId="5055" xr:uid="{00000000-0005-0000-0000-0000BD130000}"/>
    <cellStyle name="Normal 14 14 2 2" xfId="5056" xr:uid="{00000000-0005-0000-0000-0000BE130000}"/>
    <cellStyle name="Normal 14 14 2 2 2" xfId="5057" xr:uid="{00000000-0005-0000-0000-0000BF130000}"/>
    <cellStyle name="Normal 14 14 2 2 3" xfId="5058" xr:uid="{00000000-0005-0000-0000-0000C0130000}"/>
    <cellStyle name="Normal 14 14 2 3" xfId="5059" xr:uid="{00000000-0005-0000-0000-0000C1130000}"/>
    <cellStyle name="Normal 14 14 2 3 2" xfId="5060" xr:uid="{00000000-0005-0000-0000-0000C2130000}"/>
    <cellStyle name="Normal 14 14 2 4" xfId="5061" xr:uid="{00000000-0005-0000-0000-0000C3130000}"/>
    <cellStyle name="Normal 14 14 2 4 2" xfId="5062" xr:uid="{00000000-0005-0000-0000-0000C4130000}"/>
    <cellStyle name="Normal 14 14 2 5" xfId="5063" xr:uid="{00000000-0005-0000-0000-0000C5130000}"/>
    <cellStyle name="Normal 14 14 2 5 2" xfId="5064" xr:uid="{00000000-0005-0000-0000-0000C6130000}"/>
    <cellStyle name="Normal 14 14 2 6" xfId="5065" xr:uid="{00000000-0005-0000-0000-0000C7130000}"/>
    <cellStyle name="Normal 14 14 2 7" xfId="5066" xr:uid="{00000000-0005-0000-0000-0000C8130000}"/>
    <cellStyle name="Normal 14 14 3" xfId="5067" xr:uid="{00000000-0005-0000-0000-0000C9130000}"/>
    <cellStyle name="Normal 14 14 3 2" xfId="5068" xr:uid="{00000000-0005-0000-0000-0000CA130000}"/>
    <cellStyle name="Normal 14 14 3 3" xfId="5069" xr:uid="{00000000-0005-0000-0000-0000CB130000}"/>
    <cellStyle name="Normal 14 14 4" xfId="5070" xr:uid="{00000000-0005-0000-0000-0000CC130000}"/>
    <cellStyle name="Normal 14 14 4 2" xfId="5071" xr:uid="{00000000-0005-0000-0000-0000CD130000}"/>
    <cellStyle name="Normal 14 14 5" xfId="5072" xr:uid="{00000000-0005-0000-0000-0000CE130000}"/>
    <cellStyle name="Normal 14 14 5 2" xfId="5073" xr:uid="{00000000-0005-0000-0000-0000CF130000}"/>
    <cellStyle name="Normal 14 14 6" xfId="5074" xr:uid="{00000000-0005-0000-0000-0000D0130000}"/>
    <cellStyle name="Normal 14 14 6 2" xfId="5075" xr:uid="{00000000-0005-0000-0000-0000D1130000}"/>
    <cellStyle name="Normal 14 14 7" xfId="5076" xr:uid="{00000000-0005-0000-0000-0000D2130000}"/>
    <cellStyle name="Normal 14 14 7 2" xfId="5077" xr:uid="{00000000-0005-0000-0000-0000D3130000}"/>
    <cellStyle name="Normal 14 14 8" xfId="5078" xr:uid="{00000000-0005-0000-0000-0000D4130000}"/>
    <cellStyle name="Normal 14 14 8 2" xfId="5079" xr:uid="{00000000-0005-0000-0000-0000D5130000}"/>
    <cellStyle name="Normal 14 14 9" xfId="5080" xr:uid="{00000000-0005-0000-0000-0000D6130000}"/>
    <cellStyle name="Normal 14 15" xfId="5081" xr:uid="{00000000-0005-0000-0000-0000D7130000}"/>
    <cellStyle name="Normal 14 15 10" xfId="5082" xr:uid="{00000000-0005-0000-0000-0000D8130000}"/>
    <cellStyle name="Normal 14 15 2" xfId="5083" xr:uid="{00000000-0005-0000-0000-0000D9130000}"/>
    <cellStyle name="Normal 14 15 2 2" xfId="5084" xr:uid="{00000000-0005-0000-0000-0000DA130000}"/>
    <cellStyle name="Normal 14 15 2 2 2" xfId="5085" xr:uid="{00000000-0005-0000-0000-0000DB130000}"/>
    <cellStyle name="Normal 14 15 2 2 3" xfId="5086" xr:uid="{00000000-0005-0000-0000-0000DC130000}"/>
    <cellStyle name="Normal 14 15 2 3" xfId="5087" xr:uid="{00000000-0005-0000-0000-0000DD130000}"/>
    <cellStyle name="Normal 14 15 2 3 2" xfId="5088" xr:uid="{00000000-0005-0000-0000-0000DE130000}"/>
    <cellStyle name="Normal 14 15 2 4" xfId="5089" xr:uid="{00000000-0005-0000-0000-0000DF130000}"/>
    <cellStyle name="Normal 14 15 2 4 2" xfId="5090" xr:uid="{00000000-0005-0000-0000-0000E0130000}"/>
    <cellStyle name="Normal 14 15 2 5" xfId="5091" xr:uid="{00000000-0005-0000-0000-0000E1130000}"/>
    <cellStyle name="Normal 14 15 2 5 2" xfId="5092" xr:uid="{00000000-0005-0000-0000-0000E2130000}"/>
    <cellStyle name="Normal 14 15 2 6" xfId="5093" xr:uid="{00000000-0005-0000-0000-0000E3130000}"/>
    <cellStyle name="Normal 14 15 2 7" xfId="5094" xr:uid="{00000000-0005-0000-0000-0000E4130000}"/>
    <cellStyle name="Normal 14 15 3" xfId="5095" xr:uid="{00000000-0005-0000-0000-0000E5130000}"/>
    <cellStyle name="Normal 14 15 3 2" xfId="5096" xr:uid="{00000000-0005-0000-0000-0000E6130000}"/>
    <cellStyle name="Normal 14 15 3 3" xfId="5097" xr:uid="{00000000-0005-0000-0000-0000E7130000}"/>
    <cellStyle name="Normal 14 15 4" xfId="5098" xr:uid="{00000000-0005-0000-0000-0000E8130000}"/>
    <cellStyle name="Normal 14 15 4 2" xfId="5099" xr:uid="{00000000-0005-0000-0000-0000E9130000}"/>
    <cellStyle name="Normal 14 15 5" xfId="5100" xr:uid="{00000000-0005-0000-0000-0000EA130000}"/>
    <cellStyle name="Normal 14 15 5 2" xfId="5101" xr:uid="{00000000-0005-0000-0000-0000EB130000}"/>
    <cellStyle name="Normal 14 15 6" xfId="5102" xr:uid="{00000000-0005-0000-0000-0000EC130000}"/>
    <cellStyle name="Normal 14 15 6 2" xfId="5103" xr:uid="{00000000-0005-0000-0000-0000ED130000}"/>
    <cellStyle name="Normal 14 15 7" xfId="5104" xr:uid="{00000000-0005-0000-0000-0000EE130000}"/>
    <cellStyle name="Normal 14 15 7 2" xfId="5105" xr:uid="{00000000-0005-0000-0000-0000EF130000}"/>
    <cellStyle name="Normal 14 15 8" xfId="5106" xr:uid="{00000000-0005-0000-0000-0000F0130000}"/>
    <cellStyle name="Normal 14 15 8 2" xfId="5107" xr:uid="{00000000-0005-0000-0000-0000F1130000}"/>
    <cellStyle name="Normal 14 15 9" xfId="5108" xr:uid="{00000000-0005-0000-0000-0000F2130000}"/>
    <cellStyle name="Normal 14 16" xfId="5109" xr:uid="{00000000-0005-0000-0000-0000F3130000}"/>
    <cellStyle name="Normal 14 16 10" xfId="5110" xr:uid="{00000000-0005-0000-0000-0000F4130000}"/>
    <cellStyle name="Normal 14 16 2" xfId="5111" xr:uid="{00000000-0005-0000-0000-0000F5130000}"/>
    <cellStyle name="Normal 14 16 2 2" xfId="5112" xr:uid="{00000000-0005-0000-0000-0000F6130000}"/>
    <cellStyle name="Normal 14 16 2 2 2" xfId="5113" xr:uid="{00000000-0005-0000-0000-0000F7130000}"/>
    <cellStyle name="Normal 14 16 2 2 3" xfId="5114" xr:uid="{00000000-0005-0000-0000-0000F8130000}"/>
    <cellStyle name="Normal 14 16 2 3" xfId="5115" xr:uid="{00000000-0005-0000-0000-0000F9130000}"/>
    <cellStyle name="Normal 14 16 2 3 2" xfId="5116" xr:uid="{00000000-0005-0000-0000-0000FA130000}"/>
    <cellStyle name="Normal 14 16 2 4" xfId="5117" xr:uid="{00000000-0005-0000-0000-0000FB130000}"/>
    <cellStyle name="Normal 14 16 2 4 2" xfId="5118" xr:uid="{00000000-0005-0000-0000-0000FC130000}"/>
    <cellStyle name="Normal 14 16 2 5" xfId="5119" xr:uid="{00000000-0005-0000-0000-0000FD130000}"/>
    <cellStyle name="Normal 14 16 2 5 2" xfId="5120" xr:uid="{00000000-0005-0000-0000-0000FE130000}"/>
    <cellStyle name="Normal 14 16 2 6" xfId="5121" xr:uid="{00000000-0005-0000-0000-0000FF130000}"/>
    <cellStyle name="Normal 14 16 2 7" xfId="5122" xr:uid="{00000000-0005-0000-0000-000000140000}"/>
    <cellStyle name="Normal 14 16 3" xfId="5123" xr:uid="{00000000-0005-0000-0000-000001140000}"/>
    <cellStyle name="Normal 14 16 3 2" xfId="5124" xr:uid="{00000000-0005-0000-0000-000002140000}"/>
    <cellStyle name="Normal 14 16 3 3" xfId="5125" xr:uid="{00000000-0005-0000-0000-000003140000}"/>
    <cellStyle name="Normal 14 16 4" xfId="5126" xr:uid="{00000000-0005-0000-0000-000004140000}"/>
    <cellStyle name="Normal 14 16 4 2" xfId="5127" xr:uid="{00000000-0005-0000-0000-000005140000}"/>
    <cellStyle name="Normal 14 16 5" xfId="5128" xr:uid="{00000000-0005-0000-0000-000006140000}"/>
    <cellStyle name="Normal 14 16 5 2" xfId="5129" xr:uid="{00000000-0005-0000-0000-000007140000}"/>
    <cellStyle name="Normal 14 16 6" xfId="5130" xr:uid="{00000000-0005-0000-0000-000008140000}"/>
    <cellStyle name="Normal 14 16 6 2" xfId="5131" xr:uid="{00000000-0005-0000-0000-000009140000}"/>
    <cellStyle name="Normal 14 16 7" xfId="5132" xr:uid="{00000000-0005-0000-0000-00000A140000}"/>
    <cellStyle name="Normal 14 16 7 2" xfId="5133" xr:uid="{00000000-0005-0000-0000-00000B140000}"/>
    <cellStyle name="Normal 14 16 8" xfId="5134" xr:uid="{00000000-0005-0000-0000-00000C140000}"/>
    <cellStyle name="Normal 14 16 8 2" xfId="5135" xr:uid="{00000000-0005-0000-0000-00000D140000}"/>
    <cellStyle name="Normal 14 16 9" xfId="5136" xr:uid="{00000000-0005-0000-0000-00000E140000}"/>
    <cellStyle name="Normal 14 17" xfId="5137" xr:uid="{00000000-0005-0000-0000-00000F140000}"/>
    <cellStyle name="Normal 14 17 10" xfId="5138" xr:uid="{00000000-0005-0000-0000-000010140000}"/>
    <cellStyle name="Normal 14 17 2" xfId="5139" xr:uid="{00000000-0005-0000-0000-000011140000}"/>
    <cellStyle name="Normal 14 17 2 2" xfId="5140" xr:uid="{00000000-0005-0000-0000-000012140000}"/>
    <cellStyle name="Normal 14 17 2 2 2" xfId="5141" xr:uid="{00000000-0005-0000-0000-000013140000}"/>
    <cellStyle name="Normal 14 17 2 2 3" xfId="5142" xr:uid="{00000000-0005-0000-0000-000014140000}"/>
    <cellStyle name="Normal 14 17 2 3" xfId="5143" xr:uid="{00000000-0005-0000-0000-000015140000}"/>
    <cellStyle name="Normal 14 17 2 3 2" xfId="5144" xr:uid="{00000000-0005-0000-0000-000016140000}"/>
    <cellStyle name="Normal 14 17 2 4" xfId="5145" xr:uid="{00000000-0005-0000-0000-000017140000}"/>
    <cellStyle name="Normal 14 17 2 4 2" xfId="5146" xr:uid="{00000000-0005-0000-0000-000018140000}"/>
    <cellStyle name="Normal 14 17 2 5" xfId="5147" xr:uid="{00000000-0005-0000-0000-000019140000}"/>
    <cellStyle name="Normal 14 17 2 5 2" xfId="5148" xr:uid="{00000000-0005-0000-0000-00001A140000}"/>
    <cellStyle name="Normal 14 17 2 6" xfId="5149" xr:uid="{00000000-0005-0000-0000-00001B140000}"/>
    <cellStyle name="Normal 14 17 2 7" xfId="5150" xr:uid="{00000000-0005-0000-0000-00001C140000}"/>
    <cellStyle name="Normal 14 17 3" xfId="5151" xr:uid="{00000000-0005-0000-0000-00001D140000}"/>
    <cellStyle name="Normal 14 17 3 2" xfId="5152" xr:uid="{00000000-0005-0000-0000-00001E140000}"/>
    <cellStyle name="Normal 14 17 3 3" xfId="5153" xr:uid="{00000000-0005-0000-0000-00001F140000}"/>
    <cellStyle name="Normal 14 17 4" xfId="5154" xr:uid="{00000000-0005-0000-0000-000020140000}"/>
    <cellStyle name="Normal 14 17 4 2" xfId="5155" xr:uid="{00000000-0005-0000-0000-000021140000}"/>
    <cellStyle name="Normal 14 17 5" xfId="5156" xr:uid="{00000000-0005-0000-0000-000022140000}"/>
    <cellStyle name="Normal 14 17 5 2" xfId="5157" xr:uid="{00000000-0005-0000-0000-000023140000}"/>
    <cellStyle name="Normal 14 17 6" xfId="5158" xr:uid="{00000000-0005-0000-0000-000024140000}"/>
    <cellStyle name="Normal 14 17 6 2" xfId="5159" xr:uid="{00000000-0005-0000-0000-000025140000}"/>
    <cellStyle name="Normal 14 17 7" xfId="5160" xr:uid="{00000000-0005-0000-0000-000026140000}"/>
    <cellStyle name="Normal 14 17 7 2" xfId="5161" xr:uid="{00000000-0005-0000-0000-000027140000}"/>
    <cellStyle name="Normal 14 17 8" xfId="5162" xr:uid="{00000000-0005-0000-0000-000028140000}"/>
    <cellStyle name="Normal 14 17 8 2" xfId="5163" xr:uid="{00000000-0005-0000-0000-000029140000}"/>
    <cellStyle name="Normal 14 17 9" xfId="5164" xr:uid="{00000000-0005-0000-0000-00002A140000}"/>
    <cellStyle name="Normal 14 18" xfId="5165" xr:uid="{00000000-0005-0000-0000-00002B140000}"/>
    <cellStyle name="Normal 14 18 10" xfId="5166" xr:uid="{00000000-0005-0000-0000-00002C140000}"/>
    <cellStyle name="Normal 14 18 2" xfId="5167" xr:uid="{00000000-0005-0000-0000-00002D140000}"/>
    <cellStyle name="Normal 14 18 2 2" xfId="5168" xr:uid="{00000000-0005-0000-0000-00002E140000}"/>
    <cellStyle name="Normal 14 18 2 2 2" xfId="5169" xr:uid="{00000000-0005-0000-0000-00002F140000}"/>
    <cellStyle name="Normal 14 18 2 2 3" xfId="5170" xr:uid="{00000000-0005-0000-0000-000030140000}"/>
    <cellStyle name="Normal 14 18 2 3" xfId="5171" xr:uid="{00000000-0005-0000-0000-000031140000}"/>
    <cellStyle name="Normal 14 18 2 3 2" xfId="5172" xr:uid="{00000000-0005-0000-0000-000032140000}"/>
    <cellStyle name="Normal 14 18 2 4" xfId="5173" xr:uid="{00000000-0005-0000-0000-000033140000}"/>
    <cellStyle name="Normal 14 18 2 4 2" xfId="5174" xr:uid="{00000000-0005-0000-0000-000034140000}"/>
    <cellStyle name="Normal 14 18 2 5" xfId="5175" xr:uid="{00000000-0005-0000-0000-000035140000}"/>
    <cellStyle name="Normal 14 18 2 5 2" xfId="5176" xr:uid="{00000000-0005-0000-0000-000036140000}"/>
    <cellStyle name="Normal 14 18 2 6" xfId="5177" xr:uid="{00000000-0005-0000-0000-000037140000}"/>
    <cellStyle name="Normal 14 18 2 7" xfId="5178" xr:uid="{00000000-0005-0000-0000-000038140000}"/>
    <cellStyle name="Normal 14 18 3" xfId="5179" xr:uid="{00000000-0005-0000-0000-000039140000}"/>
    <cellStyle name="Normal 14 18 3 2" xfId="5180" xr:uid="{00000000-0005-0000-0000-00003A140000}"/>
    <cellStyle name="Normal 14 18 3 3" xfId="5181" xr:uid="{00000000-0005-0000-0000-00003B140000}"/>
    <cellStyle name="Normal 14 18 4" xfId="5182" xr:uid="{00000000-0005-0000-0000-00003C140000}"/>
    <cellStyle name="Normal 14 18 4 2" xfId="5183" xr:uid="{00000000-0005-0000-0000-00003D140000}"/>
    <cellStyle name="Normal 14 18 5" xfId="5184" xr:uid="{00000000-0005-0000-0000-00003E140000}"/>
    <cellStyle name="Normal 14 18 5 2" xfId="5185" xr:uid="{00000000-0005-0000-0000-00003F140000}"/>
    <cellStyle name="Normal 14 18 6" xfId="5186" xr:uid="{00000000-0005-0000-0000-000040140000}"/>
    <cellStyle name="Normal 14 18 6 2" xfId="5187" xr:uid="{00000000-0005-0000-0000-000041140000}"/>
    <cellStyle name="Normal 14 18 7" xfId="5188" xr:uid="{00000000-0005-0000-0000-000042140000}"/>
    <cellStyle name="Normal 14 18 7 2" xfId="5189" xr:uid="{00000000-0005-0000-0000-000043140000}"/>
    <cellStyle name="Normal 14 18 8" xfId="5190" xr:uid="{00000000-0005-0000-0000-000044140000}"/>
    <cellStyle name="Normal 14 18 8 2" xfId="5191" xr:uid="{00000000-0005-0000-0000-000045140000}"/>
    <cellStyle name="Normal 14 18 9" xfId="5192" xr:uid="{00000000-0005-0000-0000-000046140000}"/>
    <cellStyle name="Normal 14 19" xfId="5193" xr:uid="{00000000-0005-0000-0000-000047140000}"/>
    <cellStyle name="Normal 14 19 10" xfId="5194" xr:uid="{00000000-0005-0000-0000-000048140000}"/>
    <cellStyle name="Normal 14 19 2" xfId="5195" xr:uid="{00000000-0005-0000-0000-000049140000}"/>
    <cellStyle name="Normal 14 19 2 2" xfId="5196" xr:uid="{00000000-0005-0000-0000-00004A140000}"/>
    <cellStyle name="Normal 14 19 2 2 2" xfId="5197" xr:uid="{00000000-0005-0000-0000-00004B140000}"/>
    <cellStyle name="Normal 14 19 2 2 3" xfId="5198" xr:uid="{00000000-0005-0000-0000-00004C140000}"/>
    <cellStyle name="Normal 14 19 2 3" xfId="5199" xr:uid="{00000000-0005-0000-0000-00004D140000}"/>
    <cellStyle name="Normal 14 19 2 3 2" xfId="5200" xr:uid="{00000000-0005-0000-0000-00004E140000}"/>
    <cellStyle name="Normal 14 19 2 4" xfId="5201" xr:uid="{00000000-0005-0000-0000-00004F140000}"/>
    <cellStyle name="Normal 14 19 2 4 2" xfId="5202" xr:uid="{00000000-0005-0000-0000-000050140000}"/>
    <cellStyle name="Normal 14 19 2 5" xfId="5203" xr:uid="{00000000-0005-0000-0000-000051140000}"/>
    <cellStyle name="Normal 14 19 2 5 2" xfId="5204" xr:uid="{00000000-0005-0000-0000-000052140000}"/>
    <cellStyle name="Normal 14 19 2 6" xfId="5205" xr:uid="{00000000-0005-0000-0000-000053140000}"/>
    <cellStyle name="Normal 14 19 2 7" xfId="5206" xr:uid="{00000000-0005-0000-0000-000054140000}"/>
    <cellStyle name="Normal 14 19 3" xfId="5207" xr:uid="{00000000-0005-0000-0000-000055140000}"/>
    <cellStyle name="Normal 14 19 3 2" xfId="5208" xr:uid="{00000000-0005-0000-0000-000056140000}"/>
    <cellStyle name="Normal 14 19 3 3" xfId="5209" xr:uid="{00000000-0005-0000-0000-000057140000}"/>
    <cellStyle name="Normal 14 19 4" xfId="5210" xr:uid="{00000000-0005-0000-0000-000058140000}"/>
    <cellStyle name="Normal 14 19 4 2" xfId="5211" xr:uid="{00000000-0005-0000-0000-000059140000}"/>
    <cellStyle name="Normal 14 19 5" xfId="5212" xr:uid="{00000000-0005-0000-0000-00005A140000}"/>
    <cellStyle name="Normal 14 19 5 2" xfId="5213" xr:uid="{00000000-0005-0000-0000-00005B140000}"/>
    <cellStyle name="Normal 14 19 6" xfId="5214" xr:uid="{00000000-0005-0000-0000-00005C140000}"/>
    <cellStyle name="Normal 14 19 6 2" xfId="5215" xr:uid="{00000000-0005-0000-0000-00005D140000}"/>
    <cellStyle name="Normal 14 19 7" xfId="5216" xr:uid="{00000000-0005-0000-0000-00005E140000}"/>
    <cellStyle name="Normal 14 19 7 2" xfId="5217" xr:uid="{00000000-0005-0000-0000-00005F140000}"/>
    <cellStyle name="Normal 14 19 8" xfId="5218" xr:uid="{00000000-0005-0000-0000-000060140000}"/>
    <cellStyle name="Normal 14 19 8 2" xfId="5219" xr:uid="{00000000-0005-0000-0000-000061140000}"/>
    <cellStyle name="Normal 14 19 9" xfId="5220" xr:uid="{00000000-0005-0000-0000-000062140000}"/>
    <cellStyle name="Normal 14 2" xfId="5221" xr:uid="{00000000-0005-0000-0000-000063140000}"/>
    <cellStyle name="Normal 14 2 10" xfId="5222" xr:uid="{00000000-0005-0000-0000-000064140000}"/>
    <cellStyle name="Normal 14 2 2" xfId="5223" xr:uid="{00000000-0005-0000-0000-000065140000}"/>
    <cellStyle name="Normal 14 2 2 2" xfId="5224" xr:uid="{00000000-0005-0000-0000-000066140000}"/>
    <cellStyle name="Normal 14 2 2 2 2" xfId="5225" xr:uid="{00000000-0005-0000-0000-000067140000}"/>
    <cellStyle name="Normal 14 2 2 2 3" xfId="5226" xr:uid="{00000000-0005-0000-0000-000068140000}"/>
    <cellStyle name="Normal 14 2 2 3" xfId="5227" xr:uid="{00000000-0005-0000-0000-000069140000}"/>
    <cellStyle name="Normal 14 2 2 3 2" xfId="5228" xr:uid="{00000000-0005-0000-0000-00006A140000}"/>
    <cellStyle name="Normal 14 2 2 4" xfId="5229" xr:uid="{00000000-0005-0000-0000-00006B140000}"/>
    <cellStyle name="Normal 14 2 2 4 2" xfId="5230" xr:uid="{00000000-0005-0000-0000-00006C140000}"/>
    <cellStyle name="Normal 14 2 2 5" xfId="5231" xr:uid="{00000000-0005-0000-0000-00006D140000}"/>
    <cellStyle name="Normal 14 2 2 5 2" xfId="5232" xr:uid="{00000000-0005-0000-0000-00006E140000}"/>
    <cellStyle name="Normal 14 2 2 6" xfId="5233" xr:uid="{00000000-0005-0000-0000-00006F140000}"/>
    <cellStyle name="Normal 14 2 2 7" xfId="5234" xr:uid="{00000000-0005-0000-0000-000070140000}"/>
    <cellStyle name="Normal 14 2 3" xfId="5235" xr:uid="{00000000-0005-0000-0000-000071140000}"/>
    <cellStyle name="Normal 14 2 3 2" xfId="5236" xr:uid="{00000000-0005-0000-0000-000072140000}"/>
    <cellStyle name="Normal 14 2 3 3" xfId="5237" xr:uid="{00000000-0005-0000-0000-000073140000}"/>
    <cellStyle name="Normal 14 2 4" xfId="5238" xr:uid="{00000000-0005-0000-0000-000074140000}"/>
    <cellStyle name="Normal 14 2 4 2" xfId="5239" xr:uid="{00000000-0005-0000-0000-000075140000}"/>
    <cellStyle name="Normal 14 2 5" xfId="5240" xr:uid="{00000000-0005-0000-0000-000076140000}"/>
    <cellStyle name="Normal 14 2 5 2" xfId="5241" xr:uid="{00000000-0005-0000-0000-000077140000}"/>
    <cellStyle name="Normal 14 2 6" xfId="5242" xr:uid="{00000000-0005-0000-0000-000078140000}"/>
    <cellStyle name="Normal 14 2 6 2" xfId="5243" xr:uid="{00000000-0005-0000-0000-000079140000}"/>
    <cellStyle name="Normal 14 2 7" xfId="5244" xr:uid="{00000000-0005-0000-0000-00007A140000}"/>
    <cellStyle name="Normal 14 2 7 2" xfId="5245" xr:uid="{00000000-0005-0000-0000-00007B140000}"/>
    <cellStyle name="Normal 14 2 8" xfId="5246" xr:uid="{00000000-0005-0000-0000-00007C140000}"/>
    <cellStyle name="Normal 14 2 8 2" xfId="5247" xr:uid="{00000000-0005-0000-0000-00007D140000}"/>
    <cellStyle name="Normal 14 2 9" xfId="5248" xr:uid="{00000000-0005-0000-0000-00007E140000}"/>
    <cellStyle name="Normal 14 20" xfId="5249" xr:uid="{00000000-0005-0000-0000-00007F140000}"/>
    <cellStyle name="Normal 14 20 10" xfId="5250" xr:uid="{00000000-0005-0000-0000-000080140000}"/>
    <cellStyle name="Normal 14 20 2" xfId="5251" xr:uid="{00000000-0005-0000-0000-000081140000}"/>
    <cellStyle name="Normal 14 20 2 2" xfId="5252" xr:uid="{00000000-0005-0000-0000-000082140000}"/>
    <cellStyle name="Normal 14 20 2 2 2" xfId="5253" xr:uid="{00000000-0005-0000-0000-000083140000}"/>
    <cellStyle name="Normal 14 20 2 2 3" xfId="5254" xr:uid="{00000000-0005-0000-0000-000084140000}"/>
    <cellStyle name="Normal 14 20 2 3" xfId="5255" xr:uid="{00000000-0005-0000-0000-000085140000}"/>
    <cellStyle name="Normal 14 20 2 3 2" xfId="5256" xr:uid="{00000000-0005-0000-0000-000086140000}"/>
    <cellStyle name="Normal 14 20 2 4" xfId="5257" xr:uid="{00000000-0005-0000-0000-000087140000}"/>
    <cellStyle name="Normal 14 20 2 4 2" xfId="5258" xr:uid="{00000000-0005-0000-0000-000088140000}"/>
    <cellStyle name="Normal 14 20 2 5" xfId="5259" xr:uid="{00000000-0005-0000-0000-000089140000}"/>
    <cellStyle name="Normal 14 20 2 5 2" xfId="5260" xr:uid="{00000000-0005-0000-0000-00008A140000}"/>
    <cellStyle name="Normal 14 20 2 6" xfId="5261" xr:uid="{00000000-0005-0000-0000-00008B140000}"/>
    <cellStyle name="Normal 14 20 2 7" xfId="5262" xr:uid="{00000000-0005-0000-0000-00008C140000}"/>
    <cellStyle name="Normal 14 20 3" xfId="5263" xr:uid="{00000000-0005-0000-0000-00008D140000}"/>
    <cellStyle name="Normal 14 20 3 2" xfId="5264" xr:uid="{00000000-0005-0000-0000-00008E140000}"/>
    <cellStyle name="Normal 14 20 3 3" xfId="5265" xr:uid="{00000000-0005-0000-0000-00008F140000}"/>
    <cellStyle name="Normal 14 20 4" xfId="5266" xr:uid="{00000000-0005-0000-0000-000090140000}"/>
    <cellStyle name="Normal 14 20 4 2" xfId="5267" xr:uid="{00000000-0005-0000-0000-000091140000}"/>
    <cellStyle name="Normal 14 20 5" xfId="5268" xr:uid="{00000000-0005-0000-0000-000092140000}"/>
    <cellStyle name="Normal 14 20 5 2" xfId="5269" xr:uid="{00000000-0005-0000-0000-000093140000}"/>
    <cellStyle name="Normal 14 20 6" xfId="5270" xr:uid="{00000000-0005-0000-0000-000094140000}"/>
    <cellStyle name="Normal 14 20 6 2" xfId="5271" xr:uid="{00000000-0005-0000-0000-000095140000}"/>
    <cellStyle name="Normal 14 20 7" xfId="5272" xr:uid="{00000000-0005-0000-0000-000096140000}"/>
    <cellStyle name="Normal 14 20 7 2" xfId="5273" xr:uid="{00000000-0005-0000-0000-000097140000}"/>
    <cellStyle name="Normal 14 20 8" xfId="5274" xr:uid="{00000000-0005-0000-0000-000098140000}"/>
    <cellStyle name="Normal 14 20 8 2" xfId="5275" xr:uid="{00000000-0005-0000-0000-000099140000}"/>
    <cellStyle name="Normal 14 20 9" xfId="5276" xr:uid="{00000000-0005-0000-0000-00009A140000}"/>
    <cellStyle name="Normal 14 21" xfId="5277" xr:uid="{00000000-0005-0000-0000-00009B140000}"/>
    <cellStyle name="Normal 14 21 10" xfId="5278" xr:uid="{00000000-0005-0000-0000-00009C140000}"/>
    <cellStyle name="Normal 14 21 2" xfId="5279" xr:uid="{00000000-0005-0000-0000-00009D140000}"/>
    <cellStyle name="Normal 14 21 2 2" xfId="5280" xr:uid="{00000000-0005-0000-0000-00009E140000}"/>
    <cellStyle name="Normal 14 21 2 2 2" xfId="5281" xr:uid="{00000000-0005-0000-0000-00009F140000}"/>
    <cellStyle name="Normal 14 21 2 2 3" xfId="5282" xr:uid="{00000000-0005-0000-0000-0000A0140000}"/>
    <cellStyle name="Normal 14 21 2 3" xfId="5283" xr:uid="{00000000-0005-0000-0000-0000A1140000}"/>
    <cellStyle name="Normal 14 21 2 3 2" xfId="5284" xr:uid="{00000000-0005-0000-0000-0000A2140000}"/>
    <cellStyle name="Normal 14 21 2 4" xfId="5285" xr:uid="{00000000-0005-0000-0000-0000A3140000}"/>
    <cellStyle name="Normal 14 21 2 4 2" xfId="5286" xr:uid="{00000000-0005-0000-0000-0000A4140000}"/>
    <cellStyle name="Normal 14 21 2 5" xfId="5287" xr:uid="{00000000-0005-0000-0000-0000A5140000}"/>
    <cellStyle name="Normal 14 21 2 5 2" xfId="5288" xr:uid="{00000000-0005-0000-0000-0000A6140000}"/>
    <cellStyle name="Normal 14 21 2 6" xfId="5289" xr:uid="{00000000-0005-0000-0000-0000A7140000}"/>
    <cellStyle name="Normal 14 21 2 7" xfId="5290" xr:uid="{00000000-0005-0000-0000-0000A8140000}"/>
    <cellStyle name="Normal 14 21 3" xfId="5291" xr:uid="{00000000-0005-0000-0000-0000A9140000}"/>
    <cellStyle name="Normal 14 21 3 2" xfId="5292" xr:uid="{00000000-0005-0000-0000-0000AA140000}"/>
    <cellStyle name="Normal 14 21 3 3" xfId="5293" xr:uid="{00000000-0005-0000-0000-0000AB140000}"/>
    <cellStyle name="Normal 14 21 4" xfId="5294" xr:uid="{00000000-0005-0000-0000-0000AC140000}"/>
    <cellStyle name="Normal 14 21 4 2" xfId="5295" xr:uid="{00000000-0005-0000-0000-0000AD140000}"/>
    <cellStyle name="Normal 14 21 5" xfId="5296" xr:uid="{00000000-0005-0000-0000-0000AE140000}"/>
    <cellStyle name="Normal 14 21 5 2" xfId="5297" xr:uid="{00000000-0005-0000-0000-0000AF140000}"/>
    <cellStyle name="Normal 14 21 6" xfId="5298" xr:uid="{00000000-0005-0000-0000-0000B0140000}"/>
    <cellStyle name="Normal 14 21 6 2" xfId="5299" xr:uid="{00000000-0005-0000-0000-0000B1140000}"/>
    <cellStyle name="Normal 14 21 7" xfId="5300" xr:uid="{00000000-0005-0000-0000-0000B2140000}"/>
    <cellStyle name="Normal 14 21 7 2" xfId="5301" xr:uid="{00000000-0005-0000-0000-0000B3140000}"/>
    <cellStyle name="Normal 14 21 8" xfId="5302" xr:uid="{00000000-0005-0000-0000-0000B4140000}"/>
    <cellStyle name="Normal 14 21 8 2" xfId="5303" xr:uid="{00000000-0005-0000-0000-0000B5140000}"/>
    <cellStyle name="Normal 14 21 9" xfId="5304" xr:uid="{00000000-0005-0000-0000-0000B6140000}"/>
    <cellStyle name="Normal 14 22" xfId="5305" xr:uid="{00000000-0005-0000-0000-0000B7140000}"/>
    <cellStyle name="Normal 14 22 10" xfId="5306" xr:uid="{00000000-0005-0000-0000-0000B8140000}"/>
    <cellStyle name="Normal 14 22 2" xfId="5307" xr:uid="{00000000-0005-0000-0000-0000B9140000}"/>
    <cellStyle name="Normal 14 22 2 2" xfId="5308" xr:uid="{00000000-0005-0000-0000-0000BA140000}"/>
    <cellStyle name="Normal 14 22 2 2 2" xfId="5309" xr:uid="{00000000-0005-0000-0000-0000BB140000}"/>
    <cellStyle name="Normal 14 22 2 2 3" xfId="5310" xr:uid="{00000000-0005-0000-0000-0000BC140000}"/>
    <cellStyle name="Normal 14 22 2 3" xfId="5311" xr:uid="{00000000-0005-0000-0000-0000BD140000}"/>
    <cellStyle name="Normal 14 22 2 3 2" xfId="5312" xr:uid="{00000000-0005-0000-0000-0000BE140000}"/>
    <cellStyle name="Normal 14 22 2 4" xfId="5313" xr:uid="{00000000-0005-0000-0000-0000BF140000}"/>
    <cellStyle name="Normal 14 22 2 4 2" xfId="5314" xr:uid="{00000000-0005-0000-0000-0000C0140000}"/>
    <cellStyle name="Normal 14 22 2 5" xfId="5315" xr:uid="{00000000-0005-0000-0000-0000C1140000}"/>
    <cellStyle name="Normal 14 22 2 5 2" xfId="5316" xr:uid="{00000000-0005-0000-0000-0000C2140000}"/>
    <cellStyle name="Normal 14 22 2 6" xfId="5317" xr:uid="{00000000-0005-0000-0000-0000C3140000}"/>
    <cellStyle name="Normal 14 22 2 7" xfId="5318" xr:uid="{00000000-0005-0000-0000-0000C4140000}"/>
    <cellStyle name="Normal 14 22 3" xfId="5319" xr:uid="{00000000-0005-0000-0000-0000C5140000}"/>
    <cellStyle name="Normal 14 22 3 2" xfId="5320" xr:uid="{00000000-0005-0000-0000-0000C6140000}"/>
    <cellStyle name="Normal 14 22 3 3" xfId="5321" xr:uid="{00000000-0005-0000-0000-0000C7140000}"/>
    <cellStyle name="Normal 14 22 4" xfId="5322" xr:uid="{00000000-0005-0000-0000-0000C8140000}"/>
    <cellStyle name="Normal 14 22 4 2" xfId="5323" xr:uid="{00000000-0005-0000-0000-0000C9140000}"/>
    <cellStyle name="Normal 14 22 5" xfId="5324" xr:uid="{00000000-0005-0000-0000-0000CA140000}"/>
    <cellStyle name="Normal 14 22 5 2" xfId="5325" xr:uid="{00000000-0005-0000-0000-0000CB140000}"/>
    <cellStyle name="Normal 14 22 6" xfId="5326" xr:uid="{00000000-0005-0000-0000-0000CC140000}"/>
    <cellStyle name="Normal 14 22 6 2" xfId="5327" xr:uid="{00000000-0005-0000-0000-0000CD140000}"/>
    <cellStyle name="Normal 14 22 7" xfId="5328" xr:uid="{00000000-0005-0000-0000-0000CE140000}"/>
    <cellStyle name="Normal 14 22 7 2" xfId="5329" xr:uid="{00000000-0005-0000-0000-0000CF140000}"/>
    <cellStyle name="Normal 14 22 8" xfId="5330" xr:uid="{00000000-0005-0000-0000-0000D0140000}"/>
    <cellStyle name="Normal 14 22 8 2" xfId="5331" xr:uid="{00000000-0005-0000-0000-0000D1140000}"/>
    <cellStyle name="Normal 14 22 9" xfId="5332" xr:uid="{00000000-0005-0000-0000-0000D2140000}"/>
    <cellStyle name="Normal 14 23" xfId="5333" xr:uid="{00000000-0005-0000-0000-0000D3140000}"/>
    <cellStyle name="Normal 14 23 10" xfId="5334" xr:uid="{00000000-0005-0000-0000-0000D4140000}"/>
    <cellStyle name="Normal 14 23 2" xfId="5335" xr:uid="{00000000-0005-0000-0000-0000D5140000}"/>
    <cellStyle name="Normal 14 23 2 2" xfId="5336" xr:uid="{00000000-0005-0000-0000-0000D6140000}"/>
    <cellStyle name="Normal 14 23 2 2 2" xfId="5337" xr:uid="{00000000-0005-0000-0000-0000D7140000}"/>
    <cellStyle name="Normal 14 23 2 2 3" xfId="5338" xr:uid="{00000000-0005-0000-0000-0000D8140000}"/>
    <cellStyle name="Normal 14 23 2 3" xfId="5339" xr:uid="{00000000-0005-0000-0000-0000D9140000}"/>
    <cellStyle name="Normal 14 23 2 3 2" xfId="5340" xr:uid="{00000000-0005-0000-0000-0000DA140000}"/>
    <cellStyle name="Normal 14 23 2 4" xfId="5341" xr:uid="{00000000-0005-0000-0000-0000DB140000}"/>
    <cellStyle name="Normal 14 23 2 4 2" xfId="5342" xr:uid="{00000000-0005-0000-0000-0000DC140000}"/>
    <cellStyle name="Normal 14 23 2 5" xfId="5343" xr:uid="{00000000-0005-0000-0000-0000DD140000}"/>
    <cellStyle name="Normal 14 23 2 5 2" xfId="5344" xr:uid="{00000000-0005-0000-0000-0000DE140000}"/>
    <cellStyle name="Normal 14 23 2 6" xfId="5345" xr:uid="{00000000-0005-0000-0000-0000DF140000}"/>
    <cellStyle name="Normal 14 23 2 7" xfId="5346" xr:uid="{00000000-0005-0000-0000-0000E0140000}"/>
    <cellStyle name="Normal 14 23 3" xfId="5347" xr:uid="{00000000-0005-0000-0000-0000E1140000}"/>
    <cellStyle name="Normal 14 23 3 2" xfId="5348" xr:uid="{00000000-0005-0000-0000-0000E2140000}"/>
    <cellStyle name="Normal 14 23 3 3" xfId="5349" xr:uid="{00000000-0005-0000-0000-0000E3140000}"/>
    <cellStyle name="Normal 14 23 4" xfId="5350" xr:uid="{00000000-0005-0000-0000-0000E4140000}"/>
    <cellStyle name="Normal 14 23 4 2" xfId="5351" xr:uid="{00000000-0005-0000-0000-0000E5140000}"/>
    <cellStyle name="Normal 14 23 5" xfId="5352" xr:uid="{00000000-0005-0000-0000-0000E6140000}"/>
    <cellStyle name="Normal 14 23 5 2" xfId="5353" xr:uid="{00000000-0005-0000-0000-0000E7140000}"/>
    <cellStyle name="Normal 14 23 6" xfId="5354" xr:uid="{00000000-0005-0000-0000-0000E8140000}"/>
    <cellStyle name="Normal 14 23 6 2" xfId="5355" xr:uid="{00000000-0005-0000-0000-0000E9140000}"/>
    <cellStyle name="Normal 14 23 7" xfId="5356" xr:uid="{00000000-0005-0000-0000-0000EA140000}"/>
    <cellStyle name="Normal 14 23 7 2" xfId="5357" xr:uid="{00000000-0005-0000-0000-0000EB140000}"/>
    <cellStyle name="Normal 14 23 8" xfId="5358" xr:uid="{00000000-0005-0000-0000-0000EC140000}"/>
    <cellStyle name="Normal 14 23 8 2" xfId="5359" xr:uid="{00000000-0005-0000-0000-0000ED140000}"/>
    <cellStyle name="Normal 14 23 9" xfId="5360" xr:uid="{00000000-0005-0000-0000-0000EE140000}"/>
    <cellStyle name="Normal 14 24" xfId="5361" xr:uid="{00000000-0005-0000-0000-0000EF140000}"/>
    <cellStyle name="Normal 14 24 10" xfId="5362" xr:uid="{00000000-0005-0000-0000-0000F0140000}"/>
    <cellStyle name="Normal 14 24 2" xfId="5363" xr:uid="{00000000-0005-0000-0000-0000F1140000}"/>
    <cellStyle name="Normal 14 24 2 2" xfId="5364" xr:uid="{00000000-0005-0000-0000-0000F2140000}"/>
    <cellStyle name="Normal 14 24 2 2 2" xfId="5365" xr:uid="{00000000-0005-0000-0000-0000F3140000}"/>
    <cellStyle name="Normal 14 24 2 2 3" xfId="5366" xr:uid="{00000000-0005-0000-0000-0000F4140000}"/>
    <cellStyle name="Normal 14 24 2 3" xfId="5367" xr:uid="{00000000-0005-0000-0000-0000F5140000}"/>
    <cellStyle name="Normal 14 24 2 3 2" xfId="5368" xr:uid="{00000000-0005-0000-0000-0000F6140000}"/>
    <cellStyle name="Normal 14 24 2 4" xfId="5369" xr:uid="{00000000-0005-0000-0000-0000F7140000}"/>
    <cellStyle name="Normal 14 24 2 4 2" xfId="5370" xr:uid="{00000000-0005-0000-0000-0000F8140000}"/>
    <cellStyle name="Normal 14 24 2 5" xfId="5371" xr:uid="{00000000-0005-0000-0000-0000F9140000}"/>
    <cellStyle name="Normal 14 24 2 5 2" xfId="5372" xr:uid="{00000000-0005-0000-0000-0000FA140000}"/>
    <cellStyle name="Normal 14 24 2 6" xfId="5373" xr:uid="{00000000-0005-0000-0000-0000FB140000}"/>
    <cellStyle name="Normal 14 24 2 7" xfId="5374" xr:uid="{00000000-0005-0000-0000-0000FC140000}"/>
    <cellStyle name="Normal 14 24 3" xfId="5375" xr:uid="{00000000-0005-0000-0000-0000FD140000}"/>
    <cellStyle name="Normal 14 24 3 2" xfId="5376" xr:uid="{00000000-0005-0000-0000-0000FE140000}"/>
    <cellStyle name="Normal 14 24 3 3" xfId="5377" xr:uid="{00000000-0005-0000-0000-0000FF140000}"/>
    <cellStyle name="Normal 14 24 4" xfId="5378" xr:uid="{00000000-0005-0000-0000-000000150000}"/>
    <cellStyle name="Normal 14 24 4 2" xfId="5379" xr:uid="{00000000-0005-0000-0000-000001150000}"/>
    <cellStyle name="Normal 14 24 5" xfId="5380" xr:uid="{00000000-0005-0000-0000-000002150000}"/>
    <cellStyle name="Normal 14 24 5 2" xfId="5381" xr:uid="{00000000-0005-0000-0000-000003150000}"/>
    <cellStyle name="Normal 14 24 6" xfId="5382" xr:uid="{00000000-0005-0000-0000-000004150000}"/>
    <cellStyle name="Normal 14 24 6 2" xfId="5383" xr:uid="{00000000-0005-0000-0000-000005150000}"/>
    <cellStyle name="Normal 14 24 7" xfId="5384" xr:uid="{00000000-0005-0000-0000-000006150000}"/>
    <cellStyle name="Normal 14 24 7 2" xfId="5385" xr:uid="{00000000-0005-0000-0000-000007150000}"/>
    <cellStyle name="Normal 14 24 8" xfId="5386" xr:uid="{00000000-0005-0000-0000-000008150000}"/>
    <cellStyle name="Normal 14 24 8 2" xfId="5387" xr:uid="{00000000-0005-0000-0000-000009150000}"/>
    <cellStyle name="Normal 14 24 9" xfId="5388" xr:uid="{00000000-0005-0000-0000-00000A150000}"/>
    <cellStyle name="Normal 14 25" xfId="5389" xr:uid="{00000000-0005-0000-0000-00000B150000}"/>
    <cellStyle name="Normal 14 25 10" xfId="5390" xr:uid="{00000000-0005-0000-0000-00000C150000}"/>
    <cellStyle name="Normal 14 25 2" xfId="5391" xr:uid="{00000000-0005-0000-0000-00000D150000}"/>
    <cellStyle name="Normal 14 25 2 2" xfId="5392" xr:uid="{00000000-0005-0000-0000-00000E150000}"/>
    <cellStyle name="Normal 14 25 2 2 2" xfId="5393" xr:uid="{00000000-0005-0000-0000-00000F150000}"/>
    <cellStyle name="Normal 14 25 2 2 3" xfId="5394" xr:uid="{00000000-0005-0000-0000-000010150000}"/>
    <cellStyle name="Normal 14 25 2 3" xfId="5395" xr:uid="{00000000-0005-0000-0000-000011150000}"/>
    <cellStyle name="Normal 14 25 2 3 2" xfId="5396" xr:uid="{00000000-0005-0000-0000-000012150000}"/>
    <cellStyle name="Normal 14 25 2 4" xfId="5397" xr:uid="{00000000-0005-0000-0000-000013150000}"/>
    <cellStyle name="Normal 14 25 2 4 2" xfId="5398" xr:uid="{00000000-0005-0000-0000-000014150000}"/>
    <cellStyle name="Normal 14 25 2 5" xfId="5399" xr:uid="{00000000-0005-0000-0000-000015150000}"/>
    <cellStyle name="Normal 14 25 2 5 2" xfId="5400" xr:uid="{00000000-0005-0000-0000-000016150000}"/>
    <cellStyle name="Normal 14 25 2 6" xfId="5401" xr:uid="{00000000-0005-0000-0000-000017150000}"/>
    <cellStyle name="Normal 14 25 2 7" xfId="5402" xr:uid="{00000000-0005-0000-0000-000018150000}"/>
    <cellStyle name="Normal 14 25 3" xfId="5403" xr:uid="{00000000-0005-0000-0000-000019150000}"/>
    <cellStyle name="Normal 14 25 3 2" xfId="5404" xr:uid="{00000000-0005-0000-0000-00001A150000}"/>
    <cellStyle name="Normal 14 25 3 3" xfId="5405" xr:uid="{00000000-0005-0000-0000-00001B150000}"/>
    <cellStyle name="Normal 14 25 4" xfId="5406" xr:uid="{00000000-0005-0000-0000-00001C150000}"/>
    <cellStyle name="Normal 14 25 4 2" xfId="5407" xr:uid="{00000000-0005-0000-0000-00001D150000}"/>
    <cellStyle name="Normal 14 25 5" xfId="5408" xr:uid="{00000000-0005-0000-0000-00001E150000}"/>
    <cellStyle name="Normal 14 25 5 2" xfId="5409" xr:uid="{00000000-0005-0000-0000-00001F150000}"/>
    <cellStyle name="Normal 14 25 6" xfId="5410" xr:uid="{00000000-0005-0000-0000-000020150000}"/>
    <cellStyle name="Normal 14 25 6 2" xfId="5411" xr:uid="{00000000-0005-0000-0000-000021150000}"/>
    <cellStyle name="Normal 14 25 7" xfId="5412" xr:uid="{00000000-0005-0000-0000-000022150000}"/>
    <cellStyle name="Normal 14 25 7 2" xfId="5413" xr:uid="{00000000-0005-0000-0000-000023150000}"/>
    <cellStyle name="Normal 14 25 8" xfId="5414" xr:uid="{00000000-0005-0000-0000-000024150000}"/>
    <cellStyle name="Normal 14 25 8 2" xfId="5415" xr:uid="{00000000-0005-0000-0000-000025150000}"/>
    <cellStyle name="Normal 14 25 9" xfId="5416" xr:uid="{00000000-0005-0000-0000-000026150000}"/>
    <cellStyle name="Normal 14 26" xfId="5417" xr:uid="{00000000-0005-0000-0000-000027150000}"/>
    <cellStyle name="Normal 14 26 10" xfId="5418" xr:uid="{00000000-0005-0000-0000-000028150000}"/>
    <cellStyle name="Normal 14 26 2" xfId="5419" xr:uid="{00000000-0005-0000-0000-000029150000}"/>
    <cellStyle name="Normal 14 26 2 2" xfId="5420" xr:uid="{00000000-0005-0000-0000-00002A150000}"/>
    <cellStyle name="Normal 14 26 2 2 2" xfId="5421" xr:uid="{00000000-0005-0000-0000-00002B150000}"/>
    <cellStyle name="Normal 14 26 2 2 3" xfId="5422" xr:uid="{00000000-0005-0000-0000-00002C150000}"/>
    <cellStyle name="Normal 14 26 2 3" xfId="5423" xr:uid="{00000000-0005-0000-0000-00002D150000}"/>
    <cellStyle name="Normal 14 26 2 3 2" xfId="5424" xr:uid="{00000000-0005-0000-0000-00002E150000}"/>
    <cellStyle name="Normal 14 26 2 4" xfId="5425" xr:uid="{00000000-0005-0000-0000-00002F150000}"/>
    <cellStyle name="Normal 14 26 2 4 2" xfId="5426" xr:uid="{00000000-0005-0000-0000-000030150000}"/>
    <cellStyle name="Normal 14 26 2 5" xfId="5427" xr:uid="{00000000-0005-0000-0000-000031150000}"/>
    <cellStyle name="Normal 14 26 2 5 2" xfId="5428" xr:uid="{00000000-0005-0000-0000-000032150000}"/>
    <cellStyle name="Normal 14 26 2 6" xfId="5429" xr:uid="{00000000-0005-0000-0000-000033150000}"/>
    <cellStyle name="Normal 14 26 2 7" xfId="5430" xr:uid="{00000000-0005-0000-0000-000034150000}"/>
    <cellStyle name="Normal 14 26 3" xfId="5431" xr:uid="{00000000-0005-0000-0000-000035150000}"/>
    <cellStyle name="Normal 14 26 3 2" xfId="5432" xr:uid="{00000000-0005-0000-0000-000036150000}"/>
    <cellStyle name="Normal 14 26 3 3" xfId="5433" xr:uid="{00000000-0005-0000-0000-000037150000}"/>
    <cellStyle name="Normal 14 26 4" xfId="5434" xr:uid="{00000000-0005-0000-0000-000038150000}"/>
    <cellStyle name="Normal 14 26 4 2" xfId="5435" xr:uid="{00000000-0005-0000-0000-000039150000}"/>
    <cellStyle name="Normal 14 26 5" xfId="5436" xr:uid="{00000000-0005-0000-0000-00003A150000}"/>
    <cellStyle name="Normal 14 26 5 2" xfId="5437" xr:uid="{00000000-0005-0000-0000-00003B150000}"/>
    <cellStyle name="Normal 14 26 6" xfId="5438" xr:uid="{00000000-0005-0000-0000-00003C150000}"/>
    <cellStyle name="Normal 14 26 6 2" xfId="5439" xr:uid="{00000000-0005-0000-0000-00003D150000}"/>
    <cellStyle name="Normal 14 26 7" xfId="5440" xr:uid="{00000000-0005-0000-0000-00003E150000}"/>
    <cellStyle name="Normal 14 26 7 2" xfId="5441" xr:uid="{00000000-0005-0000-0000-00003F150000}"/>
    <cellStyle name="Normal 14 26 8" xfId="5442" xr:uid="{00000000-0005-0000-0000-000040150000}"/>
    <cellStyle name="Normal 14 26 8 2" xfId="5443" xr:uid="{00000000-0005-0000-0000-000041150000}"/>
    <cellStyle name="Normal 14 26 9" xfId="5444" xr:uid="{00000000-0005-0000-0000-000042150000}"/>
    <cellStyle name="Normal 14 27" xfId="5445" xr:uid="{00000000-0005-0000-0000-000043150000}"/>
    <cellStyle name="Normal 14 27 10" xfId="5446" xr:uid="{00000000-0005-0000-0000-000044150000}"/>
    <cellStyle name="Normal 14 27 2" xfId="5447" xr:uid="{00000000-0005-0000-0000-000045150000}"/>
    <cellStyle name="Normal 14 27 2 2" xfId="5448" xr:uid="{00000000-0005-0000-0000-000046150000}"/>
    <cellStyle name="Normal 14 27 2 2 2" xfId="5449" xr:uid="{00000000-0005-0000-0000-000047150000}"/>
    <cellStyle name="Normal 14 27 2 2 3" xfId="5450" xr:uid="{00000000-0005-0000-0000-000048150000}"/>
    <cellStyle name="Normal 14 27 2 3" xfId="5451" xr:uid="{00000000-0005-0000-0000-000049150000}"/>
    <cellStyle name="Normal 14 27 2 3 2" xfId="5452" xr:uid="{00000000-0005-0000-0000-00004A150000}"/>
    <cellStyle name="Normal 14 27 2 4" xfId="5453" xr:uid="{00000000-0005-0000-0000-00004B150000}"/>
    <cellStyle name="Normal 14 27 2 4 2" xfId="5454" xr:uid="{00000000-0005-0000-0000-00004C150000}"/>
    <cellStyle name="Normal 14 27 2 5" xfId="5455" xr:uid="{00000000-0005-0000-0000-00004D150000}"/>
    <cellStyle name="Normal 14 27 2 5 2" xfId="5456" xr:uid="{00000000-0005-0000-0000-00004E150000}"/>
    <cellStyle name="Normal 14 27 2 6" xfId="5457" xr:uid="{00000000-0005-0000-0000-00004F150000}"/>
    <cellStyle name="Normal 14 27 2 7" xfId="5458" xr:uid="{00000000-0005-0000-0000-000050150000}"/>
    <cellStyle name="Normal 14 27 3" xfId="5459" xr:uid="{00000000-0005-0000-0000-000051150000}"/>
    <cellStyle name="Normal 14 27 3 2" xfId="5460" xr:uid="{00000000-0005-0000-0000-000052150000}"/>
    <cellStyle name="Normal 14 27 3 3" xfId="5461" xr:uid="{00000000-0005-0000-0000-000053150000}"/>
    <cellStyle name="Normal 14 27 4" xfId="5462" xr:uid="{00000000-0005-0000-0000-000054150000}"/>
    <cellStyle name="Normal 14 27 4 2" xfId="5463" xr:uid="{00000000-0005-0000-0000-000055150000}"/>
    <cellStyle name="Normal 14 27 5" xfId="5464" xr:uid="{00000000-0005-0000-0000-000056150000}"/>
    <cellStyle name="Normal 14 27 5 2" xfId="5465" xr:uid="{00000000-0005-0000-0000-000057150000}"/>
    <cellStyle name="Normal 14 27 6" xfId="5466" xr:uid="{00000000-0005-0000-0000-000058150000}"/>
    <cellStyle name="Normal 14 27 6 2" xfId="5467" xr:uid="{00000000-0005-0000-0000-000059150000}"/>
    <cellStyle name="Normal 14 27 7" xfId="5468" xr:uid="{00000000-0005-0000-0000-00005A150000}"/>
    <cellStyle name="Normal 14 27 7 2" xfId="5469" xr:uid="{00000000-0005-0000-0000-00005B150000}"/>
    <cellStyle name="Normal 14 27 8" xfId="5470" xr:uid="{00000000-0005-0000-0000-00005C150000}"/>
    <cellStyle name="Normal 14 27 8 2" xfId="5471" xr:uid="{00000000-0005-0000-0000-00005D150000}"/>
    <cellStyle name="Normal 14 27 9" xfId="5472" xr:uid="{00000000-0005-0000-0000-00005E150000}"/>
    <cellStyle name="Normal 14 28" xfId="5473" xr:uid="{00000000-0005-0000-0000-00005F150000}"/>
    <cellStyle name="Normal 14 28 10" xfId="5474" xr:uid="{00000000-0005-0000-0000-000060150000}"/>
    <cellStyle name="Normal 14 28 2" xfId="5475" xr:uid="{00000000-0005-0000-0000-000061150000}"/>
    <cellStyle name="Normal 14 28 2 2" xfId="5476" xr:uid="{00000000-0005-0000-0000-000062150000}"/>
    <cellStyle name="Normal 14 28 2 2 2" xfId="5477" xr:uid="{00000000-0005-0000-0000-000063150000}"/>
    <cellStyle name="Normal 14 28 2 2 3" xfId="5478" xr:uid="{00000000-0005-0000-0000-000064150000}"/>
    <cellStyle name="Normal 14 28 2 3" xfId="5479" xr:uid="{00000000-0005-0000-0000-000065150000}"/>
    <cellStyle name="Normal 14 28 2 3 2" xfId="5480" xr:uid="{00000000-0005-0000-0000-000066150000}"/>
    <cellStyle name="Normal 14 28 2 4" xfId="5481" xr:uid="{00000000-0005-0000-0000-000067150000}"/>
    <cellStyle name="Normal 14 28 2 4 2" xfId="5482" xr:uid="{00000000-0005-0000-0000-000068150000}"/>
    <cellStyle name="Normal 14 28 2 5" xfId="5483" xr:uid="{00000000-0005-0000-0000-000069150000}"/>
    <cellStyle name="Normal 14 28 2 5 2" xfId="5484" xr:uid="{00000000-0005-0000-0000-00006A150000}"/>
    <cellStyle name="Normal 14 28 2 6" xfId="5485" xr:uid="{00000000-0005-0000-0000-00006B150000}"/>
    <cellStyle name="Normal 14 28 2 7" xfId="5486" xr:uid="{00000000-0005-0000-0000-00006C150000}"/>
    <cellStyle name="Normal 14 28 3" xfId="5487" xr:uid="{00000000-0005-0000-0000-00006D150000}"/>
    <cellStyle name="Normal 14 28 3 2" xfId="5488" xr:uid="{00000000-0005-0000-0000-00006E150000}"/>
    <cellStyle name="Normal 14 28 3 3" xfId="5489" xr:uid="{00000000-0005-0000-0000-00006F150000}"/>
    <cellStyle name="Normal 14 28 4" xfId="5490" xr:uid="{00000000-0005-0000-0000-000070150000}"/>
    <cellStyle name="Normal 14 28 4 2" xfId="5491" xr:uid="{00000000-0005-0000-0000-000071150000}"/>
    <cellStyle name="Normal 14 28 5" xfId="5492" xr:uid="{00000000-0005-0000-0000-000072150000}"/>
    <cellStyle name="Normal 14 28 5 2" xfId="5493" xr:uid="{00000000-0005-0000-0000-000073150000}"/>
    <cellStyle name="Normal 14 28 6" xfId="5494" xr:uid="{00000000-0005-0000-0000-000074150000}"/>
    <cellStyle name="Normal 14 28 6 2" xfId="5495" xr:uid="{00000000-0005-0000-0000-000075150000}"/>
    <cellStyle name="Normal 14 28 7" xfId="5496" xr:uid="{00000000-0005-0000-0000-000076150000}"/>
    <cellStyle name="Normal 14 28 7 2" xfId="5497" xr:uid="{00000000-0005-0000-0000-000077150000}"/>
    <cellStyle name="Normal 14 28 8" xfId="5498" xr:uid="{00000000-0005-0000-0000-000078150000}"/>
    <cellStyle name="Normal 14 28 8 2" xfId="5499" xr:uid="{00000000-0005-0000-0000-000079150000}"/>
    <cellStyle name="Normal 14 28 9" xfId="5500" xr:uid="{00000000-0005-0000-0000-00007A150000}"/>
    <cellStyle name="Normal 14 29" xfId="5501" xr:uid="{00000000-0005-0000-0000-00007B150000}"/>
    <cellStyle name="Normal 14 29 10" xfId="5502" xr:uid="{00000000-0005-0000-0000-00007C150000}"/>
    <cellStyle name="Normal 14 29 2" xfId="5503" xr:uid="{00000000-0005-0000-0000-00007D150000}"/>
    <cellStyle name="Normal 14 29 2 2" xfId="5504" xr:uid="{00000000-0005-0000-0000-00007E150000}"/>
    <cellStyle name="Normal 14 29 2 2 2" xfId="5505" xr:uid="{00000000-0005-0000-0000-00007F150000}"/>
    <cellStyle name="Normal 14 29 2 2 3" xfId="5506" xr:uid="{00000000-0005-0000-0000-000080150000}"/>
    <cellStyle name="Normal 14 29 2 3" xfId="5507" xr:uid="{00000000-0005-0000-0000-000081150000}"/>
    <cellStyle name="Normal 14 29 2 3 2" xfId="5508" xr:uid="{00000000-0005-0000-0000-000082150000}"/>
    <cellStyle name="Normal 14 29 2 4" xfId="5509" xr:uid="{00000000-0005-0000-0000-000083150000}"/>
    <cellStyle name="Normal 14 29 2 4 2" xfId="5510" xr:uid="{00000000-0005-0000-0000-000084150000}"/>
    <cellStyle name="Normal 14 29 2 5" xfId="5511" xr:uid="{00000000-0005-0000-0000-000085150000}"/>
    <cellStyle name="Normal 14 29 2 5 2" xfId="5512" xr:uid="{00000000-0005-0000-0000-000086150000}"/>
    <cellStyle name="Normal 14 29 2 6" xfId="5513" xr:uid="{00000000-0005-0000-0000-000087150000}"/>
    <cellStyle name="Normal 14 29 2 7" xfId="5514" xr:uid="{00000000-0005-0000-0000-000088150000}"/>
    <cellStyle name="Normal 14 29 3" xfId="5515" xr:uid="{00000000-0005-0000-0000-000089150000}"/>
    <cellStyle name="Normal 14 29 3 2" xfId="5516" xr:uid="{00000000-0005-0000-0000-00008A150000}"/>
    <cellStyle name="Normal 14 29 3 3" xfId="5517" xr:uid="{00000000-0005-0000-0000-00008B150000}"/>
    <cellStyle name="Normal 14 29 4" xfId="5518" xr:uid="{00000000-0005-0000-0000-00008C150000}"/>
    <cellStyle name="Normal 14 29 4 2" xfId="5519" xr:uid="{00000000-0005-0000-0000-00008D150000}"/>
    <cellStyle name="Normal 14 29 5" xfId="5520" xr:uid="{00000000-0005-0000-0000-00008E150000}"/>
    <cellStyle name="Normal 14 29 5 2" xfId="5521" xr:uid="{00000000-0005-0000-0000-00008F150000}"/>
    <cellStyle name="Normal 14 29 6" xfId="5522" xr:uid="{00000000-0005-0000-0000-000090150000}"/>
    <cellStyle name="Normal 14 29 6 2" xfId="5523" xr:uid="{00000000-0005-0000-0000-000091150000}"/>
    <cellStyle name="Normal 14 29 7" xfId="5524" xr:uid="{00000000-0005-0000-0000-000092150000}"/>
    <cellStyle name="Normal 14 29 7 2" xfId="5525" xr:uid="{00000000-0005-0000-0000-000093150000}"/>
    <cellStyle name="Normal 14 29 8" xfId="5526" xr:uid="{00000000-0005-0000-0000-000094150000}"/>
    <cellStyle name="Normal 14 29 8 2" xfId="5527" xr:uid="{00000000-0005-0000-0000-000095150000}"/>
    <cellStyle name="Normal 14 29 9" xfId="5528" xr:uid="{00000000-0005-0000-0000-000096150000}"/>
    <cellStyle name="Normal 14 3" xfId="5529" xr:uid="{00000000-0005-0000-0000-000097150000}"/>
    <cellStyle name="Normal 14 3 10" xfId="5530" xr:uid="{00000000-0005-0000-0000-000098150000}"/>
    <cellStyle name="Normal 14 3 2" xfId="5531" xr:uid="{00000000-0005-0000-0000-000099150000}"/>
    <cellStyle name="Normal 14 3 2 2" xfId="5532" xr:uid="{00000000-0005-0000-0000-00009A150000}"/>
    <cellStyle name="Normal 14 3 2 2 2" xfId="5533" xr:uid="{00000000-0005-0000-0000-00009B150000}"/>
    <cellStyle name="Normal 14 3 2 2 3" xfId="5534" xr:uid="{00000000-0005-0000-0000-00009C150000}"/>
    <cellStyle name="Normal 14 3 2 3" xfId="5535" xr:uid="{00000000-0005-0000-0000-00009D150000}"/>
    <cellStyle name="Normal 14 3 2 3 2" xfId="5536" xr:uid="{00000000-0005-0000-0000-00009E150000}"/>
    <cellStyle name="Normal 14 3 2 4" xfId="5537" xr:uid="{00000000-0005-0000-0000-00009F150000}"/>
    <cellStyle name="Normal 14 3 2 4 2" xfId="5538" xr:uid="{00000000-0005-0000-0000-0000A0150000}"/>
    <cellStyle name="Normal 14 3 2 5" xfId="5539" xr:uid="{00000000-0005-0000-0000-0000A1150000}"/>
    <cellStyle name="Normal 14 3 2 5 2" xfId="5540" xr:uid="{00000000-0005-0000-0000-0000A2150000}"/>
    <cellStyle name="Normal 14 3 2 6" xfId="5541" xr:uid="{00000000-0005-0000-0000-0000A3150000}"/>
    <cellStyle name="Normal 14 3 2 7" xfId="5542" xr:uid="{00000000-0005-0000-0000-0000A4150000}"/>
    <cellStyle name="Normal 14 3 3" xfId="5543" xr:uid="{00000000-0005-0000-0000-0000A5150000}"/>
    <cellStyle name="Normal 14 3 3 2" xfId="5544" xr:uid="{00000000-0005-0000-0000-0000A6150000}"/>
    <cellStyle name="Normal 14 3 3 3" xfId="5545" xr:uid="{00000000-0005-0000-0000-0000A7150000}"/>
    <cellStyle name="Normal 14 3 4" xfId="5546" xr:uid="{00000000-0005-0000-0000-0000A8150000}"/>
    <cellStyle name="Normal 14 3 4 2" xfId="5547" xr:uid="{00000000-0005-0000-0000-0000A9150000}"/>
    <cellStyle name="Normal 14 3 5" xfId="5548" xr:uid="{00000000-0005-0000-0000-0000AA150000}"/>
    <cellStyle name="Normal 14 3 5 2" xfId="5549" xr:uid="{00000000-0005-0000-0000-0000AB150000}"/>
    <cellStyle name="Normal 14 3 6" xfId="5550" xr:uid="{00000000-0005-0000-0000-0000AC150000}"/>
    <cellStyle name="Normal 14 3 6 2" xfId="5551" xr:uid="{00000000-0005-0000-0000-0000AD150000}"/>
    <cellStyle name="Normal 14 3 7" xfId="5552" xr:uid="{00000000-0005-0000-0000-0000AE150000}"/>
    <cellStyle name="Normal 14 3 7 2" xfId="5553" xr:uid="{00000000-0005-0000-0000-0000AF150000}"/>
    <cellStyle name="Normal 14 3 8" xfId="5554" xr:uid="{00000000-0005-0000-0000-0000B0150000}"/>
    <cellStyle name="Normal 14 3 8 2" xfId="5555" xr:uid="{00000000-0005-0000-0000-0000B1150000}"/>
    <cellStyle name="Normal 14 3 9" xfId="5556" xr:uid="{00000000-0005-0000-0000-0000B2150000}"/>
    <cellStyle name="Normal 14 30" xfId="5557" xr:uid="{00000000-0005-0000-0000-0000B3150000}"/>
    <cellStyle name="Normal 14 30 10" xfId="5558" xr:uid="{00000000-0005-0000-0000-0000B4150000}"/>
    <cellStyle name="Normal 14 30 2" xfId="5559" xr:uid="{00000000-0005-0000-0000-0000B5150000}"/>
    <cellStyle name="Normal 14 30 2 2" xfId="5560" xr:uid="{00000000-0005-0000-0000-0000B6150000}"/>
    <cellStyle name="Normal 14 30 2 2 2" xfId="5561" xr:uid="{00000000-0005-0000-0000-0000B7150000}"/>
    <cellStyle name="Normal 14 30 2 2 3" xfId="5562" xr:uid="{00000000-0005-0000-0000-0000B8150000}"/>
    <cellStyle name="Normal 14 30 2 3" xfId="5563" xr:uid="{00000000-0005-0000-0000-0000B9150000}"/>
    <cellStyle name="Normal 14 30 2 3 2" xfId="5564" xr:uid="{00000000-0005-0000-0000-0000BA150000}"/>
    <cellStyle name="Normal 14 30 2 4" xfId="5565" xr:uid="{00000000-0005-0000-0000-0000BB150000}"/>
    <cellStyle name="Normal 14 30 2 4 2" xfId="5566" xr:uid="{00000000-0005-0000-0000-0000BC150000}"/>
    <cellStyle name="Normal 14 30 2 5" xfId="5567" xr:uid="{00000000-0005-0000-0000-0000BD150000}"/>
    <cellStyle name="Normal 14 30 2 5 2" xfId="5568" xr:uid="{00000000-0005-0000-0000-0000BE150000}"/>
    <cellStyle name="Normal 14 30 2 6" xfId="5569" xr:uid="{00000000-0005-0000-0000-0000BF150000}"/>
    <cellStyle name="Normal 14 30 2 7" xfId="5570" xr:uid="{00000000-0005-0000-0000-0000C0150000}"/>
    <cellStyle name="Normal 14 30 3" xfId="5571" xr:uid="{00000000-0005-0000-0000-0000C1150000}"/>
    <cellStyle name="Normal 14 30 3 2" xfId="5572" xr:uid="{00000000-0005-0000-0000-0000C2150000}"/>
    <cellStyle name="Normal 14 30 3 3" xfId="5573" xr:uid="{00000000-0005-0000-0000-0000C3150000}"/>
    <cellStyle name="Normal 14 30 4" xfId="5574" xr:uid="{00000000-0005-0000-0000-0000C4150000}"/>
    <cellStyle name="Normal 14 30 4 2" xfId="5575" xr:uid="{00000000-0005-0000-0000-0000C5150000}"/>
    <cellStyle name="Normal 14 30 5" xfId="5576" xr:uid="{00000000-0005-0000-0000-0000C6150000}"/>
    <cellStyle name="Normal 14 30 5 2" xfId="5577" xr:uid="{00000000-0005-0000-0000-0000C7150000}"/>
    <cellStyle name="Normal 14 30 6" xfId="5578" xr:uid="{00000000-0005-0000-0000-0000C8150000}"/>
    <cellStyle name="Normal 14 30 6 2" xfId="5579" xr:uid="{00000000-0005-0000-0000-0000C9150000}"/>
    <cellStyle name="Normal 14 30 7" xfId="5580" xr:uid="{00000000-0005-0000-0000-0000CA150000}"/>
    <cellStyle name="Normal 14 30 7 2" xfId="5581" xr:uid="{00000000-0005-0000-0000-0000CB150000}"/>
    <cellStyle name="Normal 14 30 8" xfId="5582" xr:uid="{00000000-0005-0000-0000-0000CC150000}"/>
    <cellStyle name="Normal 14 30 8 2" xfId="5583" xr:uid="{00000000-0005-0000-0000-0000CD150000}"/>
    <cellStyle name="Normal 14 30 9" xfId="5584" xr:uid="{00000000-0005-0000-0000-0000CE150000}"/>
    <cellStyle name="Normal 14 31" xfId="5585" xr:uid="{00000000-0005-0000-0000-0000CF150000}"/>
    <cellStyle name="Normal 14 31 10" xfId="5586" xr:uid="{00000000-0005-0000-0000-0000D0150000}"/>
    <cellStyle name="Normal 14 31 2" xfId="5587" xr:uid="{00000000-0005-0000-0000-0000D1150000}"/>
    <cellStyle name="Normal 14 31 2 2" xfId="5588" xr:uid="{00000000-0005-0000-0000-0000D2150000}"/>
    <cellStyle name="Normal 14 31 2 2 2" xfId="5589" xr:uid="{00000000-0005-0000-0000-0000D3150000}"/>
    <cellStyle name="Normal 14 31 2 2 3" xfId="5590" xr:uid="{00000000-0005-0000-0000-0000D4150000}"/>
    <cellStyle name="Normal 14 31 2 3" xfId="5591" xr:uid="{00000000-0005-0000-0000-0000D5150000}"/>
    <cellStyle name="Normal 14 31 2 3 2" xfId="5592" xr:uid="{00000000-0005-0000-0000-0000D6150000}"/>
    <cellStyle name="Normal 14 31 2 4" xfId="5593" xr:uid="{00000000-0005-0000-0000-0000D7150000}"/>
    <cellStyle name="Normal 14 31 2 4 2" xfId="5594" xr:uid="{00000000-0005-0000-0000-0000D8150000}"/>
    <cellStyle name="Normal 14 31 2 5" xfId="5595" xr:uid="{00000000-0005-0000-0000-0000D9150000}"/>
    <cellStyle name="Normal 14 31 2 5 2" xfId="5596" xr:uid="{00000000-0005-0000-0000-0000DA150000}"/>
    <cellStyle name="Normal 14 31 2 6" xfId="5597" xr:uid="{00000000-0005-0000-0000-0000DB150000}"/>
    <cellStyle name="Normal 14 31 2 7" xfId="5598" xr:uid="{00000000-0005-0000-0000-0000DC150000}"/>
    <cellStyle name="Normal 14 31 3" xfId="5599" xr:uid="{00000000-0005-0000-0000-0000DD150000}"/>
    <cellStyle name="Normal 14 31 3 2" xfId="5600" xr:uid="{00000000-0005-0000-0000-0000DE150000}"/>
    <cellStyle name="Normal 14 31 3 3" xfId="5601" xr:uid="{00000000-0005-0000-0000-0000DF150000}"/>
    <cellStyle name="Normal 14 31 4" xfId="5602" xr:uid="{00000000-0005-0000-0000-0000E0150000}"/>
    <cellStyle name="Normal 14 31 4 2" xfId="5603" xr:uid="{00000000-0005-0000-0000-0000E1150000}"/>
    <cellStyle name="Normal 14 31 5" xfId="5604" xr:uid="{00000000-0005-0000-0000-0000E2150000}"/>
    <cellStyle name="Normal 14 31 5 2" xfId="5605" xr:uid="{00000000-0005-0000-0000-0000E3150000}"/>
    <cellStyle name="Normal 14 31 6" xfId="5606" xr:uid="{00000000-0005-0000-0000-0000E4150000}"/>
    <cellStyle name="Normal 14 31 6 2" xfId="5607" xr:uid="{00000000-0005-0000-0000-0000E5150000}"/>
    <cellStyle name="Normal 14 31 7" xfId="5608" xr:uid="{00000000-0005-0000-0000-0000E6150000}"/>
    <cellStyle name="Normal 14 31 7 2" xfId="5609" xr:uid="{00000000-0005-0000-0000-0000E7150000}"/>
    <cellStyle name="Normal 14 31 8" xfId="5610" xr:uid="{00000000-0005-0000-0000-0000E8150000}"/>
    <cellStyle name="Normal 14 31 8 2" xfId="5611" xr:uid="{00000000-0005-0000-0000-0000E9150000}"/>
    <cellStyle name="Normal 14 31 9" xfId="5612" xr:uid="{00000000-0005-0000-0000-0000EA150000}"/>
    <cellStyle name="Normal 14 32" xfId="5613" xr:uid="{00000000-0005-0000-0000-0000EB150000}"/>
    <cellStyle name="Normal 14 32 10" xfId="5614" xr:uid="{00000000-0005-0000-0000-0000EC150000}"/>
    <cellStyle name="Normal 14 32 2" xfId="5615" xr:uid="{00000000-0005-0000-0000-0000ED150000}"/>
    <cellStyle name="Normal 14 32 2 2" xfId="5616" xr:uid="{00000000-0005-0000-0000-0000EE150000}"/>
    <cellStyle name="Normal 14 32 2 2 2" xfId="5617" xr:uid="{00000000-0005-0000-0000-0000EF150000}"/>
    <cellStyle name="Normal 14 32 2 2 3" xfId="5618" xr:uid="{00000000-0005-0000-0000-0000F0150000}"/>
    <cellStyle name="Normal 14 32 2 3" xfId="5619" xr:uid="{00000000-0005-0000-0000-0000F1150000}"/>
    <cellStyle name="Normal 14 32 2 3 2" xfId="5620" xr:uid="{00000000-0005-0000-0000-0000F2150000}"/>
    <cellStyle name="Normal 14 32 2 4" xfId="5621" xr:uid="{00000000-0005-0000-0000-0000F3150000}"/>
    <cellStyle name="Normal 14 32 2 4 2" xfId="5622" xr:uid="{00000000-0005-0000-0000-0000F4150000}"/>
    <cellStyle name="Normal 14 32 2 5" xfId="5623" xr:uid="{00000000-0005-0000-0000-0000F5150000}"/>
    <cellStyle name="Normal 14 32 2 5 2" xfId="5624" xr:uid="{00000000-0005-0000-0000-0000F6150000}"/>
    <cellStyle name="Normal 14 32 2 6" xfId="5625" xr:uid="{00000000-0005-0000-0000-0000F7150000}"/>
    <cellStyle name="Normal 14 32 2 7" xfId="5626" xr:uid="{00000000-0005-0000-0000-0000F8150000}"/>
    <cellStyle name="Normal 14 32 3" xfId="5627" xr:uid="{00000000-0005-0000-0000-0000F9150000}"/>
    <cellStyle name="Normal 14 32 3 2" xfId="5628" xr:uid="{00000000-0005-0000-0000-0000FA150000}"/>
    <cellStyle name="Normal 14 32 3 3" xfId="5629" xr:uid="{00000000-0005-0000-0000-0000FB150000}"/>
    <cellStyle name="Normal 14 32 4" xfId="5630" xr:uid="{00000000-0005-0000-0000-0000FC150000}"/>
    <cellStyle name="Normal 14 32 4 2" xfId="5631" xr:uid="{00000000-0005-0000-0000-0000FD150000}"/>
    <cellStyle name="Normal 14 32 5" xfId="5632" xr:uid="{00000000-0005-0000-0000-0000FE150000}"/>
    <cellStyle name="Normal 14 32 5 2" xfId="5633" xr:uid="{00000000-0005-0000-0000-0000FF150000}"/>
    <cellStyle name="Normal 14 32 6" xfId="5634" xr:uid="{00000000-0005-0000-0000-000000160000}"/>
    <cellStyle name="Normal 14 32 6 2" xfId="5635" xr:uid="{00000000-0005-0000-0000-000001160000}"/>
    <cellStyle name="Normal 14 32 7" xfId="5636" xr:uid="{00000000-0005-0000-0000-000002160000}"/>
    <cellStyle name="Normal 14 32 7 2" xfId="5637" xr:uid="{00000000-0005-0000-0000-000003160000}"/>
    <cellStyle name="Normal 14 32 8" xfId="5638" xr:uid="{00000000-0005-0000-0000-000004160000}"/>
    <cellStyle name="Normal 14 32 8 2" xfId="5639" xr:uid="{00000000-0005-0000-0000-000005160000}"/>
    <cellStyle name="Normal 14 32 9" xfId="5640" xr:uid="{00000000-0005-0000-0000-000006160000}"/>
    <cellStyle name="Normal 14 33" xfId="5641" xr:uid="{00000000-0005-0000-0000-000007160000}"/>
    <cellStyle name="Normal 14 33 10" xfId="5642" xr:uid="{00000000-0005-0000-0000-000008160000}"/>
    <cellStyle name="Normal 14 33 2" xfId="5643" xr:uid="{00000000-0005-0000-0000-000009160000}"/>
    <cellStyle name="Normal 14 33 2 2" xfId="5644" xr:uid="{00000000-0005-0000-0000-00000A160000}"/>
    <cellStyle name="Normal 14 33 2 2 2" xfId="5645" xr:uid="{00000000-0005-0000-0000-00000B160000}"/>
    <cellStyle name="Normal 14 33 2 2 3" xfId="5646" xr:uid="{00000000-0005-0000-0000-00000C160000}"/>
    <cellStyle name="Normal 14 33 2 3" xfId="5647" xr:uid="{00000000-0005-0000-0000-00000D160000}"/>
    <cellStyle name="Normal 14 33 2 3 2" xfId="5648" xr:uid="{00000000-0005-0000-0000-00000E160000}"/>
    <cellStyle name="Normal 14 33 2 4" xfId="5649" xr:uid="{00000000-0005-0000-0000-00000F160000}"/>
    <cellStyle name="Normal 14 33 2 4 2" xfId="5650" xr:uid="{00000000-0005-0000-0000-000010160000}"/>
    <cellStyle name="Normal 14 33 2 5" xfId="5651" xr:uid="{00000000-0005-0000-0000-000011160000}"/>
    <cellStyle name="Normal 14 33 2 5 2" xfId="5652" xr:uid="{00000000-0005-0000-0000-000012160000}"/>
    <cellStyle name="Normal 14 33 2 6" xfId="5653" xr:uid="{00000000-0005-0000-0000-000013160000}"/>
    <cellStyle name="Normal 14 33 2 7" xfId="5654" xr:uid="{00000000-0005-0000-0000-000014160000}"/>
    <cellStyle name="Normal 14 33 3" xfId="5655" xr:uid="{00000000-0005-0000-0000-000015160000}"/>
    <cellStyle name="Normal 14 33 3 2" xfId="5656" xr:uid="{00000000-0005-0000-0000-000016160000}"/>
    <cellStyle name="Normal 14 33 3 3" xfId="5657" xr:uid="{00000000-0005-0000-0000-000017160000}"/>
    <cellStyle name="Normal 14 33 4" xfId="5658" xr:uid="{00000000-0005-0000-0000-000018160000}"/>
    <cellStyle name="Normal 14 33 4 2" xfId="5659" xr:uid="{00000000-0005-0000-0000-000019160000}"/>
    <cellStyle name="Normal 14 33 5" xfId="5660" xr:uid="{00000000-0005-0000-0000-00001A160000}"/>
    <cellStyle name="Normal 14 33 5 2" xfId="5661" xr:uid="{00000000-0005-0000-0000-00001B160000}"/>
    <cellStyle name="Normal 14 33 6" xfId="5662" xr:uid="{00000000-0005-0000-0000-00001C160000}"/>
    <cellStyle name="Normal 14 33 6 2" xfId="5663" xr:uid="{00000000-0005-0000-0000-00001D160000}"/>
    <cellStyle name="Normal 14 33 7" xfId="5664" xr:uid="{00000000-0005-0000-0000-00001E160000}"/>
    <cellStyle name="Normal 14 33 7 2" xfId="5665" xr:uid="{00000000-0005-0000-0000-00001F160000}"/>
    <cellStyle name="Normal 14 33 8" xfId="5666" xr:uid="{00000000-0005-0000-0000-000020160000}"/>
    <cellStyle name="Normal 14 33 8 2" xfId="5667" xr:uid="{00000000-0005-0000-0000-000021160000}"/>
    <cellStyle name="Normal 14 33 9" xfId="5668" xr:uid="{00000000-0005-0000-0000-000022160000}"/>
    <cellStyle name="Normal 14 34" xfId="5669" xr:uid="{00000000-0005-0000-0000-000023160000}"/>
    <cellStyle name="Normal 14 34 10" xfId="5670" xr:uid="{00000000-0005-0000-0000-000024160000}"/>
    <cellStyle name="Normal 14 34 2" xfId="5671" xr:uid="{00000000-0005-0000-0000-000025160000}"/>
    <cellStyle name="Normal 14 34 2 2" xfId="5672" xr:uid="{00000000-0005-0000-0000-000026160000}"/>
    <cellStyle name="Normal 14 34 2 2 2" xfId="5673" xr:uid="{00000000-0005-0000-0000-000027160000}"/>
    <cellStyle name="Normal 14 34 2 2 3" xfId="5674" xr:uid="{00000000-0005-0000-0000-000028160000}"/>
    <cellStyle name="Normal 14 34 2 3" xfId="5675" xr:uid="{00000000-0005-0000-0000-000029160000}"/>
    <cellStyle name="Normal 14 34 2 3 2" xfId="5676" xr:uid="{00000000-0005-0000-0000-00002A160000}"/>
    <cellStyle name="Normal 14 34 2 4" xfId="5677" xr:uid="{00000000-0005-0000-0000-00002B160000}"/>
    <cellStyle name="Normal 14 34 2 4 2" xfId="5678" xr:uid="{00000000-0005-0000-0000-00002C160000}"/>
    <cellStyle name="Normal 14 34 2 5" xfId="5679" xr:uid="{00000000-0005-0000-0000-00002D160000}"/>
    <cellStyle name="Normal 14 34 2 5 2" xfId="5680" xr:uid="{00000000-0005-0000-0000-00002E160000}"/>
    <cellStyle name="Normal 14 34 2 6" xfId="5681" xr:uid="{00000000-0005-0000-0000-00002F160000}"/>
    <cellStyle name="Normal 14 34 2 7" xfId="5682" xr:uid="{00000000-0005-0000-0000-000030160000}"/>
    <cellStyle name="Normal 14 34 3" xfId="5683" xr:uid="{00000000-0005-0000-0000-000031160000}"/>
    <cellStyle name="Normal 14 34 3 2" xfId="5684" xr:uid="{00000000-0005-0000-0000-000032160000}"/>
    <cellStyle name="Normal 14 34 3 3" xfId="5685" xr:uid="{00000000-0005-0000-0000-000033160000}"/>
    <cellStyle name="Normal 14 34 4" xfId="5686" xr:uid="{00000000-0005-0000-0000-000034160000}"/>
    <cellStyle name="Normal 14 34 4 2" xfId="5687" xr:uid="{00000000-0005-0000-0000-000035160000}"/>
    <cellStyle name="Normal 14 34 5" xfId="5688" xr:uid="{00000000-0005-0000-0000-000036160000}"/>
    <cellStyle name="Normal 14 34 5 2" xfId="5689" xr:uid="{00000000-0005-0000-0000-000037160000}"/>
    <cellStyle name="Normal 14 34 6" xfId="5690" xr:uid="{00000000-0005-0000-0000-000038160000}"/>
    <cellStyle name="Normal 14 34 6 2" xfId="5691" xr:uid="{00000000-0005-0000-0000-000039160000}"/>
    <cellStyle name="Normal 14 34 7" xfId="5692" xr:uid="{00000000-0005-0000-0000-00003A160000}"/>
    <cellStyle name="Normal 14 34 7 2" xfId="5693" xr:uid="{00000000-0005-0000-0000-00003B160000}"/>
    <cellStyle name="Normal 14 34 8" xfId="5694" xr:uid="{00000000-0005-0000-0000-00003C160000}"/>
    <cellStyle name="Normal 14 34 8 2" xfId="5695" xr:uid="{00000000-0005-0000-0000-00003D160000}"/>
    <cellStyle name="Normal 14 34 9" xfId="5696" xr:uid="{00000000-0005-0000-0000-00003E160000}"/>
    <cellStyle name="Normal 14 35" xfId="5697" xr:uid="{00000000-0005-0000-0000-00003F160000}"/>
    <cellStyle name="Normal 14 35 10" xfId="5698" xr:uid="{00000000-0005-0000-0000-000040160000}"/>
    <cellStyle name="Normal 14 35 2" xfId="5699" xr:uid="{00000000-0005-0000-0000-000041160000}"/>
    <cellStyle name="Normal 14 35 2 2" xfId="5700" xr:uid="{00000000-0005-0000-0000-000042160000}"/>
    <cellStyle name="Normal 14 35 2 2 2" xfId="5701" xr:uid="{00000000-0005-0000-0000-000043160000}"/>
    <cellStyle name="Normal 14 35 2 2 3" xfId="5702" xr:uid="{00000000-0005-0000-0000-000044160000}"/>
    <cellStyle name="Normal 14 35 2 3" xfId="5703" xr:uid="{00000000-0005-0000-0000-000045160000}"/>
    <cellStyle name="Normal 14 35 2 3 2" xfId="5704" xr:uid="{00000000-0005-0000-0000-000046160000}"/>
    <cellStyle name="Normal 14 35 2 4" xfId="5705" xr:uid="{00000000-0005-0000-0000-000047160000}"/>
    <cellStyle name="Normal 14 35 2 4 2" xfId="5706" xr:uid="{00000000-0005-0000-0000-000048160000}"/>
    <cellStyle name="Normal 14 35 2 5" xfId="5707" xr:uid="{00000000-0005-0000-0000-000049160000}"/>
    <cellStyle name="Normal 14 35 2 5 2" xfId="5708" xr:uid="{00000000-0005-0000-0000-00004A160000}"/>
    <cellStyle name="Normal 14 35 2 6" xfId="5709" xr:uid="{00000000-0005-0000-0000-00004B160000}"/>
    <cellStyle name="Normal 14 35 2 7" xfId="5710" xr:uid="{00000000-0005-0000-0000-00004C160000}"/>
    <cellStyle name="Normal 14 35 3" xfId="5711" xr:uid="{00000000-0005-0000-0000-00004D160000}"/>
    <cellStyle name="Normal 14 35 3 2" xfId="5712" xr:uid="{00000000-0005-0000-0000-00004E160000}"/>
    <cellStyle name="Normal 14 35 3 3" xfId="5713" xr:uid="{00000000-0005-0000-0000-00004F160000}"/>
    <cellStyle name="Normal 14 35 4" xfId="5714" xr:uid="{00000000-0005-0000-0000-000050160000}"/>
    <cellStyle name="Normal 14 35 4 2" xfId="5715" xr:uid="{00000000-0005-0000-0000-000051160000}"/>
    <cellStyle name="Normal 14 35 5" xfId="5716" xr:uid="{00000000-0005-0000-0000-000052160000}"/>
    <cellStyle name="Normal 14 35 5 2" xfId="5717" xr:uid="{00000000-0005-0000-0000-000053160000}"/>
    <cellStyle name="Normal 14 35 6" xfId="5718" xr:uid="{00000000-0005-0000-0000-000054160000}"/>
    <cellStyle name="Normal 14 35 6 2" xfId="5719" xr:uid="{00000000-0005-0000-0000-000055160000}"/>
    <cellStyle name="Normal 14 35 7" xfId="5720" xr:uid="{00000000-0005-0000-0000-000056160000}"/>
    <cellStyle name="Normal 14 35 7 2" xfId="5721" xr:uid="{00000000-0005-0000-0000-000057160000}"/>
    <cellStyle name="Normal 14 35 8" xfId="5722" xr:uid="{00000000-0005-0000-0000-000058160000}"/>
    <cellStyle name="Normal 14 35 8 2" xfId="5723" xr:uid="{00000000-0005-0000-0000-000059160000}"/>
    <cellStyle name="Normal 14 35 9" xfId="5724" xr:uid="{00000000-0005-0000-0000-00005A160000}"/>
    <cellStyle name="Normal 14 36" xfId="5725" xr:uid="{00000000-0005-0000-0000-00005B160000}"/>
    <cellStyle name="Normal 14 36 10" xfId="5726" xr:uid="{00000000-0005-0000-0000-00005C160000}"/>
    <cellStyle name="Normal 14 36 2" xfId="5727" xr:uid="{00000000-0005-0000-0000-00005D160000}"/>
    <cellStyle name="Normal 14 36 2 2" xfId="5728" xr:uid="{00000000-0005-0000-0000-00005E160000}"/>
    <cellStyle name="Normal 14 36 2 2 2" xfId="5729" xr:uid="{00000000-0005-0000-0000-00005F160000}"/>
    <cellStyle name="Normal 14 36 2 2 3" xfId="5730" xr:uid="{00000000-0005-0000-0000-000060160000}"/>
    <cellStyle name="Normal 14 36 2 3" xfId="5731" xr:uid="{00000000-0005-0000-0000-000061160000}"/>
    <cellStyle name="Normal 14 36 2 3 2" xfId="5732" xr:uid="{00000000-0005-0000-0000-000062160000}"/>
    <cellStyle name="Normal 14 36 2 4" xfId="5733" xr:uid="{00000000-0005-0000-0000-000063160000}"/>
    <cellStyle name="Normal 14 36 2 4 2" xfId="5734" xr:uid="{00000000-0005-0000-0000-000064160000}"/>
    <cellStyle name="Normal 14 36 2 5" xfId="5735" xr:uid="{00000000-0005-0000-0000-000065160000}"/>
    <cellStyle name="Normal 14 36 2 5 2" xfId="5736" xr:uid="{00000000-0005-0000-0000-000066160000}"/>
    <cellStyle name="Normal 14 36 2 6" xfId="5737" xr:uid="{00000000-0005-0000-0000-000067160000}"/>
    <cellStyle name="Normal 14 36 2 7" xfId="5738" xr:uid="{00000000-0005-0000-0000-000068160000}"/>
    <cellStyle name="Normal 14 36 3" xfId="5739" xr:uid="{00000000-0005-0000-0000-000069160000}"/>
    <cellStyle name="Normal 14 36 3 2" xfId="5740" xr:uid="{00000000-0005-0000-0000-00006A160000}"/>
    <cellStyle name="Normal 14 36 3 3" xfId="5741" xr:uid="{00000000-0005-0000-0000-00006B160000}"/>
    <cellStyle name="Normal 14 36 4" xfId="5742" xr:uid="{00000000-0005-0000-0000-00006C160000}"/>
    <cellStyle name="Normal 14 36 4 2" xfId="5743" xr:uid="{00000000-0005-0000-0000-00006D160000}"/>
    <cellStyle name="Normal 14 36 5" xfId="5744" xr:uid="{00000000-0005-0000-0000-00006E160000}"/>
    <cellStyle name="Normal 14 36 5 2" xfId="5745" xr:uid="{00000000-0005-0000-0000-00006F160000}"/>
    <cellStyle name="Normal 14 36 6" xfId="5746" xr:uid="{00000000-0005-0000-0000-000070160000}"/>
    <cellStyle name="Normal 14 36 6 2" xfId="5747" xr:uid="{00000000-0005-0000-0000-000071160000}"/>
    <cellStyle name="Normal 14 36 7" xfId="5748" xr:uid="{00000000-0005-0000-0000-000072160000}"/>
    <cellStyle name="Normal 14 36 7 2" xfId="5749" xr:uid="{00000000-0005-0000-0000-000073160000}"/>
    <cellStyle name="Normal 14 36 8" xfId="5750" xr:uid="{00000000-0005-0000-0000-000074160000}"/>
    <cellStyle name="Normal 14 36 8 2" xfId="5751" xr:uid="{00000000-0005-0000-0000-000075160000}"/>
    <cellStyle name="Normal 14 36 9" xfId="5752" xr:uid="{00000000-0005-0000-0000-000076160000}"/>
    <cellStyle name="Normal 14 37" xfId="5753" xr:uid="{00000000-0005-0000-0000-000077160000}"/>
    <cellStyle name="Normal 14 37 10" xfId="5754" xr:uid="{00000000-0005-0000-0000-000078160000}"/>
    <cellStyle name="Normal 14 37 2" xfId="5755" xr:uid="{00000000-0005-0000-0000-000079160000}"/>
    <cellStyle name="Normal 14 37 2 2" xfId="5756" xr:uid="{00000000-0005-0000-0000-00007A160000}"/>
    <cellStyle name="Normal 14 37 2 2 2" xfId="5757" xr:uid="{00000000-0005-0000-0000-00007B160000}"/>
    <cellStyle name="Normal 14 37 2 2 3" xfId="5758" xr:uid="{00000000-0005-0000-0000-00007C160000}"/>
    <cellStyle name="Normal 14 37 2 3" xfId="5759" xr:uid="{00000000-0005-0000-0000-00007D160000}"/>
    <cellStyle name="Normal 14 37 2 3 2" xfId="5760" xr:uid="{00000000-0005-0000-0000-00007E160000}"/>
    <cellStyle name="Normal 14 37 2 4" xfId="5761" xr:uid="{00000000-0005-0000-0000-00007F160000}"/>
    <cellStyle name="Normal 14 37 2 4 2" xfId="5762" xr:uid="{00000000-0005-0000-0000-000080160000}"/>
    <cellStyle name="Normal 14 37 2 5" xfId="5763" xr:uid="{00000000-0005-0000-0000-000081160000}"/>
    <cellStyle name="Normal 14 37 2 5 2" xfId="5764" xr:uid="{00000000-0005-0000-0000-000082160000}"/>
    <cellStyle name="Normal 14 37 2 6" xfId="5765" xr:uid="{00000000-0005-0000-0000-000083160000}"/>
    <cellStyle name="Normal 14 37 2 7" xfId="5766" xr:uid="{00000000-0005-0000-0000-000084160000}"/>
    <cellStyle name="Normal 14 37 3" xfId="5767" xr:uid="{00000000-0005-0000-0000-000085160000}"/>
    <cellStyle name="Normal 14 37 3 2" xfId="5768" xr:uid="{00000000-0005-0000-0000-000086160000}"/>
    <cellStyle name="Normal 14 37 3 3" xfId="5769" xr:uid="{00000000-0005-0000-0000-000087160000}"/>
    <cellStyle name="Normal 14 37 4" xfId="5770" xr:uid="{00000000-0005-0000-0000-000088160000}"/>
    <cellStyle name="Normal 14 37 4 2" xfId="5771" xr:uid="{00000000-0005-0000-0000-000089160000}"/>
    <cellStyle name="Normal 14 37 5" xfId="5772" xr:uid="{00000000-0005-0000-0000-00008A160000}"/>
    <cellStyle name="Normal 14 37 5 2" xfId="5773" xr:uid="{00000000-0005-0000-0000-00008B160000}"/>
    <cellStyle name="Normal 14 37 6" xfId="5774" xr:uid="{00000000-0005-0000-0000-00008C160000}"/>
    <cellStyle name="Normal 14 37 6 2" xfId="5775" xr:uid="{00000000-0005-0000-0000-00008D160000}"/>
    <cellStyle name="Normal 14 37 7" xfId="5776" xr:uid="{00000000-0005-0000-0000-00008E160000}"/>
    <cellStyle name="Normal 14 37 7 2" xfId="5777" xr:uid="{00000000-0005-0000-0000-00008F160000}"/>
    <cellStyle name="Normal 14 37 8" xfId="5778" xr:uid="{00000000-0005-0000-0000-000090160000}"/>
    <cellStyle name="Normal 14 37 8 2" xfId="5779" xr:uid="{00000000-0005-0000-0000-000091160000}"/>
    <cellStyle name="Normal 14 37 9" xfId="5780" xr:uid="{00000000-0005-0000-0000-000092160000}"/>
    <cellStyle name="Normal 14 38" xfId="5781" xr:uid="{00000000-0005-0000-0000-000093160000}"/>
    <cellStyle name="Normal 14 38 10" xfId="5782" xr:uid="{00000000-0005-0000-0000-000094160000}"/>
    <cellStyle name="Normal 14 38 2" xfId="5783" xr:uid="{00000000-0005-0000-0000-000095160000}"/>
    <cellStyle name="Normal 14 38 2 2" xfId="5784" xr:uid="{00000000-0005-0000-0000-000096160000}"/>
    <cellStyle name="Normal 14 38 2 2 2" xfId="5785" xr:uid="{00000000-0005-0000-0000-000097160000}"/>
    <cellStyle name="Normal 14 38 2 2 3" xfId="5786" xr:uid="{00000000-0005-0000-0000-000098160000}"/>
    <cellStyle name="Normal 14 38 2 3" xfId="5787" xr:uid="{00000000-0005-0000-0000-000099160000}"/>
    <cellStyle name="Normal 14 38 2 3 2" xfId="5788" xr:uid="{00000000-0005-0000-0000-00009A160000}"/>
    <cellStyle name="Normal 14 38 2 4" xfId="5789" xr:uid="{00000000-0005-0000-0000-00009B160000}"/>
    <cellStyle name="Normal 14 38 2 4 2" xfId="5790" xr:uid="{00000000-0005-0000-0000-00009C160000}"/>
    <cellStyle name="Normal 14 38 2 5" xfId="5791" xr:uid="{00000000-0005-0000-0000-00009D160000}"/>
    <cellStyle name="Normal 14 38 2 5 2" xfId="5792" xr:uid="{00000000-0005-0000-0000-00009E160000}"/>
    <cellStyle name="Normal 14 38 2 6" xfId="5793" xr:uid="{00000000-0005-0000-0000-00009F160000}"/>
    <cellStyle name="Normal 14 38 2 7" xfId="5794" xr:uid="{00000000-0005-0000-0000-0000A0160000}"/>
    <cellStyle name="Normal 14 38 3" xfId="5795" xr:uid="{00000000-0005-0000-0000-0000A1160000}"/>
    <cellStyle name="Normal 14 38 3 2" xfId="5796" xr:uid="{00000000-0005-0000-0000-0000A2160000}"/>
    <cellStyle name="Normal 14 38 3 3" xfId="5797" xr:uid="{00000000-0005-0000-0000-0000A3160000}"/>
    <cellStyle name="Normal 14 38 4" xfId="5798" xr:uid="{00000000-0005-0000-0000-0000A4160000}"/>
    <cellStyle name="Normal 14 38 4 2" xfId="5799" xr:uid="{00000000-0005-0000-0000-0000A5160000}"/>
    <cellStyle name="Normal 14 38 5" xfId="5800" xr:uid="{00000000-0005-0000-0000-0000A6160000}"/>
    <cellStyle name="Normal 14 38 5 2" xfId="5801" xr:uid="{00000000-0005-0000-0000-0000A7160000}"/>
    <cellStyle name="Normal 14 38 6" xfId="5802" xr:uid="{00000000-0005-0000-0000-0000A8160000}"/>
    <cellStyle name="Normal 14 38 6 2" xfId="5803" xr:uid="{00000000-0005-0000-0000-0000A9160000}"/>
    <cellStyle name="Normal 14 38 7" xfId="5804" xr:uid="{00000000-0005-0000-0000-0000AA160000}"/>
    <cellStyle name="Normal 14 38 7 2" xfId="5805" xr:uid="{00000000-0005-0000-0000-0000AB160000}"/>
    <cellStyle name="Normal 14 38 8" xfId="5806" xr:uid="{00000000-0005-0000-0000-0000AC160000}"/>
    <cellStyle name="Normal 14 38 8 2" xfId="5807" xr:uid="{00000000-0005-0000-0000-0000AD160000}"/>
    <cellStyle name="Normal 14 38 9" xfId="5808" xr:uid="{00000000-0005-0000-0000-0000AE160000}"/>
    <cellStyle name="Normal 14 39" xfId="5809" xr:uid="{00000000-0005-0000-0000-0000AF160000}"/>
    <cellStyle name="Normal 14 39 10" xfId="5810" xr:uid="{00000000-0005-0000-0000-0000B0160000}"/>
    <cellStyle name="Normal 14 39 2" xfId="5811" xr:uid="{00000000-0005-0000-0000-0000B1160000}"/>
    <cellStyle name="Normal 14 39 2 2" xfId="5812" xr:uid="{00000000-0005-0000-0000-0000B2160000}"/>
    <cellStyle name="Normal 14 39 2 2 2" xfId="5813" xr:uid="{00000000-0005-0000-0000-0000B3160000}"/>
    <cellStyle name="Normal 14 39 2 2 3" xfId="5814" xr:uid="{00000000-0005-0000-0000-0000B4160000}"/>
    <cellStyle name="Normal 14 39 2 3" xfId="5815" xr:uid="{00000000-0005-0000-0000-0000B5160000}"/>
    <cellStyle name="Normal 14 39 2 3 2" xfId="5816" xr:uid="{00000000-0005-0000-0000-0000B6160000}"/>
    <cellStyle name="Normal 14 39 2 4" xfId="5817" xr:uid="{00000000-0005-0000-0000-0000B7160000}"/>
    <cellStyle name="Normal 14 39 2 4 2" xfId="5818" xr:uid="{00000000-0005-0000-0000-0000B8160000}"/>
    <cellStyle name="Normal 14 39 2 5" xfId="5819" xr:uid="{00000000-0005-0000-0000-0000B9160000}"/>
    <cellStyle name="Normal 14 39 2 5 2" xfId="5820" xr:uid="{00000000-0005-0000-0000-0000BA160000}"/>
    <cellStyle name="Normal 14 39 2 6" xfId="5821" xr:uid="{00000000-0005-0000-0000-0000BB160000}"/>
    <cellStyle name="Normal 14 39 2 7" xfId="5822" xr:uid="{00000000-0005-0000-0000-0000BC160000}"/>
    <cellStyle name="Normal 14 39 3" xfId="5823" xr:uid="{00000000-0005-0000-0000-0000BD160000}"/>
    <cellStyle name="Normal 14 39 3 2" xfId="5824" xr:uid="{00000000-0005-0000-0000-0000BE160000}"/>
    <cellStyle name="Normal 14 39 3 3" xfId="5825" xr:uid="{00000000-0005-0000-0000-0000BF160000}"/>
    <cellStyle name="Normal 14 39 4" xfId="5826" xr:uid="{00000000-0005-0000-0000-0000C0160000}"/>
    <cellStyle name="Normal 14 39 4 2" xfId="5827" xr:uid="{00000000-0005-0000-0000-0000C1160000}"/>
    <cellStyle name="Normal 14 39 5" xfId="5828" xr:uid="{00000000-0005-0000-0000-0000C2160000}"/>
    <cellStyle name="Normal 14 39 5 2" xfId="5829" xr:uid="{00000000-0005-0000-0000-0000C3160000}"/>
    <cellStyle name="Normal 14 39 6" xfId="5830" xr:uid="{00000000-0005-0000-0000-0000C4160000}"/>
    <cellStyle name="Normal 14 39 6 2" xfId="5831" xr:uid="{00000000-0005-0000-0000-0000C5160000}"/>
    <cellStyle name="Normal 14 39 7" xfId="5832" xr:uid="{00000000-0005-0000-0000-0000C6160000}"/>
    <cellStyle name="Normal 14 39 7 2" xfId="5833" xr:uid="{00000000-0005-0000-0000-0000C7160000}"/>
    <cellStyle name="Normal 14 39 8" xfId="5834" xr:uid="{00000000-0005-0000-0000-0000C8160000}"/>
    <cellStyle name="Normal 14 39 8 2" xfId="5835" xr:uid="{00000000-0005-0000-0000-0000C9160000}"/>
    <cellStyle name="Normal 14 39 9" xfId="5836" xr:uid="{00000000-0005-0000-0000-0000CA160000}"/>
    <cellStyle name="Normal 14 4" xfId="5837" xr:uid="{00000000-0005-0000-0000-0000CB160000}"/>
    <cellStyle name="Normal 14 4 10" xfId="5838" xr:uid="{00000000-0005-0000-0000-0000CC160000}"/>
    <cellStyle name="Normal 14 4 2" xfId="5839" xr:uid="{00000000-0005-0000-0000-0000CD160000}"/>
    <cellStyle name="Normal 14 4 2 2" xfId="5840" xr:uid="{00000000-0005-0000-0000-0000CE160000}"/>
    <cellStyle name="Normal 14 4 2 2 2" xfId="5841" xr:uid="{00000000-0005-0000-0000-0000CF160000}"/>
    <cellStyle name="Normal 14 4 2 2 3" xfId="5842" xr:uid="{00000000-0005-0000-0000-0000D0160000}"/>
    <cellStyle name="Normal 14 4 2 3" xfId="5843" xr:uid="{00000000-0005-0000-0000-0000D1160000}"/>
    <cellStyle name="Normal 14 4 2 3 2" xfId="5844" xr:uid="{00000000-0005-0000-0000-0000D2160000}"/>
    <cellStyle name="Normal 14 4 2 4" xfId="5845" xr:uid="{00000000-0005-0000-0000-0000D3160000}"/>
    <cellStyle name="Normal 14 4 2 4 2" xfId="5846" xr:uid="{00000000-0005-0000-0000-0000D4160000}"/>
    <cellStyle name="Normal 14 4 2 5" xfId="5847" xr:uid="{00000000-0005-0000-0000-0000D5160000}"/>
    <cellStyle name="Normal 14 4 2 5 2" xfId="5848" xr:uid="{00000000-0005-0000-0000-0000D6160000}"/>
    <cellStyle name="Normal 14 4 2 6" xfId="5849" xr:uid="{00000000-0005-0000-0000-0000D7160000}"/>
    <cellStyle name="Normal 14 4 2 7" xfId="5850" xr:uid="{00000000-0005-0000-0000-0000D8160000}"/>
    <cellStyle name="Normal 14 4 3" xfId="5851" xr:uid="{00000000-0005-0000-0000-0000D9160000}"/>
    <cellStyle name="Normal 14 4 3 2" xfId="5852" xr:uid="{00000000-0005-0000-0000-0000DA160000}"/>
    <cellStyle name="Normal 14 4 3 3" xfId="5853" xr:uid="{00000000-0005-0000-0000-0000DB160000}"/>
    <cellStyle name="Normal 14 4 4" xfId="5854" xr:uid="{00000000-0005-0000-0000-0000DC160000}"/>
    <cellStyle name="Normal 14 4 4 2" xfId="5855" xr:uid="{00000000-0005-0000-0000-0000DD160000}"/>
    <cellStyle name="Normal 14 4 5" xfId="5856" xr:uid="{00000000-0005-0000-0000-0000DE160000}"/>
    <cellStyle name="Normal 14 4 5 2" xfId="5857" xr:uid="{00000000-0005-0000-0000-0000DF160000}"/>
    <cellStyle name="Normal 14 4 6" xfId="5858" xr:uid="{00000000-0005-0000-0000-0000E0160000}"/>
    <cellStyle name="Normal 14 4 6 2" xfId="5859" xr:uid="{00000000-0005-0000-0000-0000E1160000}"/>
    <cellStyle name="Normal 14 4 7" xfId="5860" xr:uid="{00000000-0005-0000-0000-0000E2160000}"/>
    <cellStyle name="Normal 14 4 7 2" xfId="5861" xr:uid="{00000000-0005-0000-0000-0000E3160000}"/>
    <cellStyle name="Normal 14 4 8" xfId="5862" xr:uid="{00000000-0005-0000-0000-0000E4160000}"/>
    <cellStyle name="Normal 14 4 8 2" xfId="5863" xr:uid="{00000000-0005-0000-0000-0000E5160000}"/>
    <cellStyle name="Normal 14 4 9" xfId="5864" xr:uid="{00000000-0005-0000-0000-0000E6160000}"/>
    <cellStyle name="Normal 14 40" xfId="5865" xr:uid="{00000000-0005-0000-0000-0000E7160000}"/>
    <cellStyle name="Normal 14 40 10" xfId="5866" xr:uid="{00000000-0005-0000-0000-0000E8160000}"/>
    <cellStyle name="Normal 14 40 2" xfId="5867" xr:uid="{00000000-0005-0000-0000-0000E9160000}"/>
    <cellStyle name="Normal 14 40 2 2" xfId="5868" xr:uid="{00000000-0005-0000-0000-0000EA160000}"/>
    <cellStyle name="Normal 14 40 2 2 2" xfId="5869" xr:uid="{00000000-0005-0000-0000-0000EB160000}"/>
    <cellStyle name="Normal 14 40 2 2 3" xfId="5870" xr:uid="{00000000-0005-0000-0000-0000EC160000}"/>
    <cellStyle name="Normal 14 40 2 3" xfId="5871" xr:uid="{00000000-0005-0000-0000-0000ED160000}"/>
    <cellStyle name="Normal 14 40 2 3 2" xfId="5872" xr:uid="{00000000-0005-0000-0000-0000EE160000}"/>
    <cellStyle name="Normal 14 40 2 4" xfId="5873" xr:uid="{00000000-0005-0000-0000-0000EF160000}"/>
    <cellStyle name="Normal 14 40 2 4 2" xfId="5874" xr:uid="{00000000-0005-0000-0000-0000F0160000}"/>
    <cellStyle name="Normal 14 40 2 5" xfId="5875" xr:uid="{00000000-0005-0000-0000-0000F1160000}"/>
    <cellStyle name="Normal 14 40 2 5 2" xfId="5876" xr:uid="{00000000-0005-0000-0000-0000F2160000}"/>
    <cellStyle name="Normal 14 40 2 6" xfId="5877" xr:uid="{00000000-0005-0000-0000-0000F3160000}"/>
    <cellStyle name="Normal 14 40 2 7" xfId="5878" xr:uid="{00000000-0005-0000-0000-0000F4160000}"/>
    <cellStyle name="Normal 14 40 3" xfId="5879" xr:uid="{00000000-0005-0000-0000-0000F5160000}"/>
    <cellStyle name="Normal 14 40 3 2" xfId="5880" xr:uid="{00000000-0005-0000-0000-0000F6160000}"/>
    <cellStyle name="Normal 14 40 3 3" xfId="5881" xr:uid="{00000000-0005-0000-0000-0000F7160000}"/>
    <cellStyle name="Normal 14 40 4" xfId="5882" xr:uid="{00000000-0005-0000-0000-0000F8160000}"/>
    <cellStyle name="Normal 14 40 4 2" xfId="5883" xr:uid="{00000000-0005-0000-0000-0000F9160000}"/>
    <cellStyle name="Normal 14 40 5" xfId="5884" xr:uid="{00000000-0005-0000-0000-0000FA160000}"/>
    <cellStyle name="Normal 14 40 5 2" xfId="5885" xr:uid="{00000000-0005-0000-0000-0000FB160000}"/>
    <cellStyle name="Normal 14 40 6" xfId="5886" xr:uid="{00000000-0005-0000-0000-0000FC160000}"/>
    <cellStyle name="Normal 14 40 6 2" xfId="5887" xr:uid="{00000000-0005-0000-0000-0000FD160000}"/>
    <cellStyle name="Normal 14 40 7" xfId="5888" xr:uid="{00000000-0005-0000-0000-0000FE160000}"/>
    <cellStyle name="Normal 14 40 7 2" xfId="5889" xr:uid="{00000000-0005-0000-0000-0000FF160000}"/>
    <cellStyle name="Normal 14 40 8" xfId="5890" xr:uid="{00000000-0005-0000-0000-000000170000}"/>
    <cellStyle name="Normal 14 40 8 2" xfId="5891" xr:uid="{00000000-0005-0000-0000-000001170000}"/>
    <cellStyle name="Normal 14 40 9" xfId="5892" xr:uid="{00000000-0005-0000-0000-000002170000}"/>
    <cellStyle name="Normal 14 41" xfId="5893" xr:uid="{00000000-0005-0000-0000-000003170000}"/>
    <cellStyle name="Normal 14 41 10" xfId="5894" xr:uid="{00000000-0005-0000-0000-000004170000}"/>
    <cellStyle name="Normal 14 41 2" xfId="5895" xr:uid="{00000000-0005-0000-0000-000005170000}"/>
    <cellStyle name="Normal 14 41 2 2" xfId="5896" xr:uid="{00000000-0005-0000-0000-000006170000}"/>
    <cellStyle name="Normal 14 41 2 2 2" xfId="5897" xr:uid="{00000000-0005-0000-0000-000007170000}"/>
    <cellStyle name="Normal 14 41 2 2 3" xfId="5898" xr:uid="{00000000-0005-0000-0000-000008170000}"/>
    <cellStyle name="Normal 14 41 2 3" xfId="5899" xr:uid="{00000000-0005-0000-0000-000009170000}"/>
    <cellStyle name="Normal 14 41 2 3 2" xfId="5900" xr:uid="{00000000-0005-0000-0000-00000A170000}"/>
    <cellStyle name="Normal 14 41 2 4" xfId="5901" xr:uid="{00000000-0005-0000-0000-00000B170000}"/>
    <cellStyle name="Normal 14 41 2 4 2" xfId="5902" xr:uid="{00000000-0005-0000-0000-00000C170000}"/>
    <cellStyle name="Normal 14 41 2 5" xfId="5903" xr:uid="{00000000-0005-0000-0000-00000D170000}"/>
    <cellStyle name="Normal 14 41 2 5 2" xfId="5904" xr:uid="{00000000-0005-0000-0000-00000E170000}"/>
    <cellStyle name="Normal 14 41 2 6" xfId="5905" xr:uid="{00000000-0005-0000-0000-00000F170000}"/>
    <cellStyle name="Normal 14 41 2 7" xfId="5906" xr:uid="{00000000-0005-0000-0000-000010170000}"/>
    <cellStyle name="Normal 14 41 3" xfId="5907" xr:uid="{00000000-0005-0000-0000-000011170000}"/>
    <cellStyle name="Normal 14 41 3 2" xfId="5908" xr:uid="{00000000-0005-0000-0000-000012170000}"/>
    <cellStyle name="Normal 14 41 3 3" xfId="5909" xr:uid="{00000000-0005-0000-0000-000013170000}"/>
    <cellStyle name="Normal 14 41 4" xfId="5910" xr:uid="{00000000-0005-0000-0000-000014170000}"/>
    <cellStyle name="Normal 14 41 4 2" xfId="5911" xr:uid="{00000000-0005-0000-0000-000015170000}"/>
    <cellStyle name="Normal 14 41 5" xfId="5912" xr:uid="{00000000-0005-0000-0000-000016170000}"/>
    <cellStyle name="Normal 14 41 5 2" xfId="5913" xr:uid="{00000000-0005-0000-0000-000017170000}"/>
    <cellStyle name="Normal 14 41 6" xfId="5914" xr:uid="{00000000-0005-0000-0000-000018170000}"/>
    <cellStyle name="Normal 14 41 6 2" xfId="5915" xr:uid="{00000000-0005-0000-0000-000019170000}"/>
    <cellStyle name="Normal 14 41 7" xfId="5916" xr:uid="{00000000-0005-0000-0000-00001A170000}"/>
    <cellStyle name="Normal 14 41 7 2" xfId="5917" xr:uid="{00000000-0005-0000-0000-00001B170000}"/>
    <cellStyle name="Normal 14 41 8" xfId="5918" xr:uid="{00000000-0005-0000-0000-00001C170000}"/>
    <cellStyle name="Normal 14 41 8 2" xfId="5919" xr:uid="{00000000-0005-0000-0000-00001D170000}"/>
    <cellStyle name="Normal 14 41 9" xfId="5920" xr:uid="{00000000-0005-0000-0000-00001E170000}"/>
    <cellStyle name="Normal 14 42" xfId="5921" xr:uid="{00000000-0005-0000-0000-00001F170000}"/>
    <cellStyle name="Normal 14 42 10" xfId="5922" xr:uid="{00000000-0005-0000-0000-000020170000}"/>
    <cellStyle name="Normal 14 42 2" xfId="5923" xr:uid="{00000000-0005-0000-0000-000021170000}"/>
    <cellStyle name="Normal 14 42 2 2" xfId="5924" xr:uid="{00000000-0005-0000-0000-000022170000}"/>
    <cellStyle name="Normal 14 42 2 2 2" xfId="5925" xr:uid="{00000000-0005-0000-0000-000023170000}"/>
    <cellStyle name="Normal 14 42 2 2 3" xfId="5926" xr:uid="{00000000-0005-0000-0000-000024170000}"/>
    <cellStyle name="Normal 14 42 2 3" xfId="5927" xr:uid="{00000000-0005-0000-0000-000025170000}"/>
    <cellStyle name="Normal 14 42 2 3 2" xfId="5928" xr:uid="{00000000-0005-0000-0000-000026170000}"/>
    <cellStyle name="Normal 14 42 2 4" xfId="5929" xr:uid="{00000000-0005-0000-0000-000027170000}"/>
    <cellStyle name="Normal 14 42 2 4 2" xfId="5930" xr:uid="{00000000-0005-0000-0000-000028170000}"/>
    <cellStyle name="Normal 14 42 2 5" xfId="5931" xr:uid="{00000000-0005-0000-0000-000029170000}"/>
    <cellStyle name="Normal 14 42 2 5 2" xfId="5932" xr:uid="{00000000-0005-0000-0000-00002A170000}"/>
    <cellStyle name="Normal 14 42 2 6" xfId="5933" xr:uid="{00000000-0005-0000-0000-00002B170000}"/>
    <cellStyle name="Normal 14 42 2 7" xfId="5934" xr:uid="{00000000-0005-0000-0000-00002C170000}"/>
    <cellStyle name="Normal 14 42 3" xfId="5935" xr:uid="{00000000-0005-0000-0000-00002D170000}"/>
    <cellStyle name="Normal 14 42 3 2" xfId="5936" xr:uid="{00000000-0005-0000-0000-00002E170000}"/>
    <cellStyle name="Normal 14 42 3 3" xfId="5937" xr:uid="{00000000-0005-0000-0000-00002F170000}"/>
    <cellStyle name="Normal 14 42 4" xfId="5938" xr:uid="{00000000-0005-0000-0000-000030170000}"/>
    <cellStyle name="Normal 14 42 4 2" xfId="5939" xr:uid="{00000000-0005-0000-0000-000031170000}"/>
    <cellStyle name="Normal 14 42 5" xfId="5940" xr:uid="{00000000-0005-0000-0000-000032170000}"/>
    <cellStyle name="Normal 14 42 5 2" xfId="5941" xr:uid="{00000000-0005-0000-0000-000033170000}"/>
    <cellStyle name="Normal 14 42 6" xfId="5942" xr:uid="{00000000-0005-0000-0000-000034170000}"/>
    <cellStyle name="Normal 14 42 6 2" xfId="5943" xr:uid="{00000000-0005-0000-0000-000035170000}"/>
    <cellStyle name="Normal 14 42 7" xfId="5944" xr:uid="{00000000-0005-0000-0000-000036170000}"/>
    <cellStyle name="Normal 14 42 7 2" xfId="5945" xr:uid="{00000000-0005-0000-0000-000037170000}"/>
    <cellStyle name="Normal 14 42 8" xfId="5946" xr:uid="{00000000-0005-0000-0000-000038170000}"/>
    <cellStyle name="Normal 14 42 8 2" xfId="5947" xr:uid="{00000000-0005-0000-0000-000039170000}"/>
    <cellStyle name="Normal 14 42 9" xfId="5948" xr:uid="{00000000-0005-0000-0000-00003A170000}"/>
    <cellStyle name="Normal 14 43" xfId="5949" xr:uid="{00000000-0005-0000-0000-00003B170000}"/>
    <cellStyle name="Normal 14 43 10" xfId="5950" xr:uid="{00000000-0005-0000-0000-00003C170000}"/>
    <cellStyle name="Normal 14 43 2" xfId="5951" xr:uid="{00000000-0005-0000-0000-00003D170000}"/>
    <cellStyle name="Normal 14 43 2 2" xfId="5952" xr:uid="{00000000-0005-0000-0000-00003E170000}"/>
    <cellStyle name="Normal 14 43 2 2 2" xfId="5953" xr:uid="{00000000-0005-0000-0000-00003F170000}"/>
    <cellStyle name="Normal 14 43 2 2 3" xfId="5954" xr:uid="{00000000-0005-0000-0000-000040170000}"/>
    <cellStyle name="Normal 14 43 2 3" xfId="5955" xr:uid="{00000000-0005-0000-0000-000041170000}"/>
    <cellStyle name="Normal 14 43 2 3 2" xfId="5956" xr:uid="{00000000-0005-0000-0000-000042170000}"/>
    <cellStyle name="Normal 14 43 2 4" xfId="5957" xr:uid="{00000000-0005-0000-0000-000043170000}"/>
    <cellStyle name="Normal 14 43 2 4 2" xfId="5958" xr:uid="{00000000-0005-0000-0000-000044170000}"/>
    <cellStyle name="Normal 14 43 2 5" xfId="5959" xr:uid="{00000000-0005-0000-0000-000045170000}"/>
    <cellStyle name="Normal 14 43 2 5 2" xfId="5960" xr:uid="{00000000-0005-0000-0000-000046170000}"/>
    <cellStyle name="Normal 14 43 2 6" xfId="5961" xr:uid="{00000000-0005-0000-0000-000047170000}"/>
    <cellStyle name="Normal 14 43 2 7" xfId="5962" xr:uid="{00000000-0005-0000-0000-000048170000}"/>
    <cellStyle name="Normal 14 43 3" xfId="5963" xr:uid="{00000000-0005-0000-0000-000049170000}"/>
    <cellStyle name="Normal 14 43 3 2" xfId="5964" xr:uid="{00000000-0005-0000-0000-00004A170000}"/>
    <cellStyle name="Normal 14 43 3 3" xfId="5965" xr:uid="{00000000-0005-0000-0000-00004B170000}"/>
    <cellStyle name="Normal 14 43 4" xfId="5966" xr:uid="{00000000-0005-0000-0000-00004C170000}"/>
    <cellStyle name="Normal 14 43 4 2" xfId="5967" xr:uid="{00000000-0005-0000-0000-00004D170000}"/>
    <cellStyle name="Normal 14 43 5" xfId="5968" xr:uid="{00000000-0005-0000-0000-00004E170000}"/>
    <cellStyle name="Normal 14 43 5 2" xfId="5969" xr:uid="{00000000-0005-0000-0000-00004F170000}"/>
    <cellStyle name="Normal 14 43 6" xfId="5970" xr:uid="{00000000-0005-0000-0000-000050170000}"/>
    <cellStyle name="Normal 14 43 6 2" xfId="5971" xr:uid="{00000000-0005-0000-0000-000051170000}"/>
    <cellStyle name="Normal 14 43 7" xfId="5972" xr:uid="{00000000-0005-0000-0000-000052170000}"/>
    <cellStyle name="Normal 14 43 7 2" xfId="5973" xr:uid="{00000000-0005-0000-0000-000053170000}"/>
    <cellStyle name="Normal 14 43 8" xfId="5974" xr:uid="{00000000-0005-0000-0000-000054170000}"/>
    <cellStyle name="Normal 14 43 8 2" xfId="5975" xr:uid="{00000000-0005-0000-0000-000055170000}"/>
    <cellStyle name="Normal 14 43 9" xfId="5976" xr:uid="{00000000-0005-0000-0000-000056170000}"/>
    <cellStyle name="Normal 14 44" xfId="5977" xr:uid="{00000000-0005-0000-0000-000057170000}"/>
    <cellStyle name="Normal 14 44 10" xfId="5978" xr:uid="{00000000-0005-0000-0000-000058170000}"/>
    <cellStyle name="Normal 14 44 2" xfId="5979" xr:uid="{00000000-0005-0000-0000-000059170000}"/>
    <cellStyle name="Normal 14 44 2 2" xfId="5980" xr:uid="{00000000-0005-0000-0000-00005A170000}"/>
    <cellStyle name="Normal 14 44 2 2 2" xfId="5981" xr:uid="{00000000-0005-0000-0000-00005B170000}"/>
    <cellStyle name="Normal 14 44 2 2 3" xfId="5982" xr:uid="{00000000-0005-0000-0000-00005C170000}"/>
    <cellStyle name="Normal 14 44 2 3" xfId="5983" xr:uid="{00000000-0005-0000-0000-00005D170000}"/>
    <cellStyle name="Normal 14 44 2 3 2" xfId="5984" xr:uid="{00000000-0005-0000-0000-00005E170000}"/>
    <cellStyle name="Normal 14 44 2 4" xfId="5985" xr:uid="{00000000-0005-0000-0000-00005F170000}"/>
    <cellStyle name="Normal 14 44 2 4 2" xfId="5986" xr:uid="{00000000-0005-0000-0000-000060170000}"/>
    <cellStyle name="Normal 14 44 2 5" xfId="5987" xr:uid="{00000000-0005-0000-0000-000061170000}"/>
    <cellStyle name="Normal 14 44 2 5 2" xfId="5988" xr:uid="{00000000-0005-0000-0000-000062170000}"/>
    <cellStyle name="Normal 14 44 2 6" xfId="5989" xr:uid="{00000000-0005-0000-0000-000063170000}"/>
    <cellStyle name="Normal 14 44 2 7" xfId="5990" xr:uid="{00000000-0005-0000-0000-000064170000}"/>
    <cellStyle name="Normal 14 44 3" xfId="5991" xr:uid="{00000000-0005-0000-0000-000065170000}"/>
    <cellStyle name="Normal 14 44 3 2" xfId="5992" xr:uid="{00000000-0005-0000-0000-000066170000}"/>
    <cellStyle name="Normal 14 44 3 3" xfId="5993" xr:uid="{00000000-0005-0000-0000-000067170000}"/>
    <cellStyle name="Normal 14 44 4" xfId="5994" xr:uid="{00000000-0005-0000-0000-000068170000}"/>
    <cellStyle name="Normal 14 44 4 2" xfId="5995" xr:uid="{00000000-0005-0000-0000-000069170000}"/>
    <cellStyle name="Normal 14 44 5" xfId="5996" xr:uid="{00000000-0005-0000-0000-00006A170000}"/>
    <cellStyle name="Normal 14 44 5 2" xfId="5997" xr:uid="{00000000-0005-0000-0000-00006B170000}"/>
    <cellStyle name="Normal 14 44 6" xfId="5998" xr:uid="{00000000-0005-0000-0000-00006C170000}"/>
    <cellStyle name="Normal 14 44 6 2" xfId="5999" xr:uid="{00000000-0005-0000-0000-00006D170000}"/>
    <cellStyle name="Normal 14 44 7" xfId="6000" xr:uid="{00000000-0005-0000-0000-00006E170000}"/>
    <cellStyle name="Normal 14 44 7 2" xfId="6001" xr:uid="{00000000-0005-0000-0000-00006F170000}"/>
    <cellStyle name="Normal 14 44 8" xfId="6002" xr:uid="{00000000-0005-0000-0000-000070170000}"/>
    <cellStyle name="Normal 14 44 8 2" xfId="6003" xr:uid="{00000000-0005-0000-0000-000071170000}"/>
    <cellStyle name="Normal 14 44 9" xfId="6004" xr:uid="{00000000-0005-0000-0000-000072170000}"/>
    <cellStyle name="Normal 14 45" xfId="6005" xr:uid="{00000000-0005-0000-0000-000073170000}"/>
    <cellStyle name="Normal 14 45 10" xfId="6006" xr:uid="{00000000-0005-0000-0000-000074170000}"/>
    <cellStyle name="Normal 14 45 2" xfId="6007" xr:uid="{00000000-0005-0000-0000-000075170000}"/>
    <cellStyle name="Normal 14 45 2 2" xfId="6008" xr:uid="{00000000-0005-0000-0000-000076170000}"/>
    <cellStyle name="Normal 14 45 2 2 2" xfId="6009" xr:uid="{00000000-0005-0000-0000-000077170000}"/>
    <cellStyle name="Normal 14 45 2 2 3" xfId="6010" xr:uid="{00000000-0005-0000-0000-000078170000}"/>
    <cellStyle name="Normal 14 45 2 3" xfId="6011" xr:uid="{00000000-0005-0000-0000-000079170000}"/>
    <cellStyle name="Normal 14 45 2 3 2" xfId="6012" xr:uid="{00000000-0005-0000-0000-00007A170000}"/>
    <cellStyle name="Normal 14 45 2 4" xfId="6013" xr:uid="{00000000-0005-0000-0000-00007B170000}"/>
    <cellStyle name="Normal 14 45 2 4 2" xfId="6014" xr:uid="{00000000-0005-0000-0000-00007C170000}"/>
    <cellStyle name="Normal 14 45 2 5" xfId="6015" xr:uid="{00000000-0005-0000-0000-00007D170000}"/>
    <cellStyle name="Normal 14 45 2 5 2" xfId="6016" xr:uid="{00000000-0005-0000-0000-00007E170000}"/>
    <cellStyle name="Normal 14 45 2 6" xfId="6017" xr:uid="{00000000-0005-0000-0000-00007F170000}"/>
    <cellStyle name="Normal 14 45 2 7" xfId="6018" xr:uid="{00000000-0005-0000-0000-000080170000}"/>
    <cellStyle name="Normal 14 45 3" xfId="6019" xr:uid="{00000000-0005-0000-0000-000081170000}"/>
    <cellStyle name="Normal 14 45 3 2" xfId="6020" xr:uid="{00000000-0005-0000-0000-000082170000}"/>
    <cellStyle name="Normal 14 45 3 3" xfId="6021" xr:uid="{00000000-0005-0000-0000-000083170000}"/>
    <cellStyle name="Normal 14 45 4" xfId="6022" xr:uid="{00000000-0005-0000-0000-000084170000}"/>
    <cellStyle name="Normal 14 45 4 2" xfId="6023" xr:uid="{00000000-0005-0000-0000-000085170000}"/>
    <cellStyle name="Normal 14 45 5" xfId="6024" xr:uid="{00000000-0005-0000-0000-000086170000}"/>
    <cellStyle name="Normal 14 45 5 2" xfId="6025" xr:uid="{00000000-0005-0000-0000-000087170000}"/>
    <cellStyle name="Normal 14 45 6" xfId="6026" xr:uid="{00000000-0005-0000-0000-000088170000}"/>
    <cellStyle name="Normal 14 45 6 2" xfId="6027" xr:uid="{00000000-0005-0000-0000-000089170000}"/>
    <cellStyle name="Normal 14 45 7" xfId="6028" xr:uid="{00000000-0005-0000-0000-00008A170000}"/>
    <cellStyle name="Normal 14 45 7 2" xfId="6029" xr:uid="{00000000-0005-0000-0000-00008B170000}"/>
    <cellStyle name="Normal 14 45 8" xfId="6030" xr:uid="{00000000-0005-0000-0000-00008C170000}"/>
    <cellStyle name="Normal 14 45 8 2" xfId="6031" xr:uid="{00000000-0005-0000-0000-00008D170000}"/>
    <cellStyle name="Normal 14 45 9" xfId="6032" xr:uid="{00000000-0005-0000-0000-00008E170000}"/>
    <cellStyle name="Normal 14 46" xfId="6033" xr:uid="{00000000-0005-0000-0000-00008F170000}"/>
    <cellStyle name="Normal 14 46 10" xfId="6034" xr:uid="{00000000-0005-0000-0000-000090170000}"/>
    <cellStyle name="Normal 14 46 2" xfId="6035" xr:uid="{00000000-0005-0000-0000-000091170000}"/>
    <cellStyle name="Normal 14 46 2 2" xfId="6036" xr:uid="{00000000-0005-0000-0000-000092170000}"/>
    <cellStyle name="Normal 14 46 2 2 2" xfId="6037" xr:uid="{00000000-0005-0000-0000-000093170000}"/>
    <cellStyle name="Normal 14 46 2 2 3" xfId="6038" xr:uid="{00000000-0005-0000-0000-000094170000}"/>
    <cellStyle name="Normal 14 46 2 3" xfId="6039" xr:uid="{00000000-0005-0000-0000-000095170000}"/>
    <cellStyle name="Normal 14 46 2 3 2" xfId="6040" xr:uid="{00000000-0005-0000-0000-000096170000}"/>
    <cellStyle name="Normal 14 46 2 4" xfId="6041" xr:uid="{00000000-0005-0000-0000-000097170000}"/>
    <cellStyle name="Normal 14 46 2 4 2" xfId="6042" xr:uid="{00000000-0005-0000-0000-000098170000}"/>
    <cellStyle name="Normal 14 46 2 5" xfId="6043" xr:uid="{00000000-0005-0000-0000-000099170000}"/>
    <cellStyle name="Normal 14 46 2 5 2" xfId="6044" xr:uid="{00000000-0005-0000-0000-00009A170000}"/>
    <cellStyle name="Normal 14 46 2 6" xfId="6045" xr:uid="{00000000-0005-0000-0000-00009B170000}"/>
    <cellStyle name="Normal 14 46 2 7" xfId="6046" xr:uid="{00000000-0005-0000-0000-00009C170000}"/>
    <cellStyle name="Normal 14 46 3" xfId="6047" xr:uid="{00000000-0005-0000-0000-00009D170000}"/>
    <cellStyle name="Normal 14 46 3 2" xfId="6048" xr:uid="{00000000-0005-0000-0000-00009E170000}"/>
    <cellStyle name="Normal 14 46 3 3" xfId="6049" xr:uid="{00000000-0005-0000-0000-00009F170000}"/>
    <cellStyle name="Normal 14 46 4" xfId="6050" xr:uid="{00000000-0005-0000-0000-0000A0170000}"/>
    <cellStyle name="Normal 14 46 4 2" xfId="6051" xr:uid="{00000000-0005-0000-0000-0000A1170000}"/>
    <cellStyle name="Normal 14 46 5" xfId="6052" xr:uid="{00000000-0005-0000-0000-0000A2170000}"/>
    <cellStyle name="Normal 14 46 5 2" xfId="6053" xr:uid="{00000000-0005-0000-0000-0000A3170000}"/>
    <cellStyle name="Normal 14 46 6" xfId="6054" xr:uid="{00000000-0005-0000-0000-0000A4170000}"/>
    <cellStyle name="Normal 14 46 6 2" xfId="6055" xr:uid="{00000000-0005-0000-0000-0000A5170000}"/>
    <cellStyle name="Normal 14 46 7" xfId="6056" xr:uid="{00000000-0005-0000-0000-0000A6170000}"/>
    <cellStyle name="Normal 14 46 7 2" xfId="6057" xr:uid="{00000000-0005-0000-0000-0000A7170000}"/>
    <cellStyle name="Normal 14 46 8" xfId="6058" xr:uid="{00000000-0005-0000-0000-0000A8170000}"/>
    <cellStyle name="Normal 14 46 8 2" xfId="6059" xr:uid="{00000000-0005-0000-0000-0000A9170000}"/>
    <cellStyle name="Normal 14 46 9" xfId="6060" xr:uid="{00000000-0005-0000-0000-0000AA170000}"/>
    <cellStyle name="Normal 14 47" xfId="6061" xr:uid="{00000000-0005-0000-0000-0000AB170000}"/>
    <cellStyle name="Normal 14 47 10" xfId="6062" xr:uid="{00000000-0005-0000-0000-0000AC170000}"/>
    <cellStyle name="Normal 14 47 2" xfId="6063" xr:uid="{00000000-0005-0000-0000-0000AD170000}"/>
    <cellStyle name="Normal 14 47 2 2" xfId="6064" xr:uid="{00000000-0005-0000-0000-0000AE170000}"/>
    <cellStyle name="Normal 14 47 2 2 2" xfId="6065" xr:uid="{00000000-0005-0000-0000-0000AF170000}"/>
    <cellStyle name="Normal 14 47 2 2 3" xfId="6066" xr:uid="{00000000-0005-0000-0000-0000B0170000}"/>
    <cellStyle name="Normal 14 47 2 3" xfId="6067" xr:uid="{00000000-0005-0000-0000-0000B1170000}"/>
    <cellStyle name="Normal 14 47 2 3 2" xfId="6068" xr:uid="{00000000-0005-0000-0000-0000B2170000}"/>
    <cellStyle name="Normal 14 47 2 4" xfId="6069" xr:uid="{00000000-0005-0000-0000-0000B3170000}"/>
    <cellStyle name="Normal 14 47 2 4 2" xfId="6070" xr:uid="{00000000-0005-0000-0000-0000B4170000}"/>
    <cellStyle name="Normal 14 47 2 5" xfId="6071" xr:uid="{00000000-0005-0000-0000-0000B5170000}"/>
    <cellStyle name="Normal 14 47 2 5 2" xfId="6072" xr:uid="{00000000-0005-0000-0000-0000B6170000}"/>
    <cellStyle name="Normal 14 47 2 6" xfId="6073" xr:uid="{00000000-0005-0000-0000-0000B7170000}"/>
    <cellStyle name="Normal 14 47 2 7" xfId="6074" xr:uid="{00000000-0005-0000-0000-0000B8170000}"/>
    <cellStyle name="Normal 14 47 3" xfId="6075" xr:uid="{00000000-0005-0000-0000-0000B9170000}"/>
    <cellStyle name="Normal 14 47 3 2" xfId="6076" xr:uid="{00000000-0005-0000-0000-0000BA170000}"/>
    <cellStyle name="Normal 14 47 3 3" xfId="6077" xr:uid="{00000000-0005-0000-0000-0000BB170000}"/>
    <cellStyle name="Normal 14 47 4" xfId="6078" xr:uid="{00000000-0005-0000-0000-0000BC170000}"/>
    <cellStyle name="Normal 14 47 4 2" xfId="6079" xr:uid="{00000000-0005-0000-0000-0000BD170000}"/>
    <cellStyle name="Normal 14 47 5" xfId="6080" xr:uid="{00000000-0005-0000-0000-0000BE170000}"/>
    <cellStyle name="Normal 14 47 5 2" xfId="6081" xr:uid="{00000000-0005-0000-0000-0000BF170000}"/>
    <cellStyle name="Normal 14 47 6" xfId="6082" xr:uid="{00000000-0005-0000-0000-0000C0170000}"/>
    <cellStyle name="Normal 14 47 6 2" xfId="6083" xr:uid="{00000000-0005-0000-0000-0000C1170000}"/>
    <cellStyle name="Normal 14 47 7" xfId="6084" xr:uid="{00000000-0005-0000-0000-0000C2170000}"/>
    <cellStyle name="Normal 14 47 7 2" xfId="6085" xr:uid="{00000000-0005-0000-0000-0000C3170000}"/>
    <cellStyle name="Normal 14 47 8" xfId="6086" xr:uid="{00000000-0005-0000-0000-0000C4170000}"/>
    <cellStyle name="Normal 14 47 8 2" xfId="6087" xr:uid="{00000000-0005-0000-0000-0000C5170000}"/>
    <cellStyle name="Normal 14 47 9" xfId="6088" xr:uid="{00000000-0005-0000-0000-0000C6170000}"/>
    <cellStyle name="Normal 14 48" xfId="6089" xr:uid="{00000000-0005-0000-0000-0000C7170000}"/>
    <cellStyle name="Normal 14 48 10" xfId="6090" xr:uid="{00000000-0005-0000-0000-0000C8170000}"/>
    <cellStyle name="Normal 14 48 2" xfId="6091" xr:uid="{00000000-0005-0000-0000-0000C9170000}"/>
    <cellStyle name="Normal 14 48 2 2" xfId="6092" xr:uid="{00000000-0005-0000-0000-0000CA170000}"/>
    <cellStyle name="Normal 14 48 2 2 2" xfId="6093" xr:uid="{00000000-0005-0000-0000-0000CB170000}"/>
    <cellStyle name="Normal 14 48 2 2 3" xfId="6094" xr:uid="{00000000-0005-0000-0000-0000CC170000}"/>
    <cellStyle name="Normal 14 48 2 3" xfId="6095" xr:uid="{00000000-0005-0000-0000-0000CD170000}"/>
    <cellStyle name="Normal 14 48 2 3 2" xfId="6096" xr:uid="{00000000-0005-0000-0000-0000CE170000}"/>
    <cellStyle name="Normal 14 48 2 4" xfId="6097" xr:uid="{00000000-0005-0000-0000-0000CF170000}"/>
    <cellStyle name="Normal 14 48 2 4 2" xfId="6098" xr:uid="{00000000-0005-0000-0000-0000D0170000}"/>
    <cellStyle name="Normal 14 48 2 5" xfId="6099" xr:uid="{00000000-0005-0000-0000-0000D1170000}"/>
    <cellStyle name="Normal 14 48 2 5 2" xfId="6100" xr:uid="{00000000-0005-0000-0000-0000D2170000}"/>
    <cellStyle name="Normal 14 48 2 6" xfId="6101" xr:uid="{00000000-0005-0000-0000-0000D3170000}"/>
    <cellStyle name="Normal 14 48 2 7" xfId="6102" xr:uid="{00000000-0005-0000-0000-0000D4170000}"/>
    <cellStyle name="Normal 14 48 3" xfId="6103" xr:uid="{00000000-0005-0000-0000-0000D5170000}"/>
    <cellStyle name="Normal 14 48 3 2" xfId="6104" xr:uid="{00000000-0005-0000-0000-0000D6170000}"/>
    <cellStyle name="Normal 14 48 3 3" xfId="6105" xr:uid="{00000000-0005-0000-0000-0000D7170000}"/>
    <cellStyle name="Normal 14 48 4" xfId="6106" xr:uid="{00000000-0005-0000-0000-0000D8170000}"/>
    <cellStyle name="Normal 14 48 4 2" xfId="6107" xr:uid="{00000000-0005-0000-0000-0000D9170000}"/>
    <cellStyle name="Normal 14 48 5" xfId="6108" xr:uid="{00000000-0005-0000-0000-0000DA170000}"/>
    <cellStyle name="Normal 14 48 5 2" xfId="6109" xr:uid="{00000000-0005-0000-0000-0000DB170000}"/>
    <cellStyle name="Normal 14 48 6" xfId="6110" xr:uid="{00000000-0005-0000-0000-0000DC170000}"/>
    <cellStyle name="Normal 14 48 6 2" xfId="6111" xr:uid="{00000000-0005-0000-0000-0000DD170000}"/>
    <cellStyle name="Normal 14 48 7" xfId="6112" xr:uid="{00000000-0005-0000-0000-0000DE170000}"/>
    <cellStyle name="Normal 14 48 7 2" xfId="6113" xr:uid="{00000000-0005-0000-0000-0000DF170000}"/>
    <cellStyle name="Normal 14 48 8" xfId="6114" xr:uid="{00000000-0005-0000-0000-0000E0170000}"/>
    <cellStyle name="Normal 14 48 8 2" xfId="6115" xr:uid="{00000000-0005-0000-0000-0000E1170000}"/>
    <cellStyle name="Normal 14 48 9" xfId="6116" xr:uid="{00000000-0005-0000-0000-0000E2170000}"/>
    <cellStyle name="Normal 14 49" xfId="6117" xr:uid="{00000000-0005-0000-0000-0000E3170000}"/>
    <cellStyle name="Normal 14 49 10" xfId="6118" xr:uid="{00000000-0005-0000-0000-0000E4170000}"/>
    <cellStyle name="Normal 14 49 2" xfId="6119" xr:uid="{00000000-0005-0000-0000-0000E5170000}"/>
    <cellStyle name="Normal 14 49 2 2" xfId="6120" xr:uid="{00000000-0005-0000-0000-0000E6170000}"/>
    <cellStyle name="Normal 14 49 2 2 2" xfId="6121" xr:uid="{00000000-0005-0000-0000-0000E7170000}"/>
    <cellStyle name="Normal 14 49 2 2 3" xfId="6122" xr:uid="{00000000-0005-0000-0000-0000E8170000}"/>
    <cellStyle name="Normal 14 49 2 3" xfId="6123" xr:uid="{00000000-0005-0000-0000-0000E9170000}"/>
    <cellStyle name="Normal 14 49 2 3 2" xfId="6124" xr:uid="{00000000-0005-0000-0000-0000EA170000}"/>
    <cellStyle name="Normal 14 49 2 4" xfId="6125" xr:uid="{00000000-0005-0000-0000-0000EB170000}"/>
    <cellStyle name="Normal 14 49 2 4 2" xfId="6126" xr:uid="{00000000-0005-0000-0000-0000EC170000}"/>
    <cellStyle name="Normal 14 49 2 5" xfId="6127" xr:uid="{00000000-0005-0000-0000-0000ED170000}"/>
    <cellStyle name="Normal 14 49 2 5 2" xfId="6128" xr:uid="{00000000-0005-0000-0000-0000EE170000}"/>
    <cellStyle name="Normal 14 49 2 6" xfId="6129" xr:uid="{00000000-0005-0000-0000-0000EF170000}"/>
    <cellStyle name="Normal 14 49 2 7" xfId="6130" xr:uid="{00000000-0005-0000-0000-0000F0170000}"/>
    <cellStyle name="Normal 14 49 3" xfId="6131" xr:uid="{00000000-0005-0000-0000-0000F1170000}"/>
    <cellStyle name="Normal 14 49 3 2" xfId="6132" xr:uid="{00000000-0005-0000-0000-0000F2170000}"/>
    <cellStyle name="Normal 14 49 3 3" xfId="6133" xr:uid="{00000000-0005-0000-0000-0000F3170000}"/>
    <cellStyle name="Normal 14 49 4" xfId="6134" xr:uid="{00000000-0005-0000-0000-0000F4170000}"/>
    <cellStyle name="Normal 14 49 4 2" xfId="6135" xr:uid="{00000000-0005-0000-0000-0000F5170000}"/>
    <cellStyle name="Normal 14 49 5" xfId="6136" xr:uid="{00000000-0005-0000-0000-0000F6170000}"/>
    <cellStyle name="Normal 14 49 5 2" xfId="6137" xr:uid="{00000000-0005-0000-0000-0000F7170000}"/>
    <cellStyle name="Normal 14 49 6" xfId="6138" xr:uid="{00000000-0005-0000-0000-0000F8170000}"/>
    <cellStyle name="Normal 14 49 6 2" xfId="6139" xr:uid="{00000000-0005-0000-0000-0000F9170000}"/>
    <cellStyle name="Normal 14 49 7" xfId="6140" xr:uid="{00000000-0005-0000-0000-0000FA170000}"/>
    <cellStyle name="Normal 14 49 7 2" xfId="6141" xr:uid="{00000000-0005-0000-0000-0000FB170000}"/>
    <cellStyle name="Normal 14 49 8" xfId="6142" xr:uid="{00000000-0005-0000-0000-0000FC170000}"/>
    <cellStyle name="Normal 14 49 8 2" xfId="6143" xr:uid="{00000000-0005-0000-0000-0000FD170000}"/>
    <cellStyle name="Normal 14 49 9" xfId="6144" xr:uid="{00000000-0005-0000-0000-0000FE170000}"/>
    <cellStyle name="Normal 14 5" xfId="6145" xr:uid="{00000000-0005-0000-0000-0000FF170000}"/>
    <cellStyle name="Normal 14 5 10" xfId="6146" xr:uid="{00000000-0005-0000-0000-000000180000}"/>
    <cellStyle name="Normal 14 5 2" xfId="6147" xr:uid="{00000000-0005-0000-0000-000001180000}"/>
    <cellStyle name="Normal 14 5 2 2" xfId="6148" xr:uid="{00000000-0005-0000-0000-000002180000}"/>
    <cellStyle name="Normal 14 5 2 2 2" xfId="6149" xr:uid="{00000000-0005-0000-0000-000003180000}"/>
    <cellStyle name="Normal 14 5 2 2 3" xfId="6150" xr:uid="{00000000-0005-0000-0000-000004180000}"/>
    <cellStyle name="Normal 14 5 2 3" xfId="6151" xr:uid="{00000000-0005-0000-0000-000005180000}"/>
    <cellStyle name="Normal 14 5 2 3 2" xfId="6152" xr:uid="{00000000-0005-0000-0000-000006180000}"/>
    <cellStyle name="Normal 14 5 2 4" xfId="6153" xr:uid="{00000000-0005-0000-0000-000007180000}"/>
    <cellStyle name="Normal 14 5 2 4 2" xfId="6154" xr:uid="{00000000-0005-0000-0000-000008180000}"/>
    <cellStyle name="Normal 14 5 2 5" xfId="6155" xr:uid="{00000000-0005-0000-0000-000009180000}"/>
    <cellStyle name="Normal 14 5 2 5 2" xfId="6156" xr:uid="{00000000-0005-0000-0000-00000A180000}"/>
    <cellStyle name="Normal 14 5 2 6" xfId="6157" xr:uid="{00000000-0005-0000-0000-00000B180000}"/>
    <cellStyle name="Normal 14 5 2 7" xfId="6158" xr:uid="{00000000-0005-0000-0000-00000C180000}"/>
    <cellStyle name="Normal 14 5 3" xfId="6159" xr:uid="{00000000-0005-0000-0000-00000D180000}"/>
    <cellStyle name="Normal 14 5 3 2" xfId="6160" xr:uid="{00000000-0005-0000-0000-00000E180000}"/>
    <cellStyle name="Normal 14 5 3 3" xfId="6161" xr:uid="{00000000-0005-0000-0000-00000F180000}"/>
    <cellStyle name="Normal 14 5 4" xfId="6162" xr:uid="{00000000-0005-0000-0000-000010180000}"/>
    <cellStyle name="Normal 14 5 4 2" xfId="6163" xr:uid="{00000000-0005-0000-0000-000011180000}"/>
    <cellStyle name="Normal 14 5 5" xfId="6164" xr:uid="{00000000-0005-0000-0000-000012180000}"/>
    <cellStyle name="Normal 14 5 5 2" xfId="6165" xr:uid="{00000000-0005-0000-0000-000013180000}"/>
    <cellStyle name="Normal 14 5 6" xfId="6166" xr:uid="{00000000-0005-0000-0000-000014180000}"/>
    <cellStyle name="Normal 14 5 6 2" xfId="6167" xr:uid="{00000000-0005-0000-0000-000015180000}"/>
    <cellStyle name="Normal 14 5 7" xfId="6168" xr:uid="{00000000-0005-0000-0000-000016180000}"/>
    <cellStyle name="Normal 14 5 7 2" xfId="6169" xr:uid="{00000000-0005-0000-0000-000017180000}"/>
    <cellStyle name="Normal 14 5 8" xfId="6170" xr:uid="{00000000-0005-0000-0000-000018180000}"/>
    <cellStyle name="Normal 14 5 8 2" xfId="6171" xr:uid="{00000000-0005-0000-0000-000019180000}"/>
    <cellStyle name="Normal 14 5 9" xfId="6172" xr:uid="{00000000-0005-0000-0000-00001A180000}"/>
    <cellStyle name="Normal 14 50" xfId="6173" xr:uid="{00000000-0005-0000-0000-00001B180000}"/>
    <cellStyle name="Normal 14 50 10" xfId="6174" xr:uid="{00000000-0005-0000-0000-00001C180000}"/>
    <cellStyle name="Normal 14 50 2" xfId="6175" xr:uid="{00000000-0005-0000-0000-00001D180000}"/>
    <cellStyle name="Normal 14 50 2 2" xfId="6176" xr:uid="{00000000-0005-0000-0000-00001E180000}"/>
    <cellStyle name="Normal 14 50 2 2 2" xfId="6177" xr:uid="{00000000-0005-0000-0000-00001F180000}"/>
    <cellStyle name="Normal 14 50 2 2 3" xfId="6178" xr:uid="{00000000-0005-0000-0000-000020180000}"/>
    <cellStyle name="Normal 14 50 2 3" xfId="6179" xr:uid="{00000000-0005-0000-0000-000021180000}"/>
    <cellStyle name="Normal 14 50 2 3 2" xfId="6180" xr:uid="{00000000-0005-0000-0000-000022180000}"/>
    <cellStyle name="Normal 14 50 2 4" xfId="6181" xr:uid="{00000000-0005-0000-0000-000023180000}"/>
    <cellStyle name="Normal 14 50 2 4 2" xfId="6182" xr:uid="{00000000-0005-0000-0000-000024180000}"/>
    <cellStyle name="Normal 14 50 2 5" xfId="6183" xr:uid="{00000000-0005-0000-0000-000025180000}"/>
    <cellStyle name="Normal 14 50 2 5 2" xfId="6184" xr:uid="{00000000-0005-0000-0000-000026180000}"/>
    <cellStyle name="Normal 14 50 2 6" xfId="6185" xr:uid="{00000000-0005-0000-0000-000027180000}"/>
    <cellStyle name="Normal 14 50 2 7" xfId="6186" xr:uid="{00000000-0005-0000-0000-000028180000}"/>
    <cellStyle name="Normal 14 50 3" xfId="6187" xr:uid="{00000000-0005-0000-0000-000029180000}"/>
    <cellStyle name="Normal 14 50 3 2" xfId="6188" xr:uid="{00000000-0005-0000-0000-00002A180000}"/>
    <cellStyle name="Normal 14 50 3 3" xfId="6189" xr:uid="{00000000-0005-0000-0000-00002B180000}"/>
    <cellStyle name="Normal 14 50 4" xfId="6190" xr:uid="{00000000-0005-0000-0000-00002C180000}"/>
    <cellStyle name="Normal 14 50 4 2" xfId="6191" xr:uid="{00000000-0005-0000-0000-00002D180000}"/>
    <cellStyle name="Normal 14 50 5" xfId="6192" xr:uid="{00000000-0005-0000-0000-00002E180000}"/>
    <cellStyle name="Normal 14 50 5 2" xfId="6193" xr:uid="{00000000-0005-0000-0000-00002F180000}"/>
    <cellStyle name="Normal 14 50 6" xfId="6194" xr:uid="{00000000-0005-0000-0000-000030180000}"/>
    <cellStyle name="Normal 14 50 6 2" xfId="6195" xr:uid="{00000000-0005-0000-0000-000031180000}"/>
    <cellStyle name="Normal 14 50 7" xfId="6196" xr:uid="{00000000-0005-0000-0000-000032180000}"/>
    <cellStyle name="Normal 14 50 7 2" xfId="6197" xr:uid="{00000000-0005-0000-0000-000033180000}"/>
    <cellStyle name="Normal 14 50 8" xfId="6198" xr:uid="{00000000-0005-0000-0000-000034180000}"/>
    <cellStyle name="Normal 14 50 8 2" xfId="6199" xr:uid="{00000000-0005-0000-0000-000035180000}"/>
    <cellStyle name="Normal 14 50 9" xfId="6200" xr:uid="{00000000-0005-0000-0000-000036180000}"/>
    <cellStyle name="Normal 14 51" xfId="6201" xr:uid="{00000000-0005-0000-0000-000037180000}"/>
    <cellStyle name="Normal 14 51 10" xfId="6202" xr:uid="{00000000-0005-0000-0000-000038180000}"/>
    <cellStyle name="Normal 14 51 2" xfId="6203" xr:uid="{00000000-0005-0000-0000-000039180000}"/>
    <cellStyle name="Normal 14 51 2 2" xfId="6204" xr:uid="{00000000-0005-0000-0000-00003A180000}"/>
    <cellStyle name="Normal 14 51 2 2 2" xfId="6205" xr:uid="{00000000-0005-0000-0000-00003B180000}"/>
    <cellStyle name="Normal 14 51 2 2 3" xfId="6206" xr:uid="{00000000-0005-0000-0000-00003C180000}"/>
    <cellStyle name="Normal 14 51 2 3" xfId="6207" xr:uid="{00000000-0005-0000-0000-00003D180000}"/>
    <cellStyle name="Normal 14 51 2 3 2" xfId="6208" xr:uid="{00000000-0005-0000-0000-00003E180000}"/>
    <cellStyle name="Normal 14 51 2 4" xfId="6209" xr:uid="{00000000-0005-0000-0000-00003F180000}"/>
    <cellStyle name="Normal 14 51 2 4 2" xfId="6210" xr:uid="{00000000-0005-0000-0000-000040180000}"/>
    <cellStyle name="Normal 14 51 2 5" xfId="6211" xr:uid="{00000000-0005-0000-0000-000041180000}"/>
    <cellStyle name="Normal 14 51 2 5 2" xfId="6212" xr:uid="{00000000-0005-0000-0000-000042180000}"/>
    <cellStyle name="Normal 14 51 2 6" xfId="6213" xr:uid="{00000000-0005-0000-0000-000043180000}"/>
    <cellStyle name="Normal 14 51 2 7" xfId="6214" xr:uid="{00000000-0005-0000-0000-000044180000}"/>
    <cellStyle name="Normal 14 51 3" xfId="6215" xr:uid="{00000000-0005-0000-0000-000045180000}"/>
    <cellStyle name="Normal 14 51 3 2" xfId="6216" xr:uid="{00000000-0005-0000-0000-000046180000}"/>
    <cellStyle name="Normal 14 51 3 3" xfId="6217" xr:uid="{00000000-0005-0000-0000-000047180000}"/>
    <cellStyle name="Normal 14 51 4" xfId="6218" xr:uid="{00000000-0005-0000-0000-000048180000}"/>
    <cellStyle name="Normal 14 51 4 2" xfId="6219" xr:uid="{00000000-0005-0000-0000-000049180000}"/>
    <cellStyle name="Normal 14 51 5" xfId="6220" xr:uid="{00000000-0005-0000-0000-00004A180000}"/>
    <cellStyle name="Normal 14 51 5 2" xfId="6221" xr:uid="{00000000-0005-0000-0000-00004B180000}"/>
    <cellStyle name="Normal 14 51 6" xfId="6222" xr:uid="{00000000-0005-0000-0000-00004C180000}"/>
    <cellStyle name="Normal 14 51 6 2" xfId="6223" xr:uid="{00000000-0005-0000-0000-00004D180000}"/>
    <cellStyle name="Normal 14 51 7" xfId="6224" xr:uid="{00000000-0005-0000-0000-00004E180000}"/>
    <cellStyle name="Normal 14 51 7 2" xfId="6225" xr:uid="{00000000-0005-0000-0000-00004F180000}"/>
    <cellStyle name="Normal 14 51 8" xfId="6226" xr:uid="{00000000-0005-0000-0000-000050180000}"/>
    <cellStyle name="Normal 14 51 8 2" xfId="6227" xr:uid="{00000000-0005-0000-0000-000051180000}"/>
    <cellStyle name="Normal 14 51 9" xfId="6228" xr:uid="{00000000-0005-0000-0000-000052180000}"/>
    <cellStyle name="Normal 14 52" xfId="6229" xr:uid="{00000000-0005-0000-0000-000053180000}"/>
    <cellStyle name="Normal 14 52 2" xfId="6230" xr:uid="{00000000-0005-0000-0000-000054180000}"/>
    <cellStyle name="Normal 14 52 2 2" xfId="6231" xr:uid="{00000000-0005-0000-0000-000055180000}"/>
    <cellStyle name="Normal 14 52 2 3" xfId="6232" xr:uid="{00000000-0005-0000-0000-000056180000}"/>
    <cellStyle name="Normal 14 52 3" xfId="6233" xr:uid="{00000000-0005-0000-0000-000057180000}"/>
    <cellStyle name="Normal 14 52 3 2" xfId="6234" xr:uid="{00000000-0005-0000-0000-000058180000}"/>
    <cellStyle name="Normal 14 52 4" xfId="6235" xr:uid="{00000000-0005-0000-0000-000059180000}"/>
    <cellStyle name="Normal 14 52 4 2" xfId="6236" xr:uid="{00000000-0005-0000-0000-00005A180000}"/>
    <cellStyle name="Normal 14 52 5" xfId="6237" xr:uid="{00000000-0005-0000-0000-00005B180000}"/>
    <cellStyle name="Normal 14 52 5 2" xfId="6238" xr:uid="{00000000-0005-0000-0000-00005C180000}"/>
    <cellStyle name="Normal 14 52 6" xfId="6239" xr:uid="{00000000-0005-0000-0000-00005D180000}"/>
    <cellStyle name="Normal 14 52 7" xfId="6240" xr:uid="{00000000-0005-0000-0000-00005E180000}"/>
    <cellStyle name="Normal 14 53" xfId="6241" xr:uid="{00000000-0005-0000-0000-00005F180000}"/>
    <cellStyle name="Normal 14 53 2" xfId="6242" xr:uid="{00000000-0005-0000-0000-000060180000}"/>
    <cellStyle name="Normal 14 53 3" xfId="6243" xr:uid="{00000000-0005-0000-0000-000061180000}"/>
    <cellStyle name="Normal 14 54" xfId="6244" xr:uid="{00000000-0005-0000-0000-000062180000}"/>
    <cellStyle name="Normal 14 54 2" xfId="6245" xr:uid="{00000000-0005-0000-0000-000063180000}"/>
    <cellStyle name="Normal 14 55" xfId="6246" xr:uid="{00000000-0005-0000-0000-000064180000}"/>
    <cellStyle name="Normal 14 55 2" xfId="6247" xr:uid="{00000000-0005-0000-0000-000065180000}"/>
    <cellStyle name="Normal 14 56" xfId="6248" xr:uid="{00000000-0005-0000-0000-000066180000}"/>
    <cellStyle name="Normal 14 56 2" xfId="6249" xr:uid="{00000000-0005-0000-0000-000067180000}"/>
    <cellStyle name="Normal 14 57" xfId="6250" xr:uid="{00000000-0005-0000-0000-000068180000}"/>
    <cellStyle name="Normal 14 57 2" xfId="6251" xr:uid="{00000000-0005-0000-0000-000069180000}"/>
    <cellStyle name="Normal 14 58" xfId="6252" xr:uid="{00000000-0005-0000-0000-00006A180000}"/>
    <cellStyle name="Normal 14 58 2" xfId="6253" xr:uid="{00000000-0005-0000-0000-00006B180000}"/>
    <cellStyle name="Normal 14 59" xfId="6254" xr:uid="{00000000-0005-0000-0000-00006C180000}"/>
    <cellStyle name="Normal 14 6" xfId="6255" xr:uid="{00000000-0005-0000-0000-00006D180000}"/>
    <cellStyle name="Normal 14 6 10" xfId="6256" xr:uid="{00000000-0005-0000-0000-00006E180000}"/>
    <cellStyle name="Normal 14 6 2" xfId="6257" xr:uid="{00000000-0005-0000-0000-00006F180000}"/>
    <cellStyle name="Normal 14 6 2 2" xfId="6258" xr:uid="{00000000-0005-0000-0000-000070180000}"/>
    <cellStyle name="Normal 14 6 2 2 2" xfId="6259" xr:uid="{00000000-0005-0000-0000-000071180000}"/>
    <cellStyle name="Normal 14 6 2 2 3" xfId="6260" xr:uid="{00000000-0005-0000-0000-000072180000}"/>
    <cellStyle name="Normal 14 6 2 3" xfId="6261" xr:uid="{00000000-0005-0000-0000-000073180000}"/>
    <cellStyle name="Normal 14 6 2 3 2" xfId="6262" xr:uid="{00000000-0005-0000-0000-000074180000}"/>
    <cellStyle name="Normal 14 6 2 4" xfId="6263" xr:uid="{00000000-0005-0000-0000-000075180000}"/>
    <cellStyle name="Normal 14 6 2 4 2" xfId="6264" xr:uid="{00000000-0005-0000-0000-000076180000}"/>
    <cellStyle name="Normal 14 6 2 5" xfId="6265" xr:uid="{00000000-0005-0000-0000-000077180000}"/>
    <cellStyle name="Normal 14 6 2 5 2" xfId="6266" xr:uid="{00000000-0005-0000-0000-000078180000}"/>
    <cellStyle name="Normal 14 6 2 6" xfId="6267" xr:uid="{00000000-0005-0000-0000-000079180000}"/>
    <cellStyle name="Normal 14 6 2 7" xfId="6268" xr:uid="{00000000-0005-0000-0000-00007A180000}"/>
    <cellStyle name="Normal 14 6 3" xfId="6269" xr:uid="{00000000-0005-0000-0000-00007B180000}"/>
    <cellStyle name="Normal 14 6 3 2" xfId="6270" xr:uid="{00000000-0005-0000-0000-00007C180000}"/>
    <cellStyle name="Normal 14 6 3 3" xfId="6271" xr:uid="{00000000-0005-0000-0000-00007D180000}"/>
    <cellStyle name="Normal 14 6 4" xfId="6272" xr:uid="{00000000-0005-0000-0000-00007E180000}"/>
    <cellStyle name="Normal 14 6 4 2" xfId="6273" xr:uid="{00000000-0005-0000-0000-00007F180000}"/>
    <cellStyle name="Normal 14 6 5" xfId="6274" xr:uid="{00000000-0005-0000-0000-000080180000}"/>
    <cellStyle name="Normal 14 6 5 2" xfId="6275" xr:uid="{00000000-0005-0000-0000-000081180000}"/>
    <cellStyle name="Normal 14 6 6" xfId="6276" xr:uid="{00000000-0005-0000-0000-000082180000}"/>
    <cellStyle name="Normal 14 6 6 2" xfId="6277" xr:uid="{00000000-0005-0000-0000-000083180000}"/>
    <cellStyle name="Normal 14 6 7" xfId="6278" xr:uid="{00000000-0005-0000-0000-000084180000}"/>
    <cellStyle name="Normal 14 6 7 2" xfId="6279" xr:uid="{00000000-0005-0000-0000-000085180000}"/>
    <cellStyle name="Normal 14 6 8" xfId="6280" xr:uid="{00000000-0005-0000-0000-000086180000}"/>
    <cellStyle name="Normal 14 6 8 2" xfId="6281" xr:uid="{00000000-0005-0000-0000-000087180000}"/>
    <cellStyle name="Normal 14 6 9" xfId="6282" xr:uid="{00000000-0005-0000-0000-000088180000}"/>
    <cellStyle name="Normal 14 60" xfId="6283" xr:uid="{00000000-0005-0000-0000-000089180000}"/>
    <cellStyle name="Normal 14 7" xfId="6284" xr:uid="{00000000-0005-0000-0000-00008A180000}"/>
    <cellStyle name="Normal 14 7 10" xfId="6285" xr:uid="{00000000-0005-0000-0000-00008B180000}"/>
    <cellStyle name="Normal 14 7 2" xfId="6286" xr:uid="{00000000-0005-0000-0000-00008C180000}"/>
    <cellStyle name="Normal 14 7 2 2" xfId="6287" xr:uid="{00000000-0005-0000-0000-00008D180000}"/>
    <cellStyle name="Normal 14 7 2 2 2" xfId="6288" xr:uid="{00000000-0005-0000-0000-00008E180000}"/>
    <cellStyle name="Normal 14 7 2 2 3" xfId="6289" xr:uid="{00000000-0005-0000-0000-00008F180000}"/>
    <cellStyle name="Normal 14 7 2 3" xfId="6290" xr:uid="{00000000-0005-0000-0000-000090180000}"/>
    <cellStyle name="Normal 14 7 2 3 2" xfId="6291" xr:uid="{00000000-0005-0000-0000-000091180000}"/>
    <cellStyle name="Normal 14 7 2 4" xfId="6292" xr:uid="{00000000-0005-0000-0000-000092180000}"/>
    <cellStyle name="Normal 14 7 2 4 2" xfId="6293" xr:uid="{00000000-0005-0000-0000-000093180000}"/>
    <cellStyle name="Normal 14 7 2 5" xfId="6294" xr:uid="{00000000-0005-0000-0000-000094180000}"/>
    <cellStyle name="Normal 14 7 2 5 2" xfId="6295" xr:uid="{00000000-0005-0000-0000-000095180000}"/>
    <cellStyle name="Normal 14 7 2 6" xfId="6296" xr:uid="{00000000-0005-0000-0000-000096180000}"/>
    <cellStyle name="Normal 14 7 2 7" xfId="6297" xr:uid="{00000000-0005-0000-0000-000097180000}"/>
    <cellStyle name="Normal 14 7 3" xfId="6298" xr:uid="{00000000-0005-0000-0000-000098180000}"/>
    <cellStyle name="Normal 14 7 3 2" xfId="6299" xr:uid="{00000000-0005-0000-0000-000099180000}"/>
    <cellStyle name="Normal 14 7 3 3" xfId="6300" xr:uid="{00000000-0005-0000-0000-00009A180000}"/>
    <cellStyle name="Normal 14 7 4" xfId="6301" xr:uid="{00000000-0005-0000-0000-00009B180000}"/>
    <cellStyle name="Normal 14 7 4 2" xfId="6302" xr:uid="{00000000-0005-0000-0000-00009C180000}"/>
    <cellStyle name="Normal 14 7 5" xfId="6303" xr:uid="{00000000-0005-0000-0000-00009D180000}"/>
    <cellStyle name="Normal 14 7 5 2" xfId="6304" xr:uid="{00000000-0005-0000-0000-00009E180000}"/>
    <cellStyle name="Normal 14 7 6" xfId="6305" xr:uid="{00000000-0005-0000-0000-00009F180000}"/>
    <cellStyle name="Normal 14 7 6 2" xfId="6306" xr:uid="{00000000-0005-0000-0000-0000A0180000}"/>
    <cellStyle name="Normal 14 7 7" xfId="6307" xr:uid="{00000000-0005-0000-0000-0000A1180000}"/>
    <cellStyle name="Normal 14 7 7 2" xfId="6308" xr:uid="{00000000-0005-0000-0000-0000A2180000}"/>
    <cellStyle name="Normal 14 7 8" xfId="6309" xr:uid="{00000000-0005-0000-0000-0000A3180000}"/>
    <cellStyle name="Normal 14 7 8 2" xfId="6310" xr:uid="{00000000-0005-0000-0000-0000A4180000}"/>
    <cellStyle name="Normal 14 7 9" xfId="6311" xr:uid="{00000000-0005-0000-0000-0000A5180000}"/>
    <cellStyle name="Normal 14 8" xfId="6312" xr:uid="{00000000-0005-0000-0000-0000A6180000}"/>
    <cellStyle name="Normal 14 8 10" xfId="6313" xr:uid="{00000000-0005-0000-0000-0000A7180000}"/>
    <cellStyle name="Normal 14 8 10 10" xfId="6314" xr:uid="{00000000-0005-0000-0000-0000A8180000}"/>
    <cellStyle name="Normal 14 8 10 2" xfId="6315" xr:uid="{00000000-0005-0000-0000-0000A9180000}"/>
    <cellStyle name="Normal 14 8 10 2 2" xfId="6316" xr:uid="{00000000-0005-0000-0000-0000AA180000}"/>
    <cellStyle name="Normal 14 8 10 3" xfId="6317" xr:uid="{00000000-0005-0000-0000-0000AB180000}"/>
    <cellStyle name="Normal 14 8 10 3 2" xfId="6318" xr:uid="{00000000-0005-0000-0000-0000AC180000}"/>
    <cellStyle name="Normal 14 8 10 4" xfId="6319" xr:uid="{00000000-0005-0000-0000-0000AD180000}"/>
    <cellStyle name="Normal 14 8 10 4 2" xfId="6320" xr:uid="{00000000-0005-0000-0000-0000AE180000}"/>
    <cellStyle name="Normal 14 8 10 5" xfId="6321" xr:uid="{00000000-0005-0000-0000-0000AF180000}"/>
    <cellStyle name="Normal 14 8 10 5 2" xfId="6322" xr:uid="{00000000-0005-0000-0000-0000B0180000}"/>
    <cellStyle name="Normal 14 8 10 6" xfId="6323" xr:uid="{00000000-0005-0000-0000-0000B1180000}"/>
    <cellStyle name="Normal 14 8 10 6 2" xfId="6324" xr:uid="{00000000-0005-0000-0000-0000B2180000}"/>
    <cellStyle name="Normal 14 8 10 7" xfId="6325" xr:uid="{00000000-0005-0000-0000-0000B3180000}"/>
    <cellStyle name="Normal 14 8 10 7 2" xfId="6326" xr:uid="{00000000-0005-0000-0000-0000B4180000}"/>
    <cellStyle name="Normal 14 8 10 8" xfId="6327" xr:uid="{00000000-0005-0000-0000-0000B5180000}"/>
    <cellStyle name="Normal 14 8 10 9" xfId="6328" xr:uid="{00000000-0005-0000-0000-0000B6180000}"/>
    <cellStyle name="Normal 14 8 11" xfId="6329" xr:uid="{00000000-0005-0000-0000-0000B7180000}"/>
    <cellStyle name="Normal 14 8 11 10" xfId="6330" xr:uid="{00000000-0005-0000-0000-0000B8180000}"/>
    <cellStyle name="Normal 14 8 11 2" xfId="6331" xr:uid="{00000000-0005-0000-0000-0000B9180000}"/>
    <cellStyle name="Normal 14 8 11 2 2" xfId="6332" xr:uid="{00000000-0005-0000-0000-0000BA180000}"/>
    <cellStyle name="Normal 14 8 11 3" xfId="6333" xr:uid="{00000000-0005-0000-0000-0000BB180000}"/>
    <cellStyle name="Normal 14 8 11 3 2" xfId="6334" xr:uid="{00000000-0005-0000-0000-0000BC180000}"/>
    <cellStyle name="Normal 14 8 11 4" xfId="6335" xr:uid="{00000000-0005-0000-0000-0000BD180000}"/>
    <cellStyle name="Normal 14 8 11 4 2" xfId="6336" xr:uid="{00000000-0005-0000-0000-0000BE180000}"/>
    <cellStyle name="Normal 14 8 11 5" xfId="6337" xr:uid="{00000000-0005-0000-0000-0000BF180000}"/>
    <cellStyle name="Normal 14 8 11 5 2" xfId="6338" xr:uid="{00000000-0005-0000-0000-0000C0180000}"/>
    <cellStyle name="Normal 14 8 11 6" xfId="6339" xr:uid="{00000000-0005-0000-0000-0000C1180000}"/>
    <cellStyle name="Normal 14 8 11 6 2" xfId="6340" xr:uid="{00000000-0005-0000-0000-0000C2180000}"/>
    <cellStyle name="Normal 14 8 11 7" xfId="6341" xr:uid="{00000000-0005-0000-0000-0000C3180000}"/>
    <cellStyle name="Normal 14 8 11 7 2" xfId="6342" xr:uid="{00000000-0005-0000-0000-0000C4180000}"/>
    <cellStyle name="Normal 14 8 11 8" xfId="6343" xr:uid="{00000000-0005-0000-0000-0000C5180000}"/>
    <cellStyle name="Normal 14 8 11 9" xfId="6344" xr:uid="{00000000-0005-0000-0000-0000C6180000}"/>
    <cellStyle name="Normal 14 8 12" xfId="6345" xr:uid="{00000000-0005-0000-0000-0000C7180000}"/>
    <cellStyle name="Normal 14 8 12 10" xfId="6346" xr:uid="{00000000-0005-0000-0000-0000C8180000}"/>
    <cellStyle name="Normal 14 8 12 2" xfId="6347" xr:uid="{00000000-0005-0000-0000-0000C9180000}"/>
    <cellStyle name="Normal 14 8 12 2 2" xfId="6348" xr:uid="{00000000-0005-0000-0000-0000CA180000}"/>
    <cellStyle name="Normal 14 8 12 3" xfId="6349" xr:uid="{00000000-0005-0000-0000-0000CB180000}"/>
    <cellStyle name="Normal 14 8 12 3 2" xfId="6350" xr:uid="{00000000-0005-0000-0000-0000CC180000}"/>
    <cellStyle name="Normal 14 8 12 4" xfId="6351" xr:uid="{00000000-0005-0000-0000-0000CD180000}"/>
    <cellStyle name="Normal 14 8 12 4 2" xfId="6352" xr:uid="{00000000-0005-0000-0000-0000CE180000}"/>
    <cellStyle name="Normal 14 8 12 5" xfId="6353" xr:uid="{00000000-0005-0000-0000-0000CF180000}"/>
    <cellStyle name="Normal 14 8 12 5 2" xfId="6354" xr:uid="{00000000-0005-0000-0000-0000D0180000}"/>
    <cellStyle name="Normal 14 8 12 6" xfId="6355" xr:uid="{00000000-0005-0000-0000-0000D1180000}"/>
    <cellStyle name="Normal 14 8 12 6 2" xfId="6356" xr:uid="{00000000-0005-0000-0000-0000D2180000}"/>
    <cellStyle name="Normal 14 8 12 7" xfId="6357" xr:uid="{00000000-0005-0000-0000-0000D3180000}"/>
    <cellStyle name="Normal 14 8 12 7 2" xfId="6358" xr:uid="{00000000-0005-0000-0000-0000D4180000}"/>
    <cellStyle name="Normal 14 8 12 8" xfId="6359" xr:uid="{00000000-0005-0000-0000-0000D5180000}"/>
    <cellStyle name="Normal 14 8 12 9" xfId="6360" xr:uid="{00000000-0005-0000-0000-0000D6180000}"/>
    <cellStyle name="Normal 14 8 13" xfId="6361" xr:uid="{00000000-0005-0000-0000-0000D7180000}"/>
    <cellStyle name="Normal 14 8 13 10" xfId="6362" xr:uid="{00000000-0005-0000-0000-0000D8180000}"/>
    <cellStyle name="Normal 14 8 13 2" xfId="6363" xr:uid="{00000000-0005-0000-0000-0000D9180000}"/>
    <cellStyle name="Normal 14 8 13 2 2" xfId="6364" xr:uid="{00000000-0005-0000-0000-0000DA180000}"/>
    <cellStyle name="Normal 14 8 13 3" xfId="6365" xr:uid="{00000000-0005-0000-0000-0000DB180000}"/>
    <cellStyle name="Normal 14 8 13 3 2" xfId="6366" xr:uid="{00000000-0005-0000-0000-0000DC180000}"/>
    <cellStyle name="Normal 14 8 13 4" xfId="6367" xr:uid="{00000000-0005-0000-0000-0000DD180000}"/>
    <cellStyle name="Normal 14 8 13 4 2" xfId="6368" xr:uid="{00000000-0005-0000-0000-0000DE180000}"/>
    <cellStyle name="Normal 14 8 13 5" xfId="6369" xr:uid="{00000000-0005-0000-0000-0000DF180000}"/>
    <cellStyle name="Normal 14 8 13 5 2" xfId="6370" xr:uid="{00000000-0005-0000-0000-0000E0180000}"/>
    <cellStyle name="Normal 14 8 13 6" xfId="6371" xr:uid="{00000000-0005-0000-0000-0000E1180000}"/>
    <cellStyle name="Normal 14 8 13 6 2" xfId="6372" xr:uid="{00000000-0005-0000-0000-0000E2180000}"/>
    <cellStyle name="Normal 14 8 13 7" xfId="6373" xr:uid="{00000000-0005-0000-0000-0000E3180000}"/>
    <cellStyle name="Normal 14 8 13 7 2" xfId="6374" xr:uid="{00000000-0005-0000-0000-0000E4180000}"/>
    <cellStyle name="Normal 14 8 13 8" xfId="6375" xr:uid="{00000000-0005-0000-0000-0000E5180000}"/>
    <cellStyle name="Normal 14 8 13 9" xfId="6376" xr:uid="{00000000-0005-0000-0000-0000E6180000}"/>
    <cellStyle name="Normal 14 8 14" xfId="6377" xr:uid="{00000000-0005-0000-0000-0000E7180000}"/>
    <cellStyle name="Normal 14 8 14 10" xfId="6378" xr:uid="{00000000-0005-0000-0000-0000E8180000}"/>
    <cellStyle name="Normal 14 8 14 2" xfId="6379" xr:uid="{00000000-0005-0000-0000-0000E9180000}"/>
    <cellStyle name="Normal 14 8 14 2 2" xfId="6380" xr:uid="{00000000-0005-0000-0000-0000EA180000}"/>
    <cellStyle name="Normal 14 8 14 3" xfId="6381" xr:uid="{00000000-0005-0000-0000-0000EB180000}"/>
    <cellStyle name="Normal 14 8 14 3 2" xfId="6382" xr:uid="{00000000-0005-0000-0000-0000EC180000}"/>
    <cellStyle name="Normal 14 8 14 4" xfId="6383" xr:uid="{00000000-0005-0000-0000-0000ED180000}"/>
    <cellStyle name="Normal 14 8 14 4 2" xfId="6384" xr:uid="{00000000-0005-0000-0000-0000EE180000}"/>
    <cellStyle name="Normal 14 8 14 5" xfId="6385" xr:uid="{00000000-0005-0000-0000-0000EF180000}"/>
    <cellStyle name="Normal 14 8 14 5 2" xfId="6386" xr:uid="{00000000-0005-0000-0000-0000F0180000}"/>
    <cellStyle name="Normal 14 8 14 6" xfId="6387" xr:uid="{00000000-0005-0000-0000-0000F1180000}"/>
    <cellStyle name="Normal 14 8 14 6 2" xfId="6388" xr:uid="{00000000-0005-0000-0000-0000F2180000}"/>
    <cellStyle name="Normal 14 8 14 7" xfId="6389" xr:uid="{00000000-0005-0000-0000-0000F3180000}"/>
    <cellStyle name="Normal 14 8 14 7 2" xfId="6390" xr:uid="{00000000-0005-0000-0000-0000F4180000}"/>
    <cellStyle name="Normal 14 8 14 8" xfId="6391" xr:uid="{00000000-0005-0000-0000-0000F5180000}"/>
    <cellStyle name="Normal 14 8 14 9" xfId="6392" xr:uid="{00000000-0005-0000-0000-0000F6180000}"/>
    <cellStyle name="Normal 14 8 15" xfId="6393" xr:uid="{00000000-0005-0000-0000-0000F7180000}"/>
    <cellStyle name="Normal 14 8 15 10" xfId="6394" xr:uid="{00000000-0005-0000-0000-0000F8180000}"/>
    <cellStyle name="Normal 14 8 15 2" xfId="6395" xr:uid="{00000000-0005-0000-0000-0000F9180000}"/>
    <cellStyle name="Normal 14 8 15 2 2" xfId="6396" xr:uid="{00000000-0005-0000-0000-0000FA180000}"/>
    <cellStyle name="Normal 14 8 15 3" xfId="6397" xr:uid="{00000000-0005-0000-0000-0000FB180000}"/>
    <cellStyle name="Normal 14 8 15 3 2" xfId="6398" xr:uid="{00000000-0005-0000-0000-0000FC180000}"/>
    <cellStyle name="Normal 14 8 15 4" xfId="6399" xr:uid="{00000000-0005-0000-0000-0000FD180000}"/>
    <cellStyle name="Normal 14 8 15 4 2" xfId="6400" xr:uid="{00000000-0005-0000-0000-0000FE180000}"/>
    <cellStyle name="Normal 14 8 15 5" xfId="6401" xr:uid="{00000000-0005-0000-0000-0000FF180000}"/>
    <cellStyle name="Normal 14 8 15 5 2" xfId="6402" xr:uid="{00000000-0005-0000-0000-000000190000}"/>
    <cellStyle name="Normal 14 8 15 6" xfId="6403" xr:uid="{00000000-0005-0000-0000-000001190000}"/>
    <cellStyle name="Normal 14 8 15 6 2" xfId="6404" xr:uid="{00000000-0005-0000-0000-000002190000}"/>
    <cellStyle name="Normal 14 8 15 7" xfId="6405" xr:uid="{00000000-0005-0000-0000-000003190000}"/>
    <cellStyle name="Normal 14 8 15 7 2" xfId="6406" xr:uid="{00000000-0005-0000-0000-000004190000}"/>
    <cellStyle name="Normal 14 8 15 8" xfId="6407" xr:uid="{00000000-0005-0000-0000-000005190000}"/>
    <cellStyle name="Normal 14 8 15 9" xfId="6408" xr:uid="{00000000-0005-0000-0000-000006190000}"/>
    <cellStyle name="Normal 14 8 16" xfId="6409" xr:uid="{00000000-0005-0000-0000-000007190000}"/>
    <cellStyle name="Normal 14 8 16 10" xfId="6410" xr:uid="{00000000-0005-0000-0000-000008190000}"/>
    <cellStyle name="Normal 14 8 16 2" xfId="6411" xr:uid="{00000000-0005-0000-0000-000009190000}"/>
    <cellStyle name="Normal 14 8 16 2 2" xfId="6412" xr:uid="{00000000-0005-0000-0000-00000A190000}"/>
    <cellStyle name="Normal 14 8 16 3" xfId="6413" xr:uid="{00000000-0005-0000-0000-00000B190000}"/>
    <cellStyle name="Normal 14 8 16 3 2" xfId="6414" xr:uid="{00000000-0005-0000-0000-00000C190000}"/>
    <cellStyle name="Normal 14 8 16 4" xfId="6415" xr:uid="{00000000-0005-0000-0000-00000D190000}"/>
    <cellStyle name="Normal 14 8 16 4 2" xfId="6416" xr:uid="{00000000-0005-0000-0000-00000E190000}"/>
    <cellStyle name="Normal 14 8 16 5" xfId="6417" xr:uid="{00000000-0005-0000-0000-00000F190000}"/>
    <cellStyle name="Normal 14 8 16 5 2" xfId="6418" xr:uid="{00000000-0005-0000-0000-000010190000}"/>
    <cellStyle name="Normal 14 8 16 6" xfId="6419" xr:uid="{00000000-0005-0000-0000-000011190000}"/>
    <cellStyle name="Normal 14 8 16 6 2" xfId="6420" xr:uid="{00000000-0005-0000-0000-000012190000}"/>
    <cellStyle name="Normal 14 8 16 7" xfId="6421" xr:uid="{00000000-0005-0000-0000-000013190000}"/>
    <cellStyle name="Normal 14 8 16 7 2" xfId="6422" xr:uid="{00000000-0005-0000-0000-000014190000}"/>
    <cellStyle name="Normal 14 8 16 8" xfId="6423" xr:uid="{00000000-0005-0000-0000-000015190000}"/>
    <cellStyle name="Normal 14 8 16 9" xfId="6424" xr:uid="{00000000-0005-0000-0000-000016190000}"/>
    <cellStyle name="Normal 14 8 17" xfId="6425" xr:uid="{00000000-0005-0000-0000-000017190000}"/>
    <cellStyle name="Normal 14 8 17 10" xfId="6426" xr:uid="{00000000-0005-0000-0000-000018190000}"/>
    <cellStyle name="Normal 14 8 17 2" xfId="6427" xr:uid="{00000000-0005-0000-0000-000019190000}"/>
    <cellStyle name="Normal 14 8 17 2 2" xfId="6428" xr:uid="{00000000-0005-0000-0000-00001A190000}"/>
    <cellStyle name="Normal 14 8 17 3" xfId="6429" xr:uid="{00000000-0005-0000-0000-00001B190000}"/>
    <cellStyle name="Normal 14 8 17 3 2" xfId="6430" xr:uid="{00000000-0005-0000-0000-00001C190000}"/>
    <cellStyle name="Normal 14 8 17 4" xfId="6431" xr:uid="{00000000-0005-0000-0000-00001D190000}"/>
    <cellStyle name="Normal 14 8 17 4 2" xfId="6432" xr:uid="{00000000-0005-0000-0000-00001E190000}"/>
    <cellStyle name="Normal 14 8 17 5" xfId="6433" xr:uid="{00000000-0005-0000-0000-00001F190000}"/>
    <cellStyle name="Normal 14 8 17 5 2" xfId="6434" xr:uid="{00000000-0005-0000-0000-000020190000}"/>
    <cellStyle name="Normal 14 8 17 6" xfId="6435" xr:uid="{00000000-0005-0000-0000-000021190000}"/>
    <cellStyle name="Normal 14 8 17 6 2" xfId="6436" xr:uid="{00000000-0005-0000-0000-000022190000}"/>
    <cellStyle name="Normal 14 8 17 7" xfId="6437" xr:uid="{00000000-0005-0000-0000-000023190000}"/>
    <cellStyle name="Normal 14 8 17 7 2" xfId="6438" xr:uid="{00000000-0005-0000-0000-000024190000}"/>
    <cellStyle name="Normal 14 8 17 8" xfId="6439" xr:uid="{00000000-0005-0000-0000-000025190000}"/>
    <cellStyle name="Normal 14 8 17 9" xfId="6440" xr:uid="{00000000-0005-0000-0000-000026190000}"/>
    <cellStyle name="Normal 14 8 18" xfId="6441" xr:uid="{00000000-0005-0000-0000-000027190000}"/>
    <cellStyle name="Normal 14 8 18 10" xfId="6442" xr:uid="{00000000-0005-0000-0000-000028190000}"/>
    <cellStyle name="Normal 14 8 18 2" xfId="6443" xr:uid="{00000000-0005-0000-0000-000029190000}"/>
    <cellStyle name="Normal 14 8 18 2 2" xfId="6444" xr:uid="{00000000-0005-0000-0000-00002A190000}"/>
    <cellStyle name="Normal 14 8 18 3" xfId="6445" xr:uid="{00000000-0005-0000-0000-00002B190000}"/>
    <cellStyle name="Normal 14 8 18 3 2" xfId="6446" xr:uid="{00000000-0005-0000-0000-00002C190000}"/>
    <cellStyle name="Normal 14 8 18 4" xfId="6447" xr:uid="{00000000-0005-0000-0000-00002D190000}"/>
    <cellStyle name="Normal 14 8 18 4 2" xfId="6448" xr:uid="{00000000-0005-0000-0000-00002E190000}"/>
    <cellStyle name="Normal 14 8 18 5" xfId="6449" xr:uid="{00000000-0005-0000-0000-00002F190000}"/>
    <cellStyle name="Normal 14 8 18 5 2" xfId="6450" xr:uid="{00000000-0005-0000-0000-000030190000}"/>
    <cellStyle name="Normal 14 8 18 6" xfId="6451" xr:uid="{00000000-0005-0000-0000-000031190000}"/>
    <cellStyle name="Normal 14 8 18 6 2" xfId="6452" xr:uid="{00000000-0005-0000-0000-000032190000}"/>
    <cellStyle name="Normal 14 8 18 7" xfId="6453" xr:uid="{00000000-0005-0000-0000-000033190000}"/>
    <cellStyle name="Normal 14 8 18 7 2" xfId="6454" xr:uid="{00000000-0005-0000-0000-000034190000}"/>
    <cellStyle name="Normal 14 8 18 8" xfId="6455" xr:uid="{00000000-0005-0000-0000-000035190000}"/>
    <cellStyle name="Normal 14 8 18 9" xfId="6456" xr:uid="{00000000-0005-0000-0000-000036190000}"/>
    <cellStyle name="Normal 14 8 19" xfId="6457" xr:uid="{00000000-0005-0000-0000-000037190000}"/>
    <cellStyle name="Normal 14 8 19 10" xfId="6458" xr:uid="{00000000-0005-0000-0000-000038190000}"/>
    <cellStyle name="Normal 14 8 19 2" xfId="6459" xr:uid="{00000000-0005-0000-0000-000039190000}"/>
    <cellStyle name="Normal 14 8 19 2 2" xfId="6460" xr:uid="{00000000-0005-0000-0000-00003A190000}"/>
    <cellStyle name="Normal 14 8 19 3" xfId="6461" xr:uid="{00000000-0005-0000-0000-00003B190000}"/>
    <cellStyle name="Normal 14 8 19 3 2" xfId="6462" xr:uid="{00000000-0005-0000-0000-00003C190000}"/>
    <cellStyle name="Normal 14 8 19 4" xfId="6463" xr:uid="{00000000-0005-0000-0000-00003D190000}"/>
    <cellStyle name="Normal 14 8 19 4 2" xfId="6464" xr:uid="{00000000-0005-0000-0000-00003E190000}"/>
    <cellStyle name="Normal 14 8 19 5" xfId="6465" xr:uid="{00000000-0005-0000-0000-00003F190000}"/>
    <cellStyle name="Normal 14 8 19 5 2" xfId="6466" xr:uid="{00000000-0005-0000-0000-000040190000}"/>
    <cellStyle name="Normal 14 8 19 6" xfId="6467" xr:uid="{00000000-0005-0000-0000-000041190000}"/>
    <cellStyle name="Normal 14 8 19 6 2" xfId="6468" xr:uid="{00000000-0005-0000-0000-000042190000}"/>
    <cellStyle name="Normal 14 8 19 7" xfId="6469" xr:uid="{00000000-0005-0000-0000-000043190000}"/>
    <cellStyle name="Normal 14 8 19 7 2" xfId="6470" xr:uid="{00000000-0005-0000-0000-000044190000}"/>
    <cellStyle name="Normal 14 8 19 8" xfId="6471" xr:uid="{00000000-0005-0000-0000-000045190000}"/>
    <cellStyle name="Normal 14 8 19 9" xfId="6472" xr:uid="{00000000-0005-0000-0000-000046190000}"/>
    <cellStyle name="Normal 14 8 2" xfId="6473" xr:uid="{00000000-0005-0000-0000-000047190000}"/>
    <cellStyle name="Normal 14 8 2 10" xfId="6474" xr:uid="{00000000-0005-0000-0000-000048190000}"/>
    <cellStyle name="Normal 14 8 2 11" xfId="6475" xr:uid="{00000000-0005-0000-0000-000049190000}"/>
    <cellStyle name="Normal 14 8 2 12" xfId="6476" xr:uid="{00000000-0005-0000-0000-00004A190000}"/>
    <cellStyle name="Normal 14 8 2 2" xfId="6477" xr:uid="{00000000-0005-0000-0000-00004B190000}"/>
    <cellStyle name="Normal 14 8 2 2 2" xfId="6478" xr:uid="{00000000-0005-0000-0000-00004C190000}"/>
    <cellStyle name="Normal 14 8 2 3" xfId="6479" xr:uid="{00000000-0005-0000-0000-00004D190000}"/>
    <cellStyle name="Normal 14 8 2 3 10" xfId="6480" xr:uid="{00000000-0005-0000-0000-00004E190000}"/>
    <cellStyle name="Normal 14 8 2 3 2" xfId="6481" xr:uid="{00000000-0005-0000-0000-00004F190000}"/>
    <cellStyle name="Normal 14 8 2 3 2 2" xfId="6482" xr:uid="{00000000-0005-0000-0000-000050190000}"/>
    <cellStyle name="Normal 14 8 2 3 2 3" xfId="6483" xr:uid="{00000000-0005-0000-0000-000051190000}"/>
    <cellStyle name="Normal 14 8 2 3 3" xfId="6484" xr:uid="{00000000-0005-0000-0000-000052190000}"/>
    <cellStyle name="Normal 14 8 2 3 3 2" xfId="6485" xr:uid="{00000000-0005-0000-0000-000053190000}"/>
    <cellStyle name="Normal 14 8 2 3 3 2 2" xfId="6486" xr:uid="{00000000-0005-0000-0000-000054190000}"/>
    <cellStyle name="Normal 14 8 2 3 3 3" xfId="6487" xr:uid="{00000000-0005-0000-0000-000055190000}"/>
    <cellStyle name="Normal 14 8 2 3 3 3 2" xfId="6488" xr:uid="{00000000-0005-0000-0000-000056190000}"/>
    <cellStyle name="Normal 14 8 2 3 3 4" xfId="6489" xr:uid="{00000000-0005-0000-0000-000057190000}"/>
    <cellStyle name="Normal 14 8 2 3 3 4 2" xfId="6490" xr:uid="{00000000-0005-0000-0000-000058190000}"/>
    <cellStyle name="Normal 14 8 2 3 3 5" xfId="6491" xr:uid="{00000000-0005-0000-0000-000059190000}"/>
    <cellStyle name="Normal 14 8 2 3 4" xfId="6492" xr:uid="{00000000-0005-0000-0000-00005A190000}"/>
    <cellStyle name="Normal 14 8 2 3 4 2" xfId="6493" xr:uid="{00000000-0005-0000-0000-00005B190000}"/>
    <cellStyle name="Normal 14 8 2 3 5" xfId="6494" xr:uid="{00000000-0005-0000-0000-00005C190000}"/>
    <cellStyle name="Normal 14 8 2 3 5 2" xfId="6495" xr:uid="{00000000-0005-0000-0000-00005D190000}"/>
    <cellStyle name="Normal 14 8 2 3 6" xfId="6496" xr:uid="{00000000-0005-0000-0000-00005E190000}"/>
    <cellStyle name="Normal 14 8 2 3 6 2" xfId="6497" xr:uid="{00000000-0005-0000-0000-00005F190000}"/>
    <cellStyle name="Normal 14 8 2 3 7" xfId="6498" xr:uid="{00000000-0005-0000-0000-000060190000}"/>
    <cellStyle name="Normal 14 8 2 3 7 2" xfId="6499" xr:uid="{00000000-0005-0000-0000-000061190000}"/>
    <cellStyle name="Normal 14 8 2 3 8" xfId="6500" xr:uid="{00000000-0005-0000-0000-000062190000}"/>
    <cellStyle name="Normal 14 8 2 3 8 2" xfId="6501" xr:uid="{00000000-0005-0000-0000-000063190000}"/>
    <cellStyle name="Normal 14 8 2 3 9" xfId="6502" xr:uid="{00000000-0005-0000-0000-000064190000}"/>
    <cellStyle name="Normal 14 8 2 4" xfId="6503" xr:uid="{00000000-0005-0000-0000-000065190000}"/>
    <cellStyle name="Normal 14 8 2 4 2" xfId="6504" xr:uid="{00000000-0005-0000-0000-000066190000}"/>
    <cellStyle name="Normal 14 8 2 5" xfId="6505" xr:uid="{00000000-0005-0000-0000-000067190000}"/>
    <cellStyle name="Normal 14 8 2 5 2" xfId="6506" xr:uid="{00000000-0005-0000-0000-000068190000}"/>
    <cellStyle name="Normal 14 8 2 5 2 2" xfId="6507" xr:uid="{00000000-0005-0000-0000-000069190000}"/>
    <cellStyle name="Normal 14 8 2 5 3" xfId="6508" xr:uid="{00000000-0005-0000-0000-00006A190000}"/>
    <cellStyle name="Normal 14 8 2 5 3 2" xfId="6509" xr:uid="{00000000-0005-0000-0000-00006B190000}"/>
    <cellStyle name="Normal 14 8 2 5 4" xfId="6510" xr:uid="{00000000-0005-0000-0000-00006C190000}"/>
    <cellStyle name="Normal 14 8 2 5 4 2" xfId="6511" xr:uid="{00000000-0005-0000-0000-00006D190000}"/>
    <cellStyle name="Normal 14 8 2 5 5" xfId="6512" xr:uid="{00000000-0005-0000-0000-00006E190000}"/>
    <cellStyle name="Normal 14 8 2 6" xfId="6513" xr:uid="{00000000-0005-0000-0000-00006F190000}"/>
    <cellStyle name="Normal 14 8 2 6 2" xfId="6514" xr:uid="{00000000-0005-0000-0000-000070190000}"/>
    <cellStyle name="Normal 14 8 2 7" xfId="6515" xr:uid="{00000000-0005-0000-0000-000071190000}"/>
    <cellStyle name="Normal 14 8 2 7 2" xfId="6516" xr:uid="{00000000-0005-0000-0000-000072190000}"/>
    <cellStyle name="Normal 14 8 2 8" xfId="6517" xr:uid="{00000000-0005-0000-0000-000073190000}"/>
    <cellStyle name="Normal 14 8 2 8 2" xfId="6518" xr:uid="{00000000-0005-0000-0000-000074190000}"/>
    <cellStyle name="Normal 14 8 2 9" xfId="6519" xr:uid="{00000000-0005-0000-0000-000075190000}"/>
    <cellStyle name="Normal 14 8 2 9 2" xfId="6520" xr:uid="{00000000-0005-0000-0000-000076190000}"/>
    <cellStyle name="Normal 14 8 20" xfId="6521" xr:uid="{00000000-0005-0000-0000-000077190000}"/>
    <cellStyle name="Normal 14 8 20 10" xfId="6522" xr:uid="{00000000-0005-0000-0000-000078190000}"/>
    <cellStyle name="Normal 14 8 20 2" xfId="6523" xr:uid="{00000000-0005-0000-0000-000079190000}"/>
    <cellStyle name="Normal 14 8 20 2 2" xfId="6524" xr:uid="{00000000-0005-0000-0000-00007A190000}"/>
    <cellStyle name="Normal 14 8 20 3" xfId="6525" xr:uid="{00000000-0005-0000-0000-00007B190000}"/>
    <cellStyle name="Normal 14 8 20 3 2" xfId="6526" xr:uid="{00000000-0005-0000-0000-00007C190000}"/>
    <cellStyle name="Normal 14 8 20 4" xfId="6527" xr:uid="{00000000-0005-0000-0000-00007D190000}"/>
    <cellStyle name="Normal 14 8 20 4 2" xfId="6528" xr:uid="{00000000-0005-0000-0000-00007E190000}"/>
    <cellStyle name="Normal 14 8 20 5" xfId="6529" xr:uid="{00000000-0005-0000-0000-00007F190000}"/>
    <cellStyle name="Normal 14 8 20 5 2" xfId="6530" xr:uid="{00000000-0005-0000-0000-000080190000}"/>
    <cellStyle name="Normal 14 8 20 6" xfId="6531" xr:uid="{00000000-0005-0000-0000-000081190000}"/>
    <cellStyle name="Normal 14 8 20 6 2" xfId="6532" xr:uid="{00000000-0005-0000-0000-000082190000}"/>
    <cellStyle name="Normal 14 8 20 7" xfId="6533" xr:uid="{00000000-0005-0000-0000-000083190000}"/>
    <cellStyle name="Normal 14 8 20 7 2" xfId="6534" xr:uid="{00000000-0005-0000-0000-000084190000}"/>
    <cellStyle name="Normal 14 8 20 8" xfId="6535" xr:uid="{00000000-0005-0000-0000-000085190000}"/>
    <cellStyle name="Normal 14 8 20 9" xfId="6536" xr:uid="{00000000-0005-0000-0000-000086190000}"/>
    <cellStyle name="Normal 14 8 21" xfId="6537" xr:uid="{00000000-0005-0000-0000-000087190000}"/>
    <cellStyle name="Normal 14 8 21 10" xfId="6538" xr:uid="{00000000-0005-0000-0000-000088190000}"/>
    <cellStyle name="Normal 14 8 21 2" xfId="6539" xr:uid="{00000000-0005-0000-0000-000089190000}"/>
    <cellStyle name="Normal 14 8 21 2 2" xfId="6540" xr:uid="{00000000-0005-0000-0000-00008A190000}"/>
    <cellStyle name="Normal 14 8 21 3" xfId="6541" xr:uid="{00000000-0005-0000-0000-00008B190000}"/>
    <cellStyle name="Normal 14 8 21 3 2" xfId="6542" xr:uid="{00000000-0005-0000-0000-00008C190000}"/>
    <cellStyle name="Normal 14 8 21 4" xfId="6543" xr:uid="{00000000-0005-0000-0000-00008D190000}"/>
    <cellStyle name="Normal 14 8 21 4 2" xfId="6544" xr:uid="{00000000-0005-0000-0000-00008E190000}"/>
    <cellStyle name="Normal 14 8 21 5" xfId="6545" xr:uid="{00000000-0005-0000-0000-00008F190000}"/>
    <cellStyle name="Normal 14 8 21 5 2" xfId="6546" xr:uid="{00000000-0005-0000-0000-000090190000}"/>
    <cellStyle name="Normal 14 8 21 6" xfId="6547" xr:uid="{00000000-0005-0000-0000-000091190000}"/>
    <cellStyle name="Normal 14 8 21 6 2" xfId="6548" xr:uid="{00000000-0005-0000-0000-000092190000}"/>
    <cellStyle name="Normal 14 8 21 7" xfId="6549" xr:uid="{00000000-0005-0000-0000-000093190000}"/>
    <cellStyle name="Normal 14 8 21 7 2" xfId="6550" xr:uid="{00000000-0005-0000-0000-000094190000}"/>
    <cellStyle name="Normal 14 8 21 8" xfId="6551" xr:uid="{00000000-0005-0000-0000-000095190000}"/>
    <cellStyle name="Normal 14 8 21 9" xfId="6552" xr:uid="{00000000-0005-0000-0000-000096190000}"/>
    <cellStyle name="Normal 14 8 22" xfId="6553" xr:uid="{00000000-0005-0000-0000-000097190000}"/>
    <cellStyle name="Normal 14 8 22 10" xfId="6554" xr:uid="{00000000-0005-0000-0000-000098190000}"/>
    <cellStyle name="Normal 14 8 22 2" xfId="6555" xr:uid="{00000000-0005-0000-0000-000099190000}"/>
    <cellStyle name="Normal 14 8 22 2 2" xfId="6556" xr:uid="{00000000-0005-0000-0000-00009A190000}"/>
    <cellStyle name="Normal 14 8 22 3" xfId="6557" xr:uid="{00000000-0005-0000-0000-00009B190000}"/>
    <cellStyle name="Normal 14 8 22 3 2" xfId="6558" xr:uid="{00000000-0005-0000-0000-00009C190000}"/>
    <cellStyle name="Normal 14 8 22 4" xfId="6559" xr:uid="{00000000-0005-0000-0000-00009D190000}"/>
    <cellStyle name="Normal 14 8 22 4 2" xfId="6560" xr:uid="{00000000-0005-0000-0000-00009E190000}"/>
    <cellStyle name="Normal 14 8 22 5" xfId="6561" xr:uid="{00000000-0005-0000-0000-00009F190000}"/>
    <cellStyle name="Normal 14 8 22 5 2" xfId="6562" xr:uid="{00000000-0005-0000-0000-0000A0190000}"/>
    <cellStyle name="Normal 14 8 22 6" xfId="6563" xr:uid="{00000000-0005-0000-0000-0000A1190000}"/>
    <cellStyle name="Normal 14 8 22 6 2" xfId="6564" xr:uid="{00000000-0005-0000-0000-0000A2190000}"/>
    <cellStyle name="Normal 14 8 22 7" xfId="6565" xr:uid="{00000000-0005-0000-0000-0000A3190000}"/>
    <cellStyle name="Normal 14 8 22 7 2" xfId="6566" xr:uid="{00000000-0005-0000-0000-0000A4190000}"/>
    <cellStyle name="Normal 14 8 22 8" xfId="6567" xr:uid="{00000000-0005-0000-0000-0000A5190000}"/>
    <cellStyle name="Normal 14 8 22 9" xfId="6568" xr:uid="{00000000-0005-0000-0000-0000A6190000}"/>
    <cellStyle name="Normal 14 8 23" xfId="6569" xr:uid="{00000000-0005-0000-0000-0000A7190000}"/>
    <cellStyle name="Normal 14 8 23 10" xfId="6570" xr:uid="{00000000-0005-0000-0000-0000A8190000}"/>
    <cellStyle name="Normal 14 8 23 2" xfId="6571" xr:uid="{00000000-0005-0000-0000-0000A9190000}"/>
    <cellStyle name="Normal 14 8 23 2 2" xfId="6572" xr:uid="{00000000-0005-0000-0000-0000AA190000}"/>
    <cellStyle name="Normal 14 8 23 3" xfId="6573" xr:uid="{00000000-0005-0000-0000-0000AB190000}"/>
    <cellStyle name="Normal 14 8 23 3 2" xfId="6574" xr:uid="{00000000-0005-0000-0000-0000AC190000}"/>
    <cellStyle name="Normal 14 8 23 4" xfId="6575" xr:uid="{00000000-0005-0000-0000-0000AD190000}"/>
    <cellStyle name="Normal 14 8 23 4 2" xfId="6576" xr:uid="{00000000-0005-0000-0000-0000AE190000}"/>
    <cellStyle name="Normal 14 8 23 5" xfId="6577" xr:uid="{00000000-0005-0000-0000-0000AF190000}"/>
    <cellStyle name="Normal 14 8 23 5 2" xfId="6578" xr:uid="{00000000-0005-0000-0000-0000B0190000}"/>
    <cellStyle name="Normal 14 8 23 6" xfId="6579" xr:uid="{00000000-0005-0000-0000-0000B1190000}"/>
    <cellStyle name="Normal 14 8 23 6 2" xfId="6580" xr:uid="{00000000-0005-0000-0000-0000B2190000}"/>
    <cellStyle name="Normal 14 8 23 7" xfId="6581" xr:uid="{00000000-0005-0000-0000-0000B3190000}"/>
    <cellStyle name="Normal 14 8 23 7 2" xfId="6582" xr:uid="{00000000-0005-0000-0000-0000B4190000}"/>
    <cellStyle name="Normal 14 8 23 8" xfId="6583" xr:uid="{00000000-0005-0000-0000-0000B5190000}"/>
    <cellStyle name="Normal 14 8 23 9" xfId="6584" xr:uid="{00000000-0005-0000-0000-0000B6190000}"/>
    <cellStyle name="Normal 14 8 24" xfId="6585" xr:uid="{00000000-0005-0000-0000-0000B7190000}"/>
    <cellStyle name="Normal 14 8 24 10" xfId="6586" xr:uid="{00000000-0005-0000-0000-0000B8190000}"/>
    <cellStyle name="Normal 14 8 24 2" xfId="6587" xr:uid="{00000000-0005-0000-0000-0000B9190000}"/>
    <cellStyle name="Normal 14 8 24 2 2" xfId="6588" xr:uid="{00000000-0005-0000-0000-0000BA190000}"/>
    <cellStyle name="Normal 14 8 24 3" xfId="6589" xr:uid="{00000000-0005-0000-0000-0000BB190000}"/>
    <cellStyle name="Normal 14 8 24 3 2" xfId="6590" xr:uid="{00000000-0005-0000-0000-0000BC190000}"/>
    <cellStyle name="Normal 14 8 24 4" xfId="6591" xr:uid="{00000000-0005-0000-0000-0000BD190000}"/>
    <cellStyle name="Normal 14 8 24 4 2" xfId="6592" xr:uid="{00000000-0005-0000-0000-0000BE190000}"/>
    <cellStyle name="Normal 14 8 24 5" xfId="6593" xr:uid="{00000000-0005-0000-0000-0000BF190000}"/>
    <cellStyle name="Normal 14 8 24 5 2" xfId="6594" xr:uid="{00000000-0005-0000-0000-0000C0190000}"/>
    <cellStyle name="Normal 14 8 24 6" xfId="6595" xr:uid="{00000000-0005-0000-0000-0000C1190000}"/>
    <cellStyle name="Normal 14 8 24 6 2" xfId="6596" xr:uid="{00000000-0005-0000-0000-0000C2190000}"/>
    <cellStyle name="Normal 14 8 24 7" xfId="6597" xr:uid="{00000000-0005-0000-0000-0000C3190000}"/>
    <cellStyle name="Normal 14 8 24 7 2" xfId="6598" xr:uid="{00000000-0005-0000-0000-0000C4190000}"/>
    <cellStyle name="Normal 14 8 24 8" xfId="6599" xr:uid="{00000000-0005-0000-0000-0000C5190000}"/>
    <cellStyle name="Normal 14 8 24 9" xfId="6600" xr:uid="{00000000-0005-0000-0000-0000C6190000}"/>
    <cellStyle name="Normal 14 8 25" xfId="6601" xr:uid="{00000000-0005-0000-0000-0000C7190000}"/>
    <cellStyle name="Normal 14 8 25 10" xfId="6602" xr:uid="{00000000-0005-0000-0000-0000C8190000}"/>
    <cellStyle name="Normal 14 8 25 2" xfId="6603" xr:uid="{00000000-0005-0000-0000-0000C9190000}"/>
    <cellStyle name="Normal 14 8 25 2 2" xfId="6604" xr:uid="{00000000-0005-0000-0000-0000CA190000}"/>
    <cellStyle name="Normal 14 8 25 3" xfId="6605" xr:uid="{00000000-0005-0000-0000-0000CB190000}"/>
    <cellStyle name="Normal 14 8 25 3 2" xfId="6606" xr:uid="{00000000-0005-0000-0000-0000CC190000}"/>
    <cellStyle name="Normal 14 8 25 4" xfId="6607" xr:uid="{00000000-0005-0000-0000-0000CD190000}"/>
    <cellStyle name="Normal 14 8 25 4 2" xfId="6608" xr:uid="{00000000-0005-0000-0000-0000CE190000}"/>
    <cellStyle name="Normal 14 8 25 5" xfId="6609" xr:uid="{00000000-0005-0000-0000-0000CF190000}"/>
    <cellStyle name="Normal 14 8 25 5 2" xfId="6610" xr:uid="{00000000-0005-0000-0000-0000D0190000}"/>
    <cellStyle name="Normal 14 8 25 6" xfId="6611" xr:uid="{00000000-0005-0000-0000-0000D1190000}"/>
    <cellStyle name="Normal 14 8 25 6 2" xfId="6612" xr:uid="{00000000-0005-0000-0000-0000D2190000}"/>
    <cellStyle name="Normal 14 8 25 7" xfId="6613" xr:uid="{00000000-0005-0000-0000-0000D3190000}"/>
    <cellStyle name="Normal 14 8 25 7 2" xfId="6614" xr:uid="{00000000-0005-0000-0000-0000D4190000}"/>
    <cellStyle name="Normal 14 8 25 8" xfId="6615" xr:uid="{00000000-0005-0000-0000-0000D5190000}"/>
    <cellStyle name="Normal 14 8 25 9" xfId="6616" xr:uid="{00000000-0005-0000-0000-0000D6190000}"/>
    <cellStyle name="Normal 14 8 26" xfId="6617" xr:uid="{00000000-0005-0000-0000-0000D7190000}"/>
    <cellStyle name="Normal 14 8 26 10" xfId="6618" xr:uid="{00000000-0005-0000-0000-0000D8190000}"/>
    <cellStyle name="Normal 14 8 26 2" xfId="6619" xr:uid="{00000000-0005-0000-0000-0000D9190000}"/>
    <cellStyle name="Normal 14 8 26 2 2" xfId="6620" xr:uid="{00000000-0005-0000-0000-0000DA190000}"/>
    <cellStyle name="Normal 14 8 26 3" xfId="6621" xr:uid="{00000000-0005-0000-0000-0000DB190000}"/>
    <cellStyle name="Normal 14 8 26 3 2" xfId="6622" xr:uid="{00000000-0005-0000-0000-0000DC190000}"/>
    <cellStyle name="Normal 14 8 26 4" xfId="6623" xr:uid="{00000000-0005-0000-0000-0000DD190000}"/>
    <cellStyle name="Normal 14 8 26 4 2" xfId="6624" xr:uid="{00000000-0005-0000-0000-0000DE190000}"/>
    <cellStyle name="Normal 14 8 26 5" xfId="6625" xr:uid="{00000000-0005-0000-0000-0000DF190000}"/>
    <cellStyle name="Normal 14 8 26 5 2" xfId="6626" xr:uid="{00000000-0005-0000-0000-0000E0190000}"/>
    <cellStyle name="Normal 14 8 26 6" xfId="6627" xr:uid="{00000000-0005-0000-0000-0000E1190000}"/>
    <cellStyle name="Normal 14 8 26 6 2" xfId="6628" xr:uid="{00000000-0005-0000-0000-0000E2190000}"/>
    <cellStyle name="Normal 14 8 26 7" xfId="6629" xr:uid="{00000000-0005-0000-0000-0000E3190000}"/>
    <cellStyle name="Normal 14 8 26 7 2" xfId="6630" xr:uid="{00000000-0005-0000-0000-0000E4190000}"/>
    <cellStyle name="Normal 14 8 26 8" xfId="6631" xr:uid="{00000000-0005-0000-0000-0000E5190000}"/>
    <cellStyle name="Normal 14 8 26 9" xfId="6632" xr:uid="{00000000-0005-0000-0000-0000E6190000}"/>
    <cellStyle name="Normal 14 8 27" xfId="6633" xr:uid="{00000000-0005-0000-0000-0000E7190000}"/>
    <cellStyle name="Normal 14 8 27 10" xfId="6634" xr:uid="{00000000-0005-0000-0000-0000E8190000}"/>
    <cellStyle name="Normal 14 8 27 2" xfId="6635" xr:uid="{00000000-0005-0000-0000-0000E9190000}"/>
    <cellStyle name="Normal 14 8 27 2 2" xfId="6636" xr:uid="{00000000-0005-0000-0000-0000EA190000}"/>
    <cellStyle name="Normal 14 8 27 3" xfId="6637" xr:uid="{00000000-0005-0000-0000-0000EB190000}"/>
    <cellStyle name="Normal 14 8 27 3 2" xfId="6638" xr:uid="{00000000-0005-0000-0000-0000EC190000}"/>
    <cellStyle name="Normal 14 8 27 4" xfId="6639" xr:uid="{00000000-0005-0000-0000-0000ED190000}"/>
    <cellStyle name="Normal 14 8 27 4 2" xfId="6640" xr:uid="{00000000-0005-0000-0000-0000EE190000}"/>
    <cellStyle name="Normal 14 8 27 5" xfId="6641" xr:uid="{00000000-0005-0000-0000-0000EF190000}"/>
    <cellStyle name="Normal 14 8 27 5 2" xfId="6642" xr:uid="{00000000-0005-0000-0000-0000F0190000}"/>
    <cellStyle name="Normal 14 8 27 6" xfId="6643" xr:uid="{00000000-0005-0000-0000-0000F1190000}"/>
    <cellStyle name="Normal 14 8 27 6 2" xfId="6644" xr:uid="{00000000-0005-0000-0000-0000F2190000}"/>
    <cellStyle name="Normal 14 8 27 7" xfId="6645" xr:uid="{00000000-0005-0000-0000-0000F3190000}"/>
    <cellStyle name="Normal 14 8 27 7 2" xfId="6646" xr:uid="{00000000-0005-0000-0000-0000F4190000}"/>
    <cellStyle name="Normal 14 8 27 8" xfId="6647" xr:uid="{00000000-0005-0000-0000-0000F5190000}"/>
    <cellStyle name="Normal 14 8 27 9" xfId="6648" xr:uid="{00000000-0005-0000-0000-0000F6190000}"/>
    <cellStyle name="Normal 14 8 28" xfId="6649" xr:uid="{00000000-0005-0000-0000-0000F7190000}"/>
    <cellStyle name="Normal 14 8 28 10" xfId="6650" xr:uid="{00000000-0005-0000-0000-0000F8190000}"/>
    <cellStyle name="Normal 14 8 28 2" xfId="6651" xr:uid="{00000000-0005-0000-0000-0000F9190000}"/>
    <cellStyle name="Normal 14 8 28 2 2" xfId="6652" xr:uid="{00000000-0005-0000-0000-0000FA190000}"/>
    <cellStyle name="Normal 14 8 28 3" xfId="6653" xr:uid="{00000000-0005-0000-0000-0000FB190000}"/>
    <cellStyle name="Normal 14 8 28 3 2" xfId="6654" xr:uid="{00000000-0005-0000-0000-0000FC190000}"/>
    <cellStyle name="Normal 14 8 28 4" xfId="6655" xr:uid="{00000000-0005-0000-0000-0000FD190000}"/>
    <cellStyle name="Normal 14 8 28 4 2" xfId="6656" xr:uid="{00000000-0005-0000-0000-0000FE190000}"/>
    <cellStyle name="Normal 14 8 28 5" xfId="6657" xr:uid="{00000000-0005-0000-0000-0000FF190000}"/>
    <cellStyle name="Normal 14 8 28 5 2" xfId="6658" xr:uid="{00000000-0005-0000-0000-0000001A0000}"/>
    <cellStyle name="Normal 14 8 28 6" xfId="6659" xr:uid="{00000000-0005-0000-0000-0000011A0000}"/>
    <cellStyle name="Normal 14 8 28 6 2" xfId="6660" xr:uid="{00000000-0005-0000-0000-0000021A0000}"/>
    <cellStyle name="Normal 14 8 28 7" xfId="6661" xr:uid="{00000000-0005-0000-0000-0000031A0000}"/>
    <cellStyle name="Normal 14 8 28 7 2" xfId="6662" xr:uid="{00000000-0005-0000-0000-0000041A0000}"/>
    <cellStyle name="Normal 14 8 28 8" xfId="6663" xr:uid="{00000000-0005-0000-0000-0000051A0000}"/>
    <cellStyle name="Normal 14 8 28 9" xfId="6664" xr:uid="{00000000-0005-0000-0000-0000061A0000}"/>
    <cellStyle name="Normal 14 8 29" xfId="6665" xr:uid="{00000000-0005-0000-0000-0000071A0000}"/>
    <cellStyle name="Normal 14 8 29 10" xfId="6666" xr:uid="{00000000-0005-0000-0000-0000081A0000}"/>
    <cellStyle name="Normal 14 8 29 2" xfId="6667" xr:uid="{00000000-0005-0000-0000-0000091A0000}"/>
    <cellStyle name="Normal 14 8 29 2 2" xfId="6668" xr:uid="{00000000-0005-0000-0000-00000A1A0000}"/>
    <cellStyle name="Normal 14 8 29 3" xfId="6669" xr:uid="{00000000-0005-0000-0000-00000B1A0000}"/>
    <cellStyle name="Normal 14 8 29 3 2" xfId="6670" xr:uid="{00000000-0005-0000-0000-00000C1A0000}"/>
    <cellStyle name="Normal 14 8 29 4" xfId="6671" xr:uid="{00000000-0005-0000-0000-00000D1A0000}"/>
    <cellStyle name="Normal 14 8 29 4 2" xfId="6672" xr:uid="{00000000-0005-0000-0000-00000E1A0000}"/>
    <cellStyle name="Normal 14 8 29 5" xfId="6673" xr:uid="{00000000-0005-0000-0000-00000F1A0000}"/>
    <cellStyle name="Normal 14 8 29 5 2" xfId="6674" xr:uid="{00000000-0005-0000-0000-0000101A0000}"/>
    <cellStyle name="Normal 14 8 29 6" xfId="6675" xr:uid="{00000000-0005-0000-0000-0000111A0000}"/>
    <cellStyle name="Normal 14 8 29 6 2" xfId="6676" xr:uid="{00000000-0005-0000-0000-0000121A0000}"/>
    <cellStyle name="Normal 14 8 29 7" xfId="6677" xr:uid="{00000000-0005-0000-0000-0000131A0000}"/>
    <cellStyle name="Normal 14 8 29 7 2" xfId="6678" xr:uid="{00000000-0005-0000-0000-0000141A0000}"/>
    <cellStyle name="Normal 14 8 29 8" xfId="6679" xr:uid="{00000000-0005-0000-0000-0000151A0000}"/>
    <cellStyle name="Normal 14 8 29 9" xfId="6680" xr:uid="{00000000-0005-0000-0000-0000161A0000}"/>
    <cellStyle name="Normal 14 8 3" xfId="6681" xr:uid="{00000000-0005-0000-0000-0000171A0000}"/>
    <cellStyle name="Normal 14 8 3 10" xfId="6682" xr:uid="{00000000-0005-0000-0000-0000181A0000}"/>
    <cellStyle name="Normal 14 8 3 2" xfId="6683" xr:uid="{00000000-0005-0000-0000-0000191A0000}"/>
    <cellStyle name="Normal 14 8 3 2 2" xfId="6684" xr:uid="{00000000-0005-0000-0000-00001A1A0000}"/>
    <cellStyle name="Normal 14 8 3 3" xfId="6685" xr:uid="{00000000-0005-0000-0000-00001B1A0000}"/>
    <cellStyle name="Normal 14 8 3 3 2" xfId="6686" xr:uid="{00000000-0005-0000-0000-00001C1A0000}"/>
    <cellStyle name="Normal 14 8 3 4" xfId="6687" xr:uid="{00000000-0005-0000-0000-00001D1A0000}"/>
    <cellStyle name="Normal 14 8 3 4 2" xfId="6688" xr:uid="{00000000-0005-0000-0000-00001E1A0000}"/>
    <cellStyle name="Normal 14 8 3 5" xfId="6689" xr:uid="{00000000-0005-0000-0000-00001F1A0000}"/>
    <cellStyle name="Normal 14 8 3 5 2" xfId="6690" xr:uid="{00000000-0005-0000-0000-0000201A0000}"/>
    <cellStyle name="Normal 14 8 3 6" xfId="6691" xr:uid="{00000000-0005-0000-0000-0000211A0000}"/>
    <cellStyle name="Normal 14 8 3 6 2" xfId="6692" xr:uid="{00000000-0005-0000-0000-0000221A0000}"/>
    <cellStyle name="Normal 14 8 3 7" xfId="6693" xr:uid="{00000000-0005-0000-0000-0000231A0000}"/>
    <cellStyle name="Normal 14 8 3 7 2" xfId="6694" xr:uid="{00000000-0005-0000-0000-0000241A0000}"/>
    <cellStyle name="Normal 14 8 3 8" xfId="6695" xr:uid="{00000000-0005-0000-0000-0000251A0000}"/>
    <cellStyle name="Normal 14 8 3 9" xfId="6696" xr:uid="{00000000-0005-0000-0000-0000261A0000}"/>
    <cellStyle name="Normal 14 8 30" xfId="6697" xr:uid="{00000000-0005-0000-0000-0000271A0000}"/>
    <cellStyle name="Normal 14 8 30 10" xfId="6698" xr:uid="{00000000-0005-0000-0000-0000281A0000}"/>
    <cellStyle name="Normal 14 8 30 2" xfId="6699" xr:uid="{00000000-0005-0000-0000-0000291A0000}"/>
    <cellStyle name="Normal 14 8 30 2 2" xfId="6700" xr:uid="{00000000-0005-0000-0000-00002A1A0000}"/>
    <cellStyle name="Normal 14 8 30 3" xfId="6701" xr:uid="{00000000-0005-0000-0000-00002B1A0000}"/>
    <cellStyle name="Normal 14 8 30 3 2" xfId="6702" xr:uid="{00000000-0005-0000-0000-00002C1A0000}"/>
    <cellStyle name="Normal 14 8 30 4" xfId="6703" xr:uid="{00000000-0005-0000-0000-00002D1A0000}"/>
    <cellStyle name="Normal 14 8 30 4 2" xfId="6704" xr:uid="{00000000-0005-0000-0000-00002E1A0000}"/>
    <cellStyle name="Normal 14 8 30 5" xfId="6705" xr:uid="{00000000-0005-0000-0000-00002F1A0000}"/>
    <cellStyle name="Normal 14 8 30 5 2" xfId="6706" xr:uid="{00000000-0005-0000-0000-0000301A0000}"/>
    <cellStyle name="Normal 14 8 30 6" xfId="6707" xr:uid="{00000000-0005-0000-0000-0000311A0000}"/>
    <cellStyle name="Normal 14 8 30 6 2" xfId="6708" xr:uid="{00000000-0005-0000-0000-0000321A0000}"/>
    <cellStyle name="Normal 14 8 30 7" xfId="6709" xr:uid="{00000000-0005-0000-0000-0000331A0000}"/>
    <cellStyle name="Normal 14 8 30 7 2" xfId="6710" xr:uid="{00000000-0005-0000-0000-0000341A0000}"/>
    <cellStyle name="Normal 14 8 30 8" xfId="6711" xr:uid="{00000000-0005-0000-0000-0000351A0000}"/>
    <cellStyle name="Normal 14 8 30 9" xfId="6712" xr:uid="{00000000-0005-0000-0000-0000361A0000}"/>
    <cellStyle name="Normal 14 8 31" xfId="6713" xr:uid="{00000000-0005-0000-0000-0000371A0000}"/>
    <cellStyle name="Normal 14 8 31 10" xfId="6714" xr:uid="{00000000-0005-0000-0000-0000381A0000}"/>
    <cellStyle name="Normal 14 8 31 2" xfId="6715" xr:uid="{00000000-0005-0000-0000-0000391A0000}"/>
    <cellStyle name="Normal 14 8 31 2 2" xfId="6716" xr:uid="{00000000-0005-0000-0000-00003A1A0000}"/>
    <cellStyle name="Normal 14 8 31 3" xfId="6717" xr:uid="{00000000-0005-0000-0000-00003B1A0000}"/>
    <cellStyle name="Normal 14 8 31 3 2" xfId="6718" xr:uid="{00000000-0005-0000-0000-00003C1A0000}"/>
    <cellStyle name="Normal 14 8 31 4" xfId="6719" xr:uid="{00000000-0005-0000-0000-00003D1A0000}"/>
    <cellStyle name="Normal 14 8 31 4 2" xfId="6720" xr:uid="{00000000-0005-0000-0000-00003E1A0000}"/>
    <cellStyle name="Normal 14 8 31 5" xfId="6721" xr:uid="{00000000-0005-0000-0000-00003F1A0000}"/>
    <cellStyle name="Normal 14 8 31 5 2" xfId="6722" xr:uid="{00000000-0005-0000-0000-0000401A0000}"/>
    <cellStyle name="Normal 14 8 31 6" xfId="6723" xr:uid="{00000000-0005-0000-0000-0000411A0000}"/>
    <cellStyle name="Normal 14 8 31 6 2" xfId="6724" xr:uid="{00000000-0005-0000-0000-0000421A0000}"/>
    <cellStyle name="Normal 14 8 31 7" xfId="6725" xr:uid="{00000000-0005-0000-0000-0000431A0000}"/>
    <cellStyle name="Normal 14 8 31 7 2" xfId="6726" xr:uid="{00000000-0005-0000-0000-0000441A0000}"/>
    <cellStyle name="Normal 14 8 31 8" xfId="6727" xr:uid="{00000000-0005-0000-0000-0000451A0000}"/>
    <cellStyle name="Normal 14 8 31 9" xfId="6728" xr:uid="{00000000-0005-0000-0000-0000461A0000}"/>
    <cellStyle name="Normal 14 8 32" xfId="6729" xr:uid="{00000000-0005-0000-0000-0000471A0000}"/>
    <cellStyle name="Normal 14 8 32 10" xfId="6730" xr:uid="{00000000-0005-0000-0000-0000481A0000}"/>
    <cellStyle name="Normal 14 8 32 2" xfId="6731" xr:uid="{00000000-0005-0000-0000-0000491A0000}"/>
    <cellStyle name="Normal 14 8 32 2 2" xfId="6732" xr:uid="{00000000-0005-0000-0000-00004A1A0000}"/>
    <cellStyle name="Normal 14 8 32 3" xfId="6733" xr:uid="{00000000-0005-0000-0000-00004B1A0000}"/>
    <cellStyle name="Normal 14 8 32 3 2" xfId="6734" xr:uid="{00000000-0005-0000-0000-00004C1A0000}"/>
    <cellStyle name="Normal 14 8 32 4" xfId="6735" xr:uid="{00000000-0005-0000-0000-00004D1A0000}"/>
    <cellStyle name="Normal 14 8 32 4 2" xfId="6736" xr:uid="{00000000-0005-0000-0000-00004E1A0000}"/>
    <cellStyle name="Normal 14 8 32 5" xfId="6737" xr:uid="{00000000-0005-0000-0000-00004F1A0000}"/>
    <cellStyle name="Normal 14 8 32 5 2" xfId="6738" xr:uid="{00000000-0005-0000-0000-0000501A0000}"/>
    <cellStyle name="Normal 14 8 32 6" xfId="6739" xr:uid="{00000000-0005-0000-0000-0000511A0000}"/>
    <cellStyle name="Normal 14 8 32 6 2" xfId="6740" xr:uid="{00000000-0005-0000-0000-0000521A0000}"/>
    <cellStyle name="Normal 14 8 32 7" xfId="6741" xr:uid="{00000000-0005-0000-0000-0000531A0000}"/>
    <cellStyle name="Normal 14 8 32 7 2" xfId="6742" xr:uid="{00000000-0005-0000-0000-0000541A0000}"/>
    <cellStyle name="Normal 14 8 32 8" xfId="6743" xr:uid="{00000000-0005-0000-0000-0000551A0000}"/>
    <cellStyle name="Normal 14 8 32 9" xfId="6744" xr:uid="{00000000-0005-0000-0000-0000561A0000}"/>
    <cellStyle name="Normal 14 8 33" xfId="6745" xr:uid="{00000000-0005-0000-0000-0000571A0000}"/>
    <cellStyle name="Normal 14 8 33 10" xfId="6746" xr:uid="{00000000-0005-0000-0000-0000581A0000}"/>
    <cellStyle name="Normal 14 8 33 2" xfId="6747" xr:uid="{00000000-0005-0000-0000-0000591A0000}"/>
    <cellStyle name="Normal 14 8 33 2 2" xfId="6748" xr:uid="{00000000-0005-0000-0000-00005A1A0000}"/>
    <cellStyle name="Normal 14 8 33 3" xfId="6749" xr:uid="{00000000-0005-0000-0000-00005B1A0000}"/>
    <cellStyle name="Normal 14 8 33 3 2" xfId="6750" xr:uid="{00000000-0005-0000-0000-00005C1A0000}"/>
    <cellStyle name="Normal 14 8 33 4" xfId="6751" xr:uid="{00000000-0005-0000-0000-00005D1A0000}"/>
    <cellStyle name="Normal 14 8 33 4 2" xfId="6752" xr:uid="{00000000-0005-0000-0000-00005E1A0000}"/>
    <cellStyle name="Normal 14 8 33 5" xfId="6753" xr:uid="{00000000-0005-0000-0000-00005F1A0000}"/>
    <cellStyle name="Normal 14 8 33 5 2" xfId="6754" xr:uid="{00000000-0005-0000-0000-0000601A0000}"/>
    <cellStyle name="Normal 14 8 33 6" xfId="6755" xr:uid="{00000000-0005-0000-0000-0000611A0000}"/>
    <cellStyle name="Normal 14 8 33 6 2" xfId="6756" xr:uid="{00000000-0005-0000-0000-0000621A0000}"/>
    <cellStyle name="Normal 14 8 33 7" xfId="6757" xr:uid="{00000000-0005-0000-0000-0000631A0000}"/>
    <cellStyle name="Normal 14 8 33 7 2" xfId="6758" xr:uid="{00000000-0005-0000-0000-0000641A0000}"/>
    <cellStyle name="Normal 14 8 33 8" xfId="6759" xr:uid="{00000000-0005-0000-0000-0000651A0000}"/>
    <cellStyle name="Normal 14 8 33 9" xfId="6760" xr:uid="{00000000-0005-0000-0000-0000661A0000}"/>
    <cellStyle name="Normal 14 8 34" xfId="6761" xr:uid="{00000000-0005-0000-0000-0000671A0000}"/>
    <cellStyle name="Normal 14 8 34 10" xfId="6762" xr:uid="{00000000-0005-0000-0000-0000681A0000}"/>
    <cellStyle name="Normal 14 8 34 2" xfId="6763" xr:uid="{00000000-0005-0000-0000-0000691A0000}"/>
    <cellStyle name="Normal 14 8 34 2 2" xfId="6764" xr:uid="{00000000-0005-0000-0000-00006A1A0000}"/>
    <cellStyle name="Normal 14 8 34 3" xfId="6765" xr:uid="{00000000-0005-0000-0000-00006B1A0000}"/>
    <cellStyle name="Normal 14 8 34 3 2" xfId="6766" xr:uid="{00000000-0005-0000-0000-00006C1A0000}"/>
    <cellStyle name="Normal 14 8 34 4" xfId="6767" xr:uid="{00000000-0005-0000-0000-00006D1A0000}"/>
    <cellStyle name="Normal 14 8 34 4 2" xfId="6768" xr:uid="{00000000-0005-0000-0000-00006E1A0000}"/>
    <cellStyle name="Normal 14 8 34 5" xfId="6769" xr:uid="{00000000-0005-0000-0000-00006F1A0000}"/>
    <cellStyle name="Normal 14 8 34 5 2" xfId="6770" xr:uid="{00000000-0005-0000-0000-0000701A0000}"/>
    <cellStyle name="Normal 14 8 34 6" xfId="6771" xr:uid="{00000000-0005-0000-0000-0000711A0000}"/>
    <cellStyle name="Normal 14 8 34 6 2" xfId="6772" xr:uid="{00000000-0005-0000-0000-0000721A0000}"/>
    <cellStyle name="Normal 14 8 34 7" xfId="6773" xr:uid="{00000000-0005-0000-0000-0000731A0000}"/>
    <cellStyle name="Normal 14 8 34 7 2" xfId="6774" xr:uid="{00000000-0005-0000-0000-0000741A0000}"/>
    <cellStyle name="Normal 14 8 34 8" xfId="6775" xr:uid="{00000000-0005-0000-0000-0000751A0000}"/>
    <cellStyle name="Normal 14 8 34 9" xfId="6776" xr:uid="{00000000-0005-0000-0000-0000761A0000}"/>
    <cellStyle name="Normal 14 8 35" xfId="6777" xr:uid="{00000000-0005-0000-0000-0000771A0000}"/>
    <cellStyle name="Normal 14 8 35 10" xfId="6778" xr:uid="{00000000-0005-0000-0000-0000781A0000}"/>
    <cellStyle name="Normal 14 8 35 2" xfId="6779" xr:uid="{00000000-0005-0000-0000-0000791A0000}"/>
    <cellStyle name="Normal 14 8 35 2 2" xfId="6780" xr:uid="{00000000-0005-0000-0000-00007A1A0000}"/>
    <cellStyle name="Normal 14 8 35 3" xfId="6781" xr:uid="{00000000-0005-0000-0000-00007B1A0000}"/>
    <cellStyle name="Normal 14 8 35 3 2" xfId="6782" xr:uid="{00000000-0005-0000-0000-00007C1A0000}"/>
    <cellStyle name="Normal 14 8 35 4" xfId="6783" xr:uid="{00000000-0005-0000-0000-00007D1A0000}"/>
    <cellStyle name="Normal 14 8 35 4 2" xfId="6784" xr:uid="{00000000-0005-0000-0000-00007E1A0000}"/>
    <cellStyle name="Normal 14 8 35 5" xfId="6785" xr:uid="{00000000-0005-0000-0000-00007F1A0000}"/>
    <cellStyle name="Normal 14 8 35 5 2" xfId="6786" xr:uid="{00000000-0005-0000-0000-0000801A0000}"/>
    <cellStyle name="Normal 14 8 35 6" xfId="6787" xr:uid="{00000000-0005-0000-0000-0000811A0000}"/>
    <cellStyle name="Normal 14 8 35 6 2" xfId="6788" xr:uid="{00000000-0005-0000-0000-0000821A0000}"/>
    <cellStyle name="Normal 14 8 35 7" xfId="6789" xr:uid="{00000000-0005-0000-0000-0000831A0000}"/>
    <cellStyle name="Normal 14 8 35 7 2" xfId="6790" xr:uid="{00000000-0005-0000-0000-0000841A0000}"/>
    <cellStyle name="Normal 14 8 35 8" xfId="6791" xr:uid="{00000000-0005-0000-0000-0000851A0000}"/>
    <cellStyle name="Normal 14 8 35 9" xfId="6792" xr:uid="{00000000-0005-0000-0000-0000861A0000}"/>
    <cellStyle name="Normal 14 8 36" xfId="6793" xr:uid="{00000000-0005-0000-0000-0000871A0000}"/>
    <cellStyle name="Normal 14 8 36 10" xfId="6794" xr:uid="{00000000-0005-0000-0000-0000881A0000}"/>
    <cellStyle name="Normal 14 8 36 2" xfId="6795" xr:uid="{00000000-0005-0000-0000-0000891A0000}"/>
    <cellStyle name="Normal 14 8 36 2 2" xfId="6796" xr:uid="{00000000-0005-0000-0000-00008A1A0000}"/>
    <cellStyle name="Normal 14 8 36 3" xfId="6797" xr:uid="{00000000-0005-0000-0000-00008B1A0000}"/>
    <cellStyle name="Normal 14 8 36 3 2" xfId="6798" xr:uid="{00000000-0005-0000-0000-00008C1A0000}"/>
    <cellStyle name="Normal 14 8 36 4" xfId="6799" xr:uid="{00000000-0005-0000-0000-00008D1A0000}"/>
    <cellStyle name="Normal 14 8 36 4 2" xfId="6800" xr:uid="{00000000-0005-0000-0000-00008E1A0000}"/>
    <cellStyle name="Normal 14 8 36 5" xfId="6801" xr:uid="{00000000-0005-0000-0000-00008F1A0000}"/>
    <cellStyle name="Normal 14 8 36 5 2" xfId="6802" xr:uid="{00000000-0005-0000-0000-0000901A0000}"/>
    <cellStyle name="Normal 14 8 36 6" xfId="6803" xr:uid="{00000000-0005-0000-0000-0000911A0000}"/>
    <cellStyle name="Normal 14 8 36 6 2" xfId="6804" xr:uid="{00000000-0005-0000-0000-0000921A0000}"/>
    <cellStyle name="Normal 14 8 36 7" xfId="6805" xr:uid="{00000000-0005-0000-0000-0000931A0000}"/>
    <cellStyle name="Normal 14 8 36 7 2" xfId="6806" xr:uid="{00000000-0005-0000-0000-0000941A0000}"/>
    <cellStyle name="Normal 14 8 36 8" xfId="6807" xr:uid="{00000000-0005-0000-0000-0000951A0000}"/>
    <cellStyle name="Normal 14 8 36 9" xfId="6808" xr:uid="{00000000-0005-0000-0000-0000961A0000}"/>
    <cellStyle name="Normal 14 8 37" xfId="6809" xr:uid="{00000000-0005-0000-0000-0000971A0000}"/>
    <cellStyle name="Normal 14 8 37 10" xfId="6810" xr:uid="{00000000-0005-0000-0000-0000981A0000}"/>
    <cellStyle name="Normal 14 8 37 2" xfId="6811" xr:uid="{00000000-0005-0000-0000-0000991A0000}"/>
    <cellStyle name="Normal 14 8 37 2 2" xfId="6812" xr:uid="{00000000-0005-0000-0000-00009A1A0000}"/>
    <cellStyle name="Normal 14 8 37 3" xfId="6813" xr:uid="{00000000-0005-0000-0000-00009B1A0000}"/>
    <cellStyle name="Normal 14 8 37 3 2" xfId="6814" xr:uid="{00000000-0005-0000-0000-00009C1A0000}"/>
    <cellStyle name="Normal 14 8 37 4" xfId="6815" xr:uid="{00000000-0005-0000-0000-00009D1A0000}"/>
    <cellStyle name="Normal 14 8 37 4 2" xfId="6816" xr:uid="{00000000-0005-0000-0000-00009E1A0000}"/>
    <cellStyle name="Normal 14 8 37 5" xfId="6817" xr:uid="{00000000-0005-0000-0000-00009F1A0000}"/>
    <cellStyle name="Normal 14 8 37 5 2" xfId="6818" xr:uid="{00000000-0005-0000-0000-0000A01A0000}"/>
    <cellStyle name="Normal 14 8 37 6" xfId="6819" xr:uid="{00000000-0005-0000-0000-0000A11A0000}"/>
    <cellStyle name="Normal 14 8 37 6 2" xfId="6820" xr:uid="{00000000-0005-0000-0000-0000A21A0000}"/>
    <cellStyle name="Normal 14 8 37 7" xfId="6821" xr:uid="{00000000-0005-0000-0000-0000A31A0000}"/>
    <cellStyle name="Normal 14 8 37 7 2" xfId="6822" xr:uid="{00000000-0005-0000-0000-0000A41A0000}"/>
    <cellStyle name="Normal 14 8 37 8" xfId="6823" xr:uid="{00000000-0005-0000-0000-0000A51A0000}"/>
    <cellStyle name="Normal 14 8 37 9" xfId="6824" xr:uid="{00000000-0005-0000-0000-0000A61A0000}"/>
    <cellStyle name="Normal 14 8 38" xfId="6825" xr:uid="{00000000-0005-0000-0000-0000A71A0000}"/>
    <cellStyle name="Normal 14 8 38 10" xfId="6826" xr:uid="{00000000-0005-0000-0000-0000A81A0000}"/>
    <cellStyle name="Normal 14 8 38 2" xfId="6827" xr:uid="{00000000-0005-0000-0000-0000A91A0000}"/>
    <cellStyle name="Normal 14 8 38 2 2" xfId="6828" xr:uid="{00000000-0005-0000-0000-0000AA1A0000}"/>
    <cellStyle name="Normal 14 8 38 3" xfId="6829" xr:uid="{00000000-0005-0000-0000-0000AB1A0000}"/>
    <cellStyle name="Normal 14 8 38 3 2" xfId="6830" xr:uid="{00000000-0005-0000-0000-0000AC1A0000}"/>
    <cellStyle name="Normal 14 8 38 4" xfId="6831" xr:uid="{00000000-0005-0000-0000-0000AD1A0000}"/>
    <cellStyle name="Normal 14 8 38 4 2" xfId="6832" xr:uid="{00000000-0005-0000-0000-0000AE1A0000}"/>
    <cellStyle name="Normal 14 8 38 5" xfId="6833" xr:uid="{00000000-0005-0000-0000-0000AF1A0000}"/>
    <cellStyle name="Normal 14 8 38 5 2" xfId="6834" xr:uid="{00000000-0005-0000-0000-0000B01A0000}"/>
    <cellStyle name="Normal 14 8 38 6" xfId="6835" xr:uid="{00000000-0005-0000-0000-0000B11A0000}"/>
    <cellStyle name="Normal 14 8 38 6 2" xfId="6836" xr:uid="{00000000-0005-0000-0000-0000B21A0000}"/>
    <cellStyle name="Normal 14 8 38 7" xfId="6837" xr:uid="{00000000-0005-0000-0000-0000B31A0000}"/>
    <cellStyle name="Normal 14 8 38 7 2" xfId="6838" xr:uid="{00000000-0005-0000-0000-0000B41A0000}"/>
    <cellStyle name="Normal 14 8 38 8" xfId="6839" xr:uid="{00000000-0005-0000-0000-0000B51A0000}"/>
    <cellStyle name="Normal 14 8 38 9" xfId="6840" xr:uid="{00000000-0005-0000-0000-0000B61A0000}"/>
    <cellStyle name="Normal 14 8 39" xfId="6841" xr:uid="{00000000-0005-0000-0000-0000B71A0000}"/>
    <cellStyle name="Normal 14 8 39 10" xfId="6842" xr:uid="{00000000-0005-0000-0000-0000B81A0000}"/>
    <cellStyle name="Normal 14 8 39 2" xfId="6843" xr:uid="{00000000-0005-0000-0000-0000B91A0000}"/>
    <cellStyle name="Normal 14 8 39 2 2" xfId="6844" xr:uid="{00000000-0005-0000-0000-0000BA1A0000}"/>
    <cellStyle name="Normal 14 8 39 3" xfId="6845" xr:uid="{00000000-0005-0000-0000-0000BB1A0000}"/>
    <cellStyle name="Normal 14 8 39 3 2" xfId="6846" xr:uid="{00000000-0005-0000-0000-0000BC1A0000}"/>
    <cellStyle name="Normal 14 8 39 4" xfId="6847" xr:uid="{00000000-0005-0000-0000-0000BD1A0000}"/>
    <cellStyle name="Normal 14 8 39 4 2" xfId="6848" xr:uid="{00000000-0005-0000-0000-0000BE1A0000}"/>
    <cellStyle name="Normal 14 8 39 5" xfId="6849" xr:uid="{00000000-0005-0000-0000-0000BF1A0000}"/>
    <cellStyle name="Normal 14 8 39 5 2" xfId="6850" xr:uid="{00000000-0005-0000-0000-0000C01A0000}"/>
    <cellStyle name="Normal 14 8 39 6" xfId="6851" xr:uid="{00000000-0005-0000-0000-0000C11A0000}"/>
    <cellStyle name="Normal 14 8 39 6 2" xfId="6852" xr:uid="{00000000-0005-0000-0000-0000C21A0000}"/>
    <cellStyle name="Normal 14 8 39 7" xfId="6853" xr:uid="{00000000-0005-0000-0000-0000C31A0000}"/>
    <cellStyle name="Normal 14 8 39 7 2" xfId="6854" xr:uid="{00000000-0005-0000-0000-0000C41A0000}"/>
    <cellStyle name="Normal 14 8 39 8" xfId="6855" xr:uid="{00000000-0005-0000-0000-0000C51A0000}"/>
    <cellStyle name="Normal 14 8 39 9" xfId="6856" xr:uid="{00000000-0005-0000-0000-0000C61A0000}"/>
    <cellStyle name="Normal 14 8 4" xfId="6857" xr:uid="{00000000-0005-0000-0000-0000C71A0000}"/>
    <cellStyle name="Normal 14 8 4 10" xfId="6858" xr:uid="{00000000-0005-0000-0000-0000C81A0000}"/>
    <cellStyle name="Normal 14 8 4 2" xfId="6859" xr:uid="{00000000-0005-0000-0000-0000C91A0000}"/>
    <cellStyle name="Normal 14 8 4 2 2" xfId="6860" xr:uid="{00000000-0005-0000-0000-0000CA1A0000}"/>
    <cellStyle name="Normal 14 8 4 3" xfId="6861" xr:uid="{00000000-0005-0000-0000-0000CB1A0000}"/>
    <cellStyle name="Normal 14 8 4 3 2" xfId="6862" xr:uid="{00000000-0005-0000-0000-0000CC1A0000}"/>
    <cellStyle name="Normal 14 8 4 4" xfId="6863" xr:uid="{00000000-0005-0000-0000-0000CD1A0000}"/>
    <cellStyle name="Normal 14 8 4 4 2" xfId="6864" xr:uid="{00000000-0005-0000-0000-0000CE1A0000}"/>
    <cellStyle name="Normal 14 8 4 5" xfId="6865" xr:uid="{00000000-0005-0000-0000-0000CF1A0000}"/>
    <cellStyle name="Normal 14 8 4 5 2" xfId="6866" xr:uid="{00000000-0005-0000-0000-0000D01A0000}"/>
    <cellStyle name="Normal 14 8 4 6" xfId="6867" xr:uid="{00000000-0005-0000-0000-0000D11A0000}"/>
    <cellStyle name="Normal 14 8 4 6 2" xfId="6868" xr:uid="{00000000-0005-0000-0000-0000D21A0000}"/>
    <cellStyle name="Normal 14 8 4 7" xfId="6869" xr:uid="{00000000-0005-0000-0000-0000D31A0000}"/>
    <cellStyle name="Normal 14 8 4 7 2" xfId="6870" xr:uid="{00000000-0005-0000-0000-0000D41A0000}"/>
    <cellStyle name="Normal 14 8 4 8" xfId="6871" xr:uid="{00000000-0005-0000-0000-0000D51A0000}"/>
    <cellStyle name="Normal 14 8 4 9" xfId="6872" xr:uid="{00000000-0005-0000-0000-0000D61A0000}"/>
    <cellStyle name="Normal 14 8 40" xfId="6873" xr:uid="{00000000-0005-0000-0000-0000D71A0000}"/>
    <cellStyle name="Normal 14 8 40 10" xfId="6874" xr:uid="{00000000-0005-0000-0000-0000D81A0000}"/>
    <cellStyle name="Normal 14 8 40 2" xfId="6875" xr:uid="{00000000-0005-0000-0000-0000D91A0000}"/>
    <cellStyle name="Normal 14 8 40 2 2" xfId="6876" xr:uid="{00000000-0005-0000-0000-0000DA1A0000}"/>
    <cellStyle name="Normal 14 8 40 3" xfId="6877" xr:uid="{00000000-0005-0000-0000-0000DB1A0000}"/>
    <cellStyle name="Normal 14 8 40 3 2" xfId="6878" xr:uid="{00000000-0005-0000-0000-0000DC1A0000}"/>
    <cellStyle name="Normal 14 8 40 4" xfId="6879" xr:uid="{00000000-0005-0000-0000-0000DD1A0000}"/>
    <cellStyle name="Normal 14 8 40 4 2" xfId="6880" xr:uid="{00000000-0005-0000-0000-0000DE1A0000}"/>
    <cellStyle name="Normal 14 8 40 5" xfId="6881" xr:uid="{00000000-0005-0000-0000-0000DF1A0000}"/>
    <cellStyle name="Normal 14 8 40 5 2" xfId="6882" xr:uid="{00000000-0005-0000-0000-0000E01A0000}"/>
    <cellStyle name="Normal 14 8 40 6" xfId="6883" xr:uid="{00000000-0005-0000-0000-0000E11A0000}"/>
    <cellStyle name="Normal 14 8 40 6 2" xfId="6884" xr:uid="{00000000-0005-0000-0000-0000E21A0000}"/>
    <cellStyle name="Normal 14 8 40 7" xfId="6885" xr:uid="{00000000-0005-0000-0000-0000E31A0000}"/>
    <cellStyle name="Normal 14 8 40 7 2" xfId="6886" xr:uid="{00000000-0005-0000-0000-0000E41A0000}"/>
    <cellStyle name="Normal 14 8 40 8" xfId="6887" xr:uid="{00000000-0005-0000-0000-0000E51A0000}"/>
    <cellStyle name="Normal 14 8 40 9" xfId="6888" xr:uid="{00000000-0005-0000-0000-0000E61A0000}"/>
    <cellStyle name="Normal 14 8 41" xfId="6889" xr:uid="{00000000-0005-0000-0000-0000E71A0000}"/>
    <cellStyle name="Normal 14 8 41 10" xfId="6890" xr:uid="{00000000-0005-0000-0000-0000E81A0000}"/>
    <cellStyle name="Normal 14 8 41 2" xfId="6891" xr:uid="{00000000-0005-0000-0000-0000E91A0000}"/>
    <cellStyle name="Normal 14 8 41 2 2" xfId="6892" xr:uid="{00000000-0005-0000-0000-0000EA1A0000}"/>
    <cellStyle name="Normal 14 8 41 3" xfId="6893" xr:uid="{00000000-0005-0000-0000-0000EB1A0000}"/>
    <cellStyle name="Normal 14 8 41 3 2" xfId="6894" xr:uid="{00000000-0005-0000-0000-0000EC1A0000}"/>
    <cellStyle name="Normal 14 8 41 4" xfId="6895" xr:uid="{00000000-0005-0000-0000-0000ED1A0000}"/>
    <cellStyle name="Normal 14 8 41 4 2" xfId="6896" xr:uid="{00000000-0005-0000-0000-0000EE1A0000}"/>
    <cellStyle name="Normal 14 8 41 5" xfId="6897" xr:uid="{00000000-0005-0000-0000-0000EF1A0000}"/>
    <cellStyle name="Normal 14 8 41 5 2" xfId="6898" xr:uid="{00000000-0005-0000-0000-0000F01A0000}"/>
    <cellStyle name="Normal 14 8 41 6" xfId="6899" xr:uid="{00000000-0005-0000-0000-0000F11A0000}"/>
    <cellStyle name="Normal 14 8 41 6 2" xfId="6900" xr:uid="{00000000-0005-0000-0000-0000F21A0000}"/>
    <cellStyle name="Normal 14 8 41 7" xfId="6901" xr:uid="{00000000-0005-0000-0000-0000F31A0000}"/>
    <cellStyle name="Normal 14 8 41 7 2" xfId="6902" xr:uid="{00000000-0005-0000-0000-0000F41A0000}"/>
    <cellStyle name="Normal 14 8 41 8" xfId="6903" xr:uid="{00000000-0005-0000-0000-0000F51A0000}"/>
    <cellStyle name="Normal 14 8 41 9" xfId="6904" xr:uid="{00000000-0005-0000-0000-0000F61A0000}"/>
    <cellStyle name="Normal 14 8 42" xfId="6905" xr:uid="{00000000-0005-0000-0000-0000F71A0000}"/>
    <cellStyle name="Normal 14 8 42 10" xfId="6906" xr:uid="{00000000-0005-0000-0000-0000F81A0000}"/>
    <cellStyle name="Normal 14 8 42 2" xfId="6907" xr:uid="{00000000-0005-0000-0000-0000F91A0000}"/>
    <cellStyle name="Normal 14 8 42 2 2" xfId="6908" xr:uid="{00000000-0005-0000-0000-0000FA1A0000}"/>
    <cellStyle name="Normal 14 8 42 3" xfId="6909" xr:uid="{00000000-0005-0000-0000-0000FB1A0000}"/>
    <cellStyle name="Normal 14 8 42 3 2" xfId="6910" xr:uid="{00000000-0005-0000-0000-0000FC1A0000}"/>
    <cellStyle name="Normal 14 8 42 4" xfId="6911" xr:uid="{00000000-0005-0000-0000-0000FD1A0000}"/>
    <cellStyle name="Normal 14 8 42 4 2" xfId="6912" xr:uid="{00000000-0005-0000-0000-0000FE1A0000}"/>
    <cellStyle name="Normal 14 8 42 5" xfId="6913" xr:uid="{00000000-0005-0000-0000-0000FF1A0000}"/>
    <cellStyle name="Normal 14 8 42 5 2" xfId="6914" xr:uid="{00000000-0005-0000-0000-0000001B0000}"/>
    <cellStyle name="Normal 14 8 42 6" xfId="6915" xr:uid="{00000000-0005-0000-0000-0000011B0000}"/>
    <cellStyle name="Normal 14 8 42 6 2" xfId="6916" xr:uid="{00000000-0005-0000-0000-0000021B0000}"/>
    <cellStyle name="Normal 14 8 42 7" xfId="6917" xr:uid="{00000000-0005-0000-0000-0000031B0000}"/>
    <cellStyle name="Normal 14 8 42 7 2" xfId="6918" xr:uid="{00000000-0005-0000-0000-0000041B0000}"/>
    <cellStyle name="Normal 14 8 42 8" xfId="6919" xr:uid="{00000000-0005-0000-0000-0000051B0000}"/>
    <cellStyle name="Normal 14 8 42 9" xfId="6920" xr:uid="{00000000-0005-0000-0000-0000061B0000}"/>
    <cellStyle name="Normal 14 8 43" xfId="6921" xr:uid="{00000000-0005-0000-0000-0000071B0000}"/>
    <cellStyle name="Normal 14 8 43 10" xfId="6922" xr:uid="{00000000-0005-0000-0000-0000081B0000}"/>
    <cellStyle name="Normal 14 8 43 2" xfId="6923" xr:uid="{00000000-0005-0000-0000-0000091B0000}"/>
    <cellStyle name="Normal 14 8 43 2 2" xfId="6924" xr:uid="{00000000-0005-0000-0000-00000A1B0000}"/>
    <cellStyle name="Normal 14 8 43 3" xfId="6925" xr:uid="{00000000-0005-0000-0000-00000B1B0000}"/>
    <cellStyle name="Normal 14 8 43 3 2" xfId="6926" xr:uid="{00000000-0005-0000-0000-00000C1B0000}"/>
    <cellStyle name="Normal 14 8 43 4" xfId="6927" xr:uid="{00000000-0005-0000-0000-00000D1B0000}"/>
    <cellStyle name="Normal 14 8 43 4 2" xfId="6928" xr:uid="{00000000-0005-0000-0000-00000E1B0000}"/>
    <cellStyle name="Normal 14 8 43 5" xfId="6929" xr:uid="{00000000-0005-0000-0000-00000F1B0000}"/>
    <cellStyle name="Normal 14 8 43 5 2" xfId="6930" xr:uid="{00000000-0005-0000-0000-0000101B0000}"/>
    <cellStyle name="Normal 14 8 43 6" xfId="6931" xr:uid="{00000000-0005-0000-0000-0000111B0000}"/>
    <cellStyle name="Normal 14 8 43 6 2" xfId="6932" xr:uid="{00000000-0005-0000-0000-0000121B0000}"/>
    <cellStyle name="Normal 14 8 43 7" xfId="6933" xr:uid="{00000000-0005-0000-0000-0000131B0000}"/>
    <cellStyle name="Normal 14 8 43 7 2" xfId="6934" xr:uid="{00000000-0005-0000-0000-0000141B0000}"/>
    <cellStyle name="Normal 14 8 43 8" xfId="6935" xr:uid="{00000000-0005-0000-0000-0000151B0000}"/>
    <cellStyle name="Normal 14 8 43 9" xfId="6936" xr:uid="{00000000-0005-0000-0000-0000161B0000}"/>
    <cellStyle name="Normal 14 8 44" xfId="6937" xr:uid="{00000000-0005-0000-0000-0000171B0000}"/>
    <cellStyle name="Normal 14 8 44 10" xfId="6938" xr:uid="{00000000-0005-0000-0000-0000181B0000}"/>
    <cellStyle name="Normal 14 8 44 2" xfId="6939" xr:uid="{00000000-0005-0000-0000-0000191B0000}"/>
    <cellStyle name="Normal 14 8 44 2 2" xfId="6940" xr:uid="{00000000-0005-0000-0000-00001A1B0000}"/>
    <cellStyle name="Normal 14 8 44 3" xfId="6941" xr:uid="{00000000-0005-0000-0000-00001B1B0000}"/>
    <cellStyle name="Normal 14 8 44 3 2" xfId="6942" xr:uid="{00000000-0005-0000-0000-00001C1B0000}"/>
    <cellStyle name="Normal 14 8 44 4" xfId="6943" xr:uid="{00000000-0005-0000-0000-00001D1B0000}"/>
    <cellStyle name="Normal 14 8 44 4 2" xfId="6944" xr:uid="{00000000-0005-0000-0000-00001E1B0000}"/>
    <cellStyle name="Normal 14 8 44 5" xfId="6945" xr:uid="{00000000-0005-0000-0000-00001F1B0000}"/>
    <cellStyle name="Normal 14 8 44 5 2" xfId="6946" xr:uid="{00000000-0005-0000-0000-0000201B0000}"/>
    <cellStyle name="Normal 14 8 44 6" xfId="6947" xr:uid="{00000000-0005-0000-0000-0000211B0000}"/>
    <cellStyle name="Normal 14 8 44 6 2" xfId="6948" xr:uid="{00000000-0005-0000-0000-0000221B0000}"/>
    <cellStyle name="Normal 14 8 44 7" xfId="6949" xr:uid="{00000000-0005-0000-0000-0000231B0000}"/>
    <cellStyle name="Normal 14 8 44 7 2" xfId="6950" xr:uid="{00000000-0005-0000-0000-0000241B0000}"/>
    <cellStyle name="Normal 14 8 44 8" xfId="6951" xr:uid="{00000000-0005-0000-0000-0000251B0000}"/>
    <cellStyle name="Normal 14 8 44 9" xfId="6952" xr:uid="{00000000-0005-0000-0000-0000261B0000}"/>
    <cellStyle name="Normal 14 8 45" xfId="6953" xr:uid="{00000000-0005-0000-0000-0000271B0000}"/>
    <cellStyle name="Normal 14 8 45 2" xfId="6954" xr:uid="{00000000-0005-0000-0000-0000281B0000}"/>
    <cellStyle name="Normal 14 8 45 2 2" xfId="6955" xr:uid="{00000000-0005-0000-0000-0000291B0000}"/>
    <cellStyle name="Normal 14 8 45 2 2 2" xfId="6956" xr:uid="{00000000-0005-0000-0000-00002A1B0000}"/>
    <cellStyle name="Normal 14 8 45 2 3" xfId="6957" xr:uid="{00000000-0005-0000-0000-00002B1B0000}"/>
    <cellStyle name="Normal 14 8 45 2 3 2" xfId="6958" xr:uid="{00000000-0005-0000-0000-00002C1B0000}"/>
    <cellStyle name="Normal 14 8 45 2 4" xfId="6959" xr:uid="{00000000-0005-0000-0000-00002D1B0000}"/>
    <cellStyle name="Normal 14 8 45 2 4 2" xfId="6960" xr:uid="{00000000-0005-0000-0000-00002E1B0000}"/>
    <cellStyle name="Normal 14 8 45 2 5" xfId="6961" xr:uid="{00000000-0005-0000-0000-00002F1B0000}"/>
    <cellStyle name="Normal 14 8 45 3" xfId="6962" xr:uid="{00000000-0005-0000-0000-0000301B0000}"/>
    <cellStyle name="Normal 14 8 45 3 2" xfId="6963" xr:uid="{00000000-0005-0000-0000-0000311B0000}"/>
    <cellStyle name="Normal 14 8 45 4" xfId="6964" xr:uid="{00000000-0005-0000-0000-0000321B0000}"/>
    <cellStyle name="Normal 14 8 45 4 2" xfId="6965" xr:uid="{00000000-0005-0000-0000-0000331B0000}"/>
    <cellStyle name="Normal 14 8 45 5" xfId="6966" xr:uid="{00000000-0005-0000-0000-0000341B0000}"/>
    <cellStyle name="Normal 14 8 45 5 2" xfId="6967" xr:uid="{00000000-0005-0000-0000-0000351B0000}"/>
    <cellStyle name="Normal 14 8 45 6" xfId="6968" xr:uid="{00000000-0005-0000-0000-0000361B0000}"/>
    <cellStyle name="Normal 14 8 45 6 2" xfId="6969" xr:uid="{00000000-0005-0000-0000-0000371B0000}"/>
    <cellStyle name="Normal 14 8 45 7" xfId="6970" xr:uid="{00000000-0005-0000-0000-0000381B0000}"/>
    <cellStyle name="Normal 14 8 45 7 2" xfId="6971" xr:uid="{00000000-0005-0000-0000-0000391B0000}"/>
    <cellStyle name="Normal 14 8 45 8" xfId="6972" xr:uid="{00000000-0005-0000-0000-00003A1B0000}"/>
    <cellStyle name="Normal 14 8 45 8 2" xfId="6973" xr:uid="{00000000-0005-0000-0000-00003B1B0000}"/>
    <cellStyle name="Normal 14 8 45 9" xfId="6974" xr:uid="{00000000-0005-0000-0000-00003C1B0000}"/>
    <cellStyle name="Normal 14 8 46" xfId="6975" xr:uid="{00000000-0005-0000-0000-00003D1B0000}"/>
    <cellStyle name="Normal 14 8 46 2" xfId="6976" xr:uid="{00000000-0005-0000-0000-00003E1B0000}"/>
    <cellStyle name="Normal 14 8 46 3" xfId="6977" xr:uid="{00000000-0005-0000-0000-00003F1B0000}"/>
    <cellStyle name="Normal 14 8 47" xfId="6978" xr:uid="{00000000-0005-0000-0000-0000401B0000}"/>
    <cellStyle name="Normal 14 8 47 2" xfId="6979" xr:uid="{00000000-0005-0000-0000-0000411B0000}"/>
    <cellStyle name="Normal 14 8 47 2 2" xfId="6980" xr:uid="{00000000-0005-0000-0000-0000421B0000}"/>
    <cellStyle name="Normal 14 8 47 3" xfId="6981" xr:uid="{00000000-0005-0000-0000-0000431B0000}"/>
    <cellStyle name="Normal 14 8 47 3 2" xfId="6982" xr:uid="{00000000-0005-0000-0000-0000441B0000}"/>
    <cellStyle name="Normal 14 8 47 4" xfId="6983" xr:uid="{00000000-0005-0000-0000-0000451B0000}"/>
    <cellStyle name="Normal 14 8 47 4 2" xfId="6984" xr:uid="{00000000-0005-0000-0000-0000461B0000}"/>
    <cellStyle name="Normal 14 8 47 5" xfId="6985" xr:uid="{00000000-0005-0000-0000-0000471B0000}"/>
    <cellStyle name="Normal 14 8 48" xfId="6986" xr:uid="{00000000-0005-0000-0000-0000481B0000}"/>
    <cellStyle name="Normal 14 8 48 2" xfId="6987" xr:uid="{00000000-0005-0000-0000-0000491B0000}"/>
    <cellStyle name="Normal 14 8 49" xfId="6988" xr:uid="{00000000-0005-0000-0000-00004A1B0000}"/>
    <cellStyle name="Normal 14 8 49 2" xfId="6989" xr:uid="{00000000-0005-0000-0000-00004B1B0000}"/>
    <cellStyle name="Normal 14 8 5" xfId="6990" xr:uid="{00000000-0005-0000-0000-00004C1B0000}"/>
    <cellStyle name="Normal 14 8 5 10" xfId="6991" xr:uid="{00000000-0005-0000-0000-00004D1B0000}"/>
    <cellStyle name="Normal 14 8 5 2" xfId="6992" xr:uid="{00000000-0005-0000-0000-00004E1B0000}"/>
    <cellStyle name="Normal 14 8 5 2 2" xfId="6993" xr:uid="{00000000-0005-0000-0000-00004F1B0000}"/>
    <cellStyle name="Normal 14 8 5 3" xfId="6994" xr:uid="{00000000-0005-0000-0000-0000501B0000}"/>
    <cellStyle name="Normal 14 8 5 3 2" xfId="6995" xr:uid="{00000000-0005-0000-0000-0000511B0000}"/>
    <cellStyle name="Normal 14 8 5 4" xfId="6996" xr:uid="{00000000-0005-0000-0000-0000521B0000}"/>
    <cellStyle name="Normal 14 8 5 4 2" xfId="6997" xr:uid="{00000000-0005-0000-0000-0000531B0000}"/>
    <cellStyle name="Normal 14 8 5 5" xfId="6998" xr:uid="{00000000-0005-0000-0000-0000541B0000}"/>
    <cellStyle name="Normal 14 8 5 5 2" xfId="6999" xr:uid="{00000000-0005-0000-0000-0000551B0000}"/>
    <cellStyle name="Normal 14 8 5 6" xfId="7000" xr:uid="{00000000-0005-0000-0000-0000561B0000}"/>
    <cellStyle name="Normal 14 8 5 6 2" xfId="7001" xr:uid="{00000000-0005-0000-0000-0000571B0000}"/>
    <cellStyle name="Normal 14 8 5 7" xfId="7002" xr:uid="{00000000-0005-0000-0000-0000581B0000}"/>
    <cellStyle name="Normal 14 8 5 7 2" xfId="7003" xr:uid="{00000000-0005-0000-0000-0000591B0000}"/>
    <cellStyle name="Normal 14 8 5 8" xfId="7004" xr:uid="{00000000-0005-0000-0000-00005A1B0000}"/>
    <cellStyle name="Normal 14 8 5 9" xfId="7005" xr:uid="{00000000-0005-0000-0000-00005B1B0000}"/>
    <cellStyle name="Normal 14 8 50" xfId="7006" xr:uid="{00000000-0005-0000-0000-00005C1B0000}"/>
    <cellStyle name="Normal 14 8 50 2" xfId="7007" xr:uid="{00000000-0005-0000-0000-00005D1B0000}"/>
    <cellStyle name="Normal 14 8 51" xfId="7008" xr:uid="{00000000-0005-0000-0000-00005E1B0000}"/>
    <cellStyle name="Normal 14 8 51 2" xfId="7009" xr:uid="{00000000-0005-0000-0000-00005F1B0000}"/>
    <cellStyle name="Normal 14 8 52" xfId="7010" xr:uid="{00000000-0005-0000-0000-0000601B0000}"/>
    <cellStyle name="Normal 14 8 53" xfId="7011" xr:uid="{00000000-0005-0000-0000-0000611B0000}"/>
    <cellStyle name="Normal 14 8 6" xfId="7012" xr:uid="{00000000-0005-0000-0000-0000621B0000}"/>
    <cellStyle name="Normal 14 8 6 10" xfId="7013" xr:uid="{00000000-0005-0000-0000-0000631B0000}"/>
    <cellStyle name="Normal 14 8 6 2" xfId="7014" xr:uid="{00000000-0005-0000-0000-0000641B0000}"/>
    <cellStyle name="Normal 14 8 6 2 2" xfId="7015" xr:uid="{00000000-0005-0000-0000-0000651B0000}"/>
    <cellStyle name="Normal 14 8 6 3" xfId="7016" xr:uid="{00000000-0005-0000-0000-0000661B0000}"/>
    <cellStyle name="Normal 14 8 6 3 2" xfId="7017" xr:uid="{00000000-0005-0000-0000-0000671B0000}"/>
    <cellStyle name="Normal 14 8 6 4" xfId="7018" xr:uid="{00000000-0005-0000-0000-0000681B0000}"/>
    <cellStyle name="Normal 14 8 6 4 2" xfId="7019" xr:uid="{00000000-0005-0000-0000-0000691B0000}"/>
    <cellStyle name="Normal 14 8 6 5" xfId="7020" xr:uid="{00000000-0005-0000-0000-00006A1B0000}"/>
    <cellStyle name="Normal 14 8 6 5 2" xfId="7021" xr:uid="{00000000-0005-0000-0000-00006B1B0000}"/>
    <cellStyle name="Normal 14 8 6 6" xfId="7022" xr:uid="{00000000-0005-0000-0000-00006C1B0000}"/>
    <cellStyle name="Normal 14 8 6 6 2" xfId="7023" xr:uid="{00000000-0005-0000-0000-00006D1B0000}"/>
    <cellStyle name="Normal 14 8 6 7" xfId="7024" xr:uid="{00000000-0005-0000-0000-00006E1B0000}"/>
    <cellStyle name="Normal 14 8 6 7 2" xfId="7025" xr:uid="{00000000-0005-0000-0000-00006F1B0000}"/>
    <cellStyle name="Normal 14 8 6 8" xfId="7026" xr:uid="{00000000-0005-0000-0000-0000701B0000}"/>
    <cellStyle name="Normal 14 8 6 9" xfId="7027" xr:uid="{00000000-0005-0000-0000-0000711B0000}"/>
    <cellStyle name="Normal 14 8 7" xfId="7028" xr:uid="{00000000-0005-0000-0000-0000721B0000}"/>
    <cellStyle name="Normal 14 8 7 10" xfId="7029" xr:uid="{00000000-0005-0000-0000-0000731B0000}"/>
    <cellStyle name="Normal 14 8 7 2" xfId="7030" xr:uid="{00000000-0005-0000-0000-0000741B0000}"/>
    <cellStyle name="Normal 14 8 7 2 2" xfId="7031" xr:uid="{00000000-0005-0000-0000-0000751B0000}"/>
    <cellStyle name="Normal 14 8 7 3" xfId="7032" xr:uid="{00000000-0005-0000-0000-0000761B0000}"/>
    <cellStyle name="Normal 14 8 7 3 2" xfId="7033" xr:uid="{00000000-0005-0000-0000-0000771B0000}"/>
    <cellStyle name="Normal 14 8 7 4" xfId="7034" xr:uid="{00000000-0005-0000-0000-0000781B0000}"/>
    <cellStyle name="Normal 14 8 7 4 2" xfId="7035" xr:uid="{00000000-0005-0000-0000-0000791B0000}"/>
    <cellStyle name="Normal 14 8 7 5" xfId="7036" xr:uid="{00000000-0005-0000-0000-00007A1B0000}"/>
    <cellStyle name="Normal 14 8 7 5 2" xfId="7037" xr:uid="{00000000-0005-0000-0000-00007B1B0000}"/>
    <cellStyle name="Normal 14 8 7 6" xfId="7038" xr:uid="{00000000-0005-0000-0000-00007C1B0000}"/>
    <cellStyle name="Normal 14 8 7 6 2" xfId="7039" xr:uid="{00000000-0005-0000-0000-00007D1B0000}"/>
    <cellStyle name="Normal 14 8 7 7" xfId="7040" xr:uid="{00000000-0005-0000-0000-00007E1B0000}"/>
    <cellStyle name="Normal 14 8 7 7 2" xfId="7041" xr:uid="{00000000-0005-0000-0000-00007F1B0000}"/>
    <cellStyle name="Normal 14 8 7 8" xfId="7042" xr:uid="{00000000-0005-0000-0000-0000801B0000}"/>
    <cellStyle name="Normal 14 8 7 9" xfId="7043" xr:uid="{00000000-0005-0000-0000-0000811B0000}"/>
    <cellStyle name="Normal 14 8 8" xfId="7044" xr:uid="{00000000-0005-0000-0000-0000821B0000}"/>
    <cellStyle name="Normal 14 8 8 10" xfId="7045" xr:uid="{00000000-0005-0000-0000-0000831B0000}"/>
    <cellStyle name="Normal 14 8 8 2" xfId="7046" xr:uid="{00000000-0005-0000-0000-0000841B0000}"/>
    <cellStyle name="Normal 14 8 8 2 2" xfId="7047" xr:uid="{00000000-0005-0000-0000-0000851B0000}"/>
    <cellStyle name="Normal 14 8 8 3" xfId="7048" xr:uid="{00000000-0005-0000-0000-0000861B0000}"/>
    <cellStyle name="Normal 14 8 8 3 2" xfId="7049" xr:uid="{00000000-0005-0000-0000-0000871B0000}"/>
    <cellStyle name="Normal 14 8 8 4" xfId="7050" xr:uid="{00000000-0005-0000-0000-0000881B0000}"/>
    <cellStyle name="Normal 14 8 8 4 2" xfId="7051" xr:uid="{00000000-0005-0000-0000-0000891B0000}"/>
    <cellStyle name="Normal 14 8 8 5" xfId="7052" xr:uid="{00000000-0005-0000-0000-00008A1B0000}"/>
    <cellStyle name="Normal 14 8 8 5 2" xfId="7053" xr:uid="{00000000-0005-0000-0000-00008B1B0000}"/>
    <cellStyle name="Normal 14 8 8 6" xfId="7054" xr:uid="{00000000-0005-0000-0000-00008C1B0000}"/>
    <cellStyle name="Normal 14 8 8 6 2" xfId="7055" xr:uid="{00000000-0005-0000-0000-00008D1B0000}"/>
    <cellStyle name="Normal 14 8 8 7" xfId="7056" xr:uid="{00000000-0005-0000-0000-00008E1B0000}"/>
    <cellStyle name="Normal 14 8 8 7 2" xfId="7057" xr:uid="{00000000-0005-0000-0000-00008F1B0000}"/>
    <cellStyle name="Normal 14 8 8 8" xfId="7058" xr:uid="{00000000-0005-0000-0000-0000901B0000}"/>
    <cellStyle name="Normal 14 8 8 9" xfId="7059" xr:uid="{00000000-0005-0000-0000-0000911B0000}"/>
    <cellStyle name="Normal 14 8 9" xfId="7060" xr:uid="{00000000-0005-0000-0000-0000921B0000}"/>
    <cellStyle name="Normal 14 8 9 10" xfId="7061" xr:uid="{00000000-0005-0000-0000-0000931B0000}"/>
    <cellStyle name="Normal 14 8 9 2" xfId="7062" xr:uid="{00000000-0005-0000-0000-0000941B0000}"/>
    <cellStyle name="Normal 14 8 9 2 2" xfId="7063" xr:uid="{00000000-0005-0000-0000-0000951B0000}"/>
    <cellStyle name="Normal 14 8 9 3" xfId="7064" xr:uid="{00000000-0005-0000-0000-0000961B0000}"/>
    <cellStyle name="Normal 14 8 9 3 2" xfId="7065" xr:uid="{00000000-0005-0000-0000-0000971B0000}"/>
    <cellStyle name="Normal 14 8 9 4" xfId="7066" xr:uid="{00000000-0005-0000-0000-0000981B0000}"/>
    <cellStyle name="Normal 14 8 9 4 2" xfId="7067" xr:uid="{00000000-0005-0000-0000-0000991B0000}"/>
    <cellStyle name="Normal 14 8 9 5" xfId="7068" xr:uid="{00000000-0005-0000-0000-00009A1B0000}"/>
    <cellStyle name="Normal 14 8 9 5 2" xfId="7069" xr:uid="{00000000-0005-0000-0000-00009B1B0000}"/>
    <cellStyle name="Normal 14 8 9 6" xfId="7070" xr:uid="{00000000-0005-0000-0000-00009C1B0000}"/>
    <cellStyle name="Normal 14 8 9 6 2" xfId="7071" xr:uid="{00000000-0005-0000-0000-00009D1B0000}"/>
    <cellStyle name="Normal 14 8 9 7" xfId="7072" xr:uid="{00000000-0005-0000-0000-00009E1B0000}"/>
    <cellStyle name="Normal 14 8 9 7 2" xfId="7073" xr:uid="{00000000-0005-0000-0000-00009F1B0000}"/>
    <cellStyle name="Normal 14 8 9 8" xfId="7074" xr:uid="{00000000-0005-0000-0000-0000A01B0000}"/>
    <cellStyle name="Normal 14 8 9 9" xfId="7075" xr:uid="{00000000-0005-0000-0000-0000A11B0000}"/>
    <cellStyle name="Normal 14 9" xfId="7076" xr:uid="{00000000-0005-0000-0000-0000A21B0000}"/>
    <cellStyle name="Normal 14 9 10" xfId="7077" xr:uid="{00000000-0005-0000-0000-0000A31B0000}"/>
    <cellStyle name="Normal 14 9 2" xfId="7078" xr:uid="{00000000-0005-0000-0000-0000A41B0000}"/>
    <cellStyle name="Normal 14 9 2 2" xfId="7079" xr:uid="{00000000-0005-0000-0000-0000A51B0000}"/>
    <cellStyle name="Normal 14 9 3" xfId="7080" xr:uid="{00000000-0005-0000-0000-0000A61B0000}"/>
    <cellStyle name="Normal 14 9 3 2" xfId="7081" xr:uid="{00000000-0005-0000-0000-0000A71B0000}"/>
    <cellStyle name="Normal 14 9 4" xfId="7082" xr:uid="{00000000-0005-0000-0000-0000A81B0000}"/>
    <cellStyle name="Normal 14 9 4 2" xfId="7083" xr:uid="{00000000-0005-0000-0000-0000A91B0000}"/>
    <cellStyle name="Normal 14 9 5" xfId="7084" xr:uid="{00000000-0005-0000-0000-0000AA1B0000}"/>
    <cellStyle name="Normal 14 9 5 2" xfId="7085" xr:uid="{00000000-0005-0000-0000-0000AB1B0000}"/>
    <cellStyle name="Normal 14 9 6" xfId="7086" xr:uid="{00000000-0005-0000-0000-0000AC1B0000}"/>
    <cellStyle name="Normal 14 9 6 2" xfId="7087" xr:uid="{00000000-0005-0000-0000-0000AD1B0000}"/>
    <cellStyle name="Normal 14 9 7" xfId="7088" xr:uid="{00000000-0005-0000-0000-0000AE1B0000}"/>
    <cellStyle name="Normal 14 9 7 2" xfId="7089" xr:uid="{00000000-0005-0000-0000-0000AF1B0000}"/>
    <cellStyle name="Normal 14 9 8" xfId="7090" xr:uid="{00000000-0005-0000-0000-0000B01B0000}"/>
    <cellStyle name="Normal 14 9 9" xfId="7091" xr:uid="{00000000-0005-0000-0000-0000B11B0000}"/>
    <cellStyle name="Normal 15" xfId="7092" xr:uid="{00000000-0005-0000-0000-0000B21B0000}"/>
    <cellStyle name="Normal 15 2" xfId="7093" xr:uid="{00000000-0005-0000-0000-0000B31B0000}"/>
    <cellStyle name="Normal 15 2 10" xfId="7094" xr:uid="{00000000-0005-0000-0000-0000B41B0000}"/>
    <cellStyle name="Normal 15 2 2" xfId="7095" xr:uid="{00000000-0005-0000-0000-0000B51B0000}"/>
    <cellStyle name="Normal 15 2 2 2" xfId="7096" xr:uid="{00000000-0005-0000-0000-0000B61B0000}"/>
    <cellStyle name="Normal 15 2 3" xfId="7097" xr:uid="{00000000-0005-0000-0000-0000B71B0000}"/>
    <cellStyle name="Normal 15 2 3 2" xfId="7098" xr:uid="{00000000-0005-0000-0000-0000B81B0000}"/>
    <cellStyle name="Normal 15 2 4" xfId="7099" xr:uid="{00000000-0005-0000-0000-0000B91B0000}"/>
    <cellStyle name="Normal 15 2 4 2" xfId="7100" xr:uid="{00000000-0005-0000-0000-0000BA1B0000}"/>
    <cellStyle name="Normal 15 2 5" xfId="7101" xr:uid="{00000000-0005-0000-0000-0000BB1B0000}"/>
    <cellStyle name="Normal 15 2 5 2" xfId="7102" xr:uid="{00000000-0005-0000-0000-0000BC1B0000}"/>
    <cellStyle name="Normal 15 2 6" xfId="7103" xr:uid="{00000000-0005-0000-0000-0000BD1B0000}"/>
    <cellStyle name="Normal 15 2 6 2" xfId="7104" xr:uid="{00000000-0005-0000-0000-0000BE1B0000}"/>
    <cellStyle name="Normal 15 2 7" xfId="7105" xr:uid="{00000000-0005-0000-0000-0000BF1B0000}"/>
    <cellStyle name="Normal 15 2 7 2" xfId="7106" xr:uid="{00000000-0005-0000-0000-0000C01B0000}"/>
    <cellStyle name="Normal 15 2 8" xfId="7107" xr:uid="{00000000-0005-0000-0000-0000C11B0000}"/>
    <cellStyle name="Normal 15 2 9" xfId="7108" xr:uid="{00000000-0005-0000-0000-0000C21B0000}"/>
    <cellStyle name="Normal 15 3" xfId="7109" xr:uid="{00000000-0005-0000-0000-0000C31B0000}"/>
    <cellStyle name="Normal 15 3 10" xfId="7110" xr:uid="{00000000-0005-0000-0000-0000C41B0000}"/>
    <cellStyle name="Normal 15 3 2" xfId="7111" xr:uid="{00000000-0005-0000-0000-0000C51B0000}"/>
    <cellStyle name="Normal 15 3 2 2" xfId="7112" xr:uid="{00000000-0005-0000-0000-0000C61B0000}"/>
    <cellStyle name="Normal 15 3 3" xfId="7113" xr:uid="{00000000-0005-0000-0000-0000C71B0000}"/>
    <cellStyle name="Normal 15 3 3 2" xfId="7114" xr:uid="{00000000-0005-0000-0000-0000C81B0000}"/>
    <cellStyle name="Normal 15 3 4" xfId="7115" xr:uid="{00000000-0005-0000-0000-0000C91B0000}"/>
    <cellStyle name="Normal 15 3 4 2" xfId="7116" xr:uid="{00000000-0005-0000-0000-0000CA1B0000}"/>
    <cellStyle name="Normal 15 3 5" xfId="7117" xr:uid="{00000000-0005-0000-0000-0000CB1B0000}"/>
    <cellStyle name="Normal 15 3 5 2" xfId="7118" xr:uid="{00000000-0005-0000-0000-0000CC1B0000}"/>
    <cellStyle name="Normal 15 3 6" xfId="7119" xr:uid="{00000000-0005-0000-0000-0000CD1B0000}"/>
    <cellStyle name="Normal 15 3 6 2" xfId="7120" xr:uid="{00000000-0005-0000-0000-0000CE1B0000}"/>
    <cellStyle name="Normal 15 3 7" xfId="7121" xr:uid="{00000000-0005-0000-0000-0000CF1B0000}"/>
    <cellStyle name="Normal 15 3 7 2" xfId="7122" xr:uid="{00000000-0005-0000-0000-0000D01B0000}"/>
    <cellStyle name="Normal 15 3 8" xfId="7123" xr:uid="{00000000-0005-0000-0000-0000D11B0000}"/>
    <cellStyle name="Normal 15 3 9" xfId="7124" xr:uid="{00000000-0005-0000-0000-0000D21B0000}"/>
    <cellStyle name="Normal 15 4" xfId="7125" xr:uid="{00000000-0005-0000-0000-0000D31B0000}"/>
    <cellStyle name="Normal 15 4 2" xfId="7126" xr:uid="{00000000-0005-0000-0000-0000D41B0000}"/>
    <cellStyle name="Normal 15 5" xfId="7127" xr:uid="{00000000-0005-0000-0000-0000D51B0000}"/>
    <cellStyle name="Normal 16" xfId="7128" xr:uid="{00000000-0005-0000-0000-0000D61B0000}"/>
    <cellStyle name="Normal 16 10" xfId="7129" xr:uid="{00000000-0005-0000-0000-0000D71B0000}"/>
    <cellStyle name="Normal 16 10 10" xfId="7130" xr:uid="{00000000-0005-0000-0000-0000D81B0000}"/>
    <cellStyle name="Normal 16 10 2" xfId="7131" xr:uid="{00000000-0005-0000-0000-0000D91B0000}"/>
    <cellStyle name="Normal 16 10 2 2" xfId="7132" xr:uid="{00000000-0005-0000-0000-0000DA1B0000}"/>
    <cellStyle name="Normal 16 10 3" xfId="7133" xr:uid="{00000000-0005-0000-0000-0000DB1B0000}"/>
    <cellStyle name="Normal 16 10 3 2" xfId="7134" xr:uid="{00000000-0005-0000-0000-0000DC1B0000}"/>
    <cellStyle name="Normal 16 10 4" xfId="7135" xr:uid="{00000000-0005-0000-0000-0000DD1B0000}"/>
    <cellStyle name="Normal 16 10 4 2" xfId="7136" xr:uid="{00000000-0005-0000-0000-0000DE1B0000}"/>
    <cellStyle name="Normal 16 10 5" xfId="7137" xr:uid="{00000000-0005-0000-0000-0000DF1B0000}"/>
    <cellStyle name="Normal 16 10 5 2" xfId="7138" xr:uid="{00000000-0005-0000-0000-0000E01B0000}"/>
    <cellStyle name="Normal 16 10 6" xfId="7139" xr:uid="{00000000-0005-0000-0000-0000E11B0000}"/>
    <cellStyle name="Normal 16 10 6 2" xfId="7140" xr:uid="{00000000-0005-0000-0000-0000E21B0000}"/>
    <cellStyle name="Normal 16 10 7" xfId="7141" xr:uid="{00000000-0005-0000-0000-0000E31B0000}"/>
    <cellStyle name="Normal 16 10 7 2" xfId="7142" xr:uid="{00000000-0005-0000-0000-0000E41B0000}"/>
    <cellStyle name="Normal 16 10 8" xfId="7143" xr:uid="{00000000-0005-0000-0000-0000E51B0000}"/>
    <cellStyle name="Normal 16 10 9" xfId="7144" xr:uid="{00000000-0005-0000-0000-0000E61B0000}"/>
    <cellStyle name="Normal 16 11" xfId="7145" xr:uid="{00000000-0005-0000-0000-0000E71B0000}"/>
    <cellStyle name="Normal 16 11 10" xfId="7146" xr:uid="{00000000-0005-0000-0000-0000E81B0000}"/>
    <cellStyle name="Normal 16 11 2" xfId="7147" xr:uid="{00000000-0005-0000-0000-0000E91B0000}"/>
    <cellStyle name="Normal 16 11 2 2" xfId="7148" xr:uid="{00000000-0005-0000-0000-0000EA1B0000}"/>
    <cellStyle name="Normal 16 11 3" xfId="7149" xr:uid="{00000000-0005-0000-0000-0000EB1B0000}"/>
    <cellStyle name="Normal 16 11 3 2" xfId="7150" xr:uid="{00000000-0005-0000-0000-0000EC1B0000}"/>
    <cellStyle name="Normal 16 11 4" xfId="7151" xr:uid="{00000000-0005-0000-0000-0000ED1B0000}"/>
    <cellStyle name="Normal 16 11 4 2" xfId="7152" xr:uid="{00000000-0005-0000-0000-0000EE1B0000}"/>
    <cellStyle name="Normal 16 11 5" xfId="7153" xr:uid="{00000000-0005-0000-0000-0000EF1B0000}"/>
    <cellStyle name="Normal 16 11 5 2" xfId="7154" xr:uid="{00000000-0005-0000-0000-0000F01B0000}"/>
    <cellStyle name="Normal 16 11 6" xfId="7155" xr:uid="{00000000-0005-0000-0000-0000F11B0000}"/>
    <cellStyle name="Normal 16 11 6 2" xfId="7156" xr:uid="{00000000-0005-0000-0000-0000F21B0000}"/>
    <cellStyle name="Normal 16 11 7" xfId="7157" xr:uid="{00000000-0005-0000-0000-0000F31B0000}"/>
    <cellStyle name="Normal 16 11 7 2" xfId="7158" xr:uid="{00000000-0005-0000-0000-0000F41B0000}"/>
    <cellStyle name="Normal 16 11 8" xfId="7159" xr:uid="{00000000-0005-0000-0000-0000F51B0000}"/>
    <cellStyle name="Normal 16 11 9" xfId="7160" xr:uid="{00000000-0005-0000-0000-0000F61B0000}"/>
    <cellStyle name="Normal 16 12" xfId="7161" xr:uid="{00000000-0005-0000-0000-0000F71B0000}"/>
    <cellStyle name="Normal 16 12 10" xfId="7162" xr:uid="{00000000-0005-0000-0000-0000F81B0000}"/>
    <cellStyle name="Normal 16 12 2" xfId="7163" xr:uid="{00000000-0005-0000-0000-0000F91B0000}"/>
    <cellStyle name="Normal 16 12 2 2" xfId="7164" xr:uid="{00000000-0005-0000-0000-0000FA1B0000}"/>
    <cellStyle name="Normal 16 12 3" xfId="7165" xr:uid="{00000000-0005-0000-0000-0000FB1B0000}"/>
    <cellStyle name="Normal 16 12 3 2" xfId="7166" xr:uid="{00000000-0005-0000-0000-0000FC1B0000}"/>
    <cellStyle name="Normal 16 12 4" xfId="7167" xr:uid="{00000000-0005-0000-0000-0000FD1B0000}"/>
    <cellStyle name="Normal 16 12 4 2" xfId="7168" xr:uid="{00000000-0005-0000-0000-0000FE1B0000}"/>
    <cellStyle name="Normal 16 12 5" xfId="7169" xr:uid="{00000000-0005-0000-0000-0000FF1B0000}"/>
    <cellStyle name="Normal 16 12 5 2" xfId="7170" xr:uid="{00000000-0005-0000-0000-0000001C0000}"/>
    <cellStyle name="Normal 16 12 6" xfId="7171" xr:uid="{00000000-0005-0000-0000-0000011C0000}"/>
    <cellStyle name="Normal 16 12 6 2" xfId="7172" xr:uid="{00000000-0005-0000-0000-0000021C0000}"/>
    <cellStyle name="Normal 16 12 7" xfId="7173" xr:uid="{00000000-0005-0000-0000-0000031C0000}"/>
    <cellStyle name="Normal 16 12 7 2" xfId="7174" xr:uid="{00000000-0005-0000-0000-0000041C0000}"/>
    <cellStyle name="Normal 16 12 8" xfId="7175" xr:uid="{00000000-0005-0000-0000-0000051C0000}"/>
    <cellStyle name="Normal 16 12 9" xfId="7176" xr:uid="{00000000-0005-0000-0000-0000061C0000}"/>
    <cellStyle name="Normal 16 13" xfId="7177" xr:uid="{00000000-0005-0000-0000-0000071C0000}"/>
    <cellStyle name="Normal 16 13 10" xfId="7178" xr:uid="{00000000-0005-0000-0000-0000081C0000}"/>
    <cellStyle name="Normal 16 13 2" xfId="7179" xr:uid="{00000000-0005-0000-0000-0000091C0000}"/>
    <cellStyle name="Normal 16 13 2 2" xfId="7180" xr:uid="{00000000-0005-0000-0000-00000A1C0000}"/>
    <cellStyle name="Normal 16 13 3" xfId="7181" xr:uid="{00000000-0005-0000-0000-00000B1C0000}"/>
    <cellStyle name="Normal 16 13 3 2" xfId="7182" xr:uid="{00000000-0005-0000-0000-00000C1C0000}"/>
    <cellStyle name="Normal 16 13 4" xfId="7183" xr:uid="{00000000-0005-0000-0000-00000D1C0000}"/>
    <cellStyle name="Normal 16 13 4 2" xfId="7184" xr:uid="{00000000-0005-0000-0000-00000E1C0000}"/>
    <cellStyle name="Normal 16 13 5" xfId="7185" xr:uid="{00000000-0005-0000-0000-00000F1C0000}"/>
    <cellStyle name="Normal 16 13 5 2" xfId="7186" xr:uid="{00000000-0005-0000-0000-0000101C0000}"/>
    <cellStyle name="Normal 16 13 6" xfId="7187" xr:uid="{00000000-0005-0000-0000-0000111C0000}"/>
    <cellStyle name="Normal 16 13 6 2" xfId="7188" xr:uid="{00000000-0005-0000-0000-0000121C0000}"/>
    <cellStyle name="Normal 16 13 7" xfId="7189" xr:uid="{00000000-0005-0000-0000-0000131C0000}"/>
    <cellStyle name="Normal 16 13 7 2" xfId="7190" xr:uid="{00000000-0005-0000-0000-0000141C0000}"/>
    <cellStyle name="Normal 16 13 8" xfId="7191" xr:uid="{00000000-0005-0000-0000-0000151C0000}"/>
    <cellStyle name="Normal 16 13 9" xfId="7192" xr:uid="{00000000-0005-0000-0000-0000161C0000}"/>
    <cellStyle name="Normal 16 14" xfId="7193" xr:uid="{00000000-0005-0000-0000-0000171C0000}"/>
    <cellStyle name="Normal 16 14 10" xfId="7194" xr:uid="{00000000-0005-0000-0000-0000181C0000}"/>
    <cellStyle name="Normal 16 14 2" xfId="7195" xr:uid="{00000000-0005-0000-0000-0000191C0000}"/>
    <cellStyle name="Normal 16 14 2 2" xfId="7196" xr:uid="{00000000-0005-0000-0000-00001A1C0000}"/>
    <cellStyle name="Normal 16 14 3" xfId="7197" xr:uid="{00000000-0005-0000-0000-00001B1C0000}"/>
    <cellStyle name="Normal 16 14 3 2" xfId="7198" xr:uid="{00000000-0005-0000-0000-00001C1C0000}"/>
    <cellStyle name="Normal 16 14 4" xfId="7199" xr:uid="{00000000-0005-0000-0000-00001D1C0000}"/>
    <cellStyle name="Normal 16 14 4 2" xfId="7200" xr:uid="{00000000-0005-0000-0000-00001E1C0000}"/>
    <cellStyle name="Normal 16 14 5" xfId="7201" xr:uid="{00000000-0005-0000-0000-00001F1C0000}"/>
    <cellStyle name="Normal 16 14 5 2" xfId="7202" xr:uid="{00000000-0005-0000-0000-0000201C0000}"/>
    <cellStyle name="Normal 16 14 6" xfId="7203" xr:uid="{00000000-0005-0000-0000-0000211C0000}"/>
    <cellStyle name="Normal 16 14 6 2" xfId="7204" xr:uid="{00000000-0005-0000-0000-0000221C0000}"/>
    <cellStyle name="Normal 16 14 7" xfId="7205" xr:uid="{00000000-0005-0000-0000-0000231C0000}"/>
    <cellStyle name="Normal 16 14 7 2" xfId="7206" xr:uid="{00000000-0005-0000-0000-0000241C0000}"/>
    <cellStyle name="Normal 16 14 8" xfId="7207" xr:uid="{00000000-0005-0000-0000-0000251C0000}"/>
    <cellStyle name="Normal 16 14 9" xfId="7208" xr:uid="{00000000-0005-0000-0000-0000261C0000}"/>
    <cellStyle name="Normal 16 15" xfId="7209" xr:uid="{00000000-0005-0000-0000-0000271C0000}"/>
    <cellStyle name="Normal 16 15 10" xfId="7210" xr:uid="{00000000-0005-0000-0000-0000281C0000}"/>
    <cellStyle name="Normal 16 15 2" xfId="7211" xr:uid="{00000000-0005-0000-0000-0000291C0000}"/>
    <cellStyle name="Normal 16 15 2 2" xfId="7212" xr:uid="{00000000-0005-0000-0000-00002A1C0000}"/>
    <cellStyle name="Normal 16 15 3" xfId="7213" xr:uid="{00000000-0005-0000-0000-00002B1C0000}"/>
    <cellStyle name="Normal 16 15 3 2" xfId="7214" xr:uid="{00000000-0005-0000-0000-00002C1C0000}"/>
    <cellStyle name="Normal 16 15 4" xfId="7215" xr:uid="{00000000-0005-0000-0000-00002D1C0000}"/>
    <cellStyle name="Normal 16 15 4 2" xfId="7216" xr:uid="{00000000-0005-0000-0000-00002E1C0000}"/>
    <cellStyle name="Normal 16 15 5" xfId="7217" xr:uid="{00000000-0005-0000-0000-00002F1C0000}"/>
    <cellStyle name="Normal 16 15 5 2" xfId="7218" xr:uid="{00000000-0005-0000-0000-0000301C0000}"/>
    <cellStyle name="Normal 16 15 6" xfId="7219" xr:uid="{00000000-0005-0000-0000-0000311C0000}"/>
    <cellStyle name="Normal 16 15 6 2" xfId="7220" xr:uid="{00000000-0005-0000-0000-0000321C0000}"/>
    <cellStyle name="Normal 16 15 7" xfId="7221" xr:uid="{00000000-0005-0000-0000-0000331C0000}"/>
    <cellStyle name="Normal 16 15 7 2" xfId="7222" xr:uid="{00000000-0005-0000-0000-0000341C0000}"/>
    <cellStyle name="Normal 16 15 8" xfId="7223" xr:uid="{00000000-0005-0000-0000-0000351C0000}"/>
    <cellStyle name="Normal 16 15 9" xfId="7224" xr:uid="{00000000-0005-0000-0000-0000361C0000}"/>
    <cellStyle name="Normal 16 16" xfId="7225" xr:uid="{00000000-0005-0000-0000-0000371C0000}"/>
    <cellStyle name="Normal 16 16 10" xfId="7226" xr:uid="{00000000-0005-0000-0000-0000381C0000}"/>
    <cellStyle name="Normal 16 16 2" xfId="7227" xr:uid="{00000000-0005-0000-0000-0000391C0000}"/>
    <cellStyle name="Normal 16 16 2 2" xfId="7228" xr:uid="{00000000-0005-0000-0000-00003A1C0000}"/>
    <cellStyle name="Normal 16 16 3" xfId="7229" xr:uid="{00000000-0005-0000-0000-00003B1C0000}"/>
    <cellStyle name="Normal 16 16 3 2" xfId="7230" xr:uid="{00000000-0005-0000-0000-00003C1C0000}"/>
    <cellStyle name="Normal 16 16 4" xfId="7231" xr:uid="{00000000-0005-0000-0000-00003D1C0000}"/>
    <cellStyle name="Normal 16 16 4 2" xfId="7232" xr:uid="{00000000-0005-0000-0000-00003E1C0000}"/>
    <cellStyle name="Normal 16 16 5" xfId="7233" xr:uid="{00000000-0005-0000-0000-00003F1C0000}"/>
    <cellStyle name="Normal 16 16 5 2" xfId="7234" xr:uid="{00000000-0005-0000-0000-0000401C0000}"/>
    <cellStyle name="Normal 16 16 6" xfId="7235" xr:uid="{00000000-0005-0000-0000-0000411C0000}"/>
    <cellStyle name="Normal 16 16 6 2" xfId="7236" xr:uid="{00000000-0005-0000-0000-0000421C0000}"/>
    <cellStyle name="Normal 16 16 7" xfId="7237" xr:uid="{00000000-0005-0000-0000-0000431C0000}"/>
    <cellStyle name="Normal 16 16 7 2" xfId="7238" xr:uid="{00000000-0005-0000-0000-0000441C0000}"/>
    <cellStyle name="Normal 16 16 8" xfId="7239" xr:uid="{00000000-0005-0000-0000-0000451C0000}"/>
    <cellStyle name="Normal 16 16 9" xfId="7240" xr:uid="{00000000-0005-0000-0000-0000461C0000}"/>
    <cellStyle name="Normal 16 17" xfId="7241" xr:uid="{00000000-0005-0000-0000-0000471C0000}"/>
    <cellStyle name="Normal 16 17 10" xfId="7242" xr:uid="{00000000-0005-0000-0000-0000481C0000}"/>
    <cellStyle name="Normal 16 17 2" xfId="7243" xr:uid="{00000000-0005-0000-0000-0000491C0000}"/>
    <cellStyle name="Normal 16 17 2 2" xfId="7244" xr:uid="{00000000-0005-0000-0000-00004A1C0000}"/>
    <cellStyle name="Normal 16 17 3" xfId="7245" xr:uid="{00000000-0005-0000-0000-00004B1C0000}"/>
    <cellStyle name="Normal 16 17 3 2" xfId="7246" xr:uid="{00000000-0005-0000-0000-00004C1C0000}"/>
    <cellStyle name="Normal 16 17 4" xfId="7247" xr:uid="{00000000-0005-0000-0000-00004D1C0000}"/>
    <cellStyle name="Normal 16 17 4 2" xfId="7248" xr:uid="{00000000-0005-0000-0000-00004E1C0000}"/>
    <cellStyle name="Normal 16 17 5" xfId="7249" xr:uid="{00000000-0005-0000-0000-00004F1C0000}"/>
    <cellStyle name="Normal 16 17 5 2" xfId="7250" xr:uid="{00000000-0005-0000-0000-0000501C0000}"/>
    <cellStyle name="Normal 16 17 6" xfId="7251" xr:uid="{00000000-0005-0000-0000-0000511C0000}"/>
    <cellStyle name="Normal 16 17 6 2" xfId="7252" xr:uid="{00000000-0005-0000-0000-0000521C0000}"/>
    <cellStyle name="Normal 16 17 7" xfId="7253" xr:uid="{00000000-0005-0000-0000-0000531C0000}"/>
    <cellStyle name="Normal 16 17 7 2" xfId="7254" xr:uid="{00000000-0005-0000-0000-0000541C0000}"/>
    <cellStyle name="Normal 16 17 8" xfId="7255" xr:uid="{00000000-0005-0000-0000-0000551C0000}"/>
    <cellStyle name="Normal 16 17 9" xfId="7256" xr:uid="{00000000-0005-0000-0000-0000561C0000}"/>
    <cellStyle name="Normal 16 18" xfId="7257" xr:uid="{00000000-0005-0000-0000-0000571C0000}"/>
    <cellStyle name="Normal 16 18 10" xfId="7258" xr:uid="{00000000-0005-0000-0000-0000581C0000}"/>
    <cellStyle name="Normal 16 18 2" xfId="7259" xr:uid="{00000000-0005-0000-0000-0000591C0000}"/>
    <cellStyle name="Normal 16 18 2 2" xfId="7260" xr:uid="{00000000-0005-0000-0000-00005A1C0000}"/>
    <cellStyle name="Normal 16 18 3" xfId="7261" xr:uid="{00000000-0005-0000-0000-00005B1C0000}"/>
    <cellStyle name="Normal 16 18 3 2" xfId="7262" xr:uid="{00000000-0005-0000-0000-00005C1C0000}"/>
    <cellStyle name="Normal 16 18 4" xfId="7263" xr:uid="{00000000-0005-0000-0000-00005D1C0000}"/>
    <cellStyle name="Normal 16 18 4 2" xfId="7264" xr:uid="{00000000-0005-0000-0000-00005E1C0000}"/>
    <cellStyle name="Normal 16 18 5" xfId="7265" xr:uid="{00000000-0005-0000-0000-00005F1C0000}"/>
    <cellStyle name="Normal 16 18 5 2" xfId="7266" xr:uid="{00000000-0005-0000-0000-0000601C0000}"/>
    <cellStyle name="Normal 16 18 6" xfId="7267" xr:uid="{00000000-0005-0000-0000-0000611C0000}"/>
    <cellStyle name="Normal 16 18 6 2" xfId="7268" xr:uid="{00000000-0005-0000-0000-0000621C0000}"/>
    <cellStyle name="Normal 16 18 7" xfId="7269" xr:uid="{00000000-0005-0000-0000-0000631C0000}"/>
    <cellStyle name="Normal 16 18 7 2" xfId="7270" xr:uid="{00000000-0005-0000-0000-0000641C0000}"/>
    <cellStyle name="Normal 16 18 8" xfId="7271" xr:uid="{00000000-0005-0000-0000-0000651C0000}"/>
    <cellStyle name="Normal 16 18 9" xfId="7272" xr:uid="{00000000-0005-0000-0000-0000661C0000}"/>
    <cellStyle name="Normal 16 19" xfId="7273" xr:uid="{00000000-0005-0000-0000-0000671C0000}"/>
    <cellStyle name="Normal 16 19 10" xfId="7274" xr:uid="{00000000-0005-0000-0000-0000681C0000}"/>
    <cellStyle name="Normal 16 19 2" xfId="7275" xr:uid="{00000000-0005-0000-0000-0000691C0000}"/>
    <cellStyle name="Normal 16 19 2 2" xfId="7276" xr:uid="{00000000-0005-0000-0000-00006A1C0000}"/>
    <cellStyle name="Normal 16 19 3" xfId="7277" xr:uid="{00000000-0005-0000-0000-00006B1C0000}"/>
    <cellStyle name="Normal 16 19 3 2" xfId="7278" xr:uid="{00000000-0005-0000-0000-00006C1C0000}"/>
    <cellStyle name="Normal 16 19 4" xfId="7279" xr:uid="{00000000-0005-0000-0000-00006D1C0000}"/>
    <cellStyle name="Normal 16 19 4 2" xfId="7280" xr:uid="{00000000-0005-0000-0000-00006E1C0000}"/>
    <cellStyle name="Normal 16 19 5" xfId="7281" xr:uid="{00000000-0005-0000-0000-00006F1C0000}"/>
    <cellStyle name="Normal 16 19 5 2" xfId="7282" xr:uid="{00000000-0005-0000-0000-0000701C0000}"/>
    <cellStyle name="Normal 16 19 6" xfId="7283" xr:uid="{00000000-0005-0000-0000-0000711C0000}"/>
    <cellStyle name="Normal 16 19 6 2" xfId="7284" xr:uid="{00000000-0005-0000-0000-0000721C0000}"/>
    <cellStyle name="Normal 16 19 7" xfId="7285" xr:uid="{00000000-0005-0000-0000-0000731C0000}"/>
    <cellStyle name="Normal 16 19 7 2" xfId="7286" xr:uid="{00000000-0005-0000-0000-0000741C0000}"/>
    <cellStyle name="Normal 16 19 8" xfId="7287" xr:uid="{00000000-0005-0000-0000-0000751C0000}"/>
    <cellStyle name="Normal 16 19 9" xfId="7288" xr:uid="{00000000-0005-0000-0000-0000761C0000}"/>
    <cellStyle name="Normal 16 2" xfId="7289" xr:uid="{00000000-0005-0000-0000-0000771C0000}"/>
    <cellStyle name="Normal 16 2 10" xfId="7290" xr:uid="{00000000-0005-0000-0000-0000781C0000}"/>
    <cellStyle name="Normal 16 2 2" xfId="7291" xr:uid="{00000000-0005-0000-0000-0000791C0000}"/>
    <cellStyle name="Normal 16 2 2 2" xfId="7292" xr:uid="{00000000-0005-0000-0000-00007A1C0000}"/>
    <cellStyle name="Normal 16 2 3" xfId="7293" xr:uid="{00000000-0005-0000-0000-00007B1C0000}"/>
    <cellStyle name="Normal 16 2 3 2" xfId="7294" xr:uid="{00000000-0005-0000-0000-00007C1C0000}"/>
    <cellStyle name="Normal 16 2 4" xfId="7295" xr:uid="{00000000-0005-0000-0000-00007D1C0000}"/>
    <cellStyle name="Normal 16 2 4 2" xfId="7296" xr:uid="{00000000-0005-0000-0000-00007E1C0000}"/>
    <cellStyle name="Normal 16 2 5" xfId="7297" xr:uid="{00000000-0005-0000-0000-00007F1C0000}"/>
    <cellStyle name="Normal 16 2 5 2" xfId="7298" xr:uid="{00000000-0005-0000-0000-0000801C0000}"/>
    <cellStyle name="Normal 16 2 6" xfId="7299" xr:uid="{00000000-0005-0000-0000-0000811C0000}"/>
    <cellStyle name="Normal 16 2 6 2" xfId="7300" xr:uid="{00000000-0005-0000-0000-0000821C0000}"/>
    <cellStyle name="Normal 16 2 7" xfId="7301" xr:uid="{00000000-0005-0000-0000-0000831C0000}"/>
    <cellStyle name="Normal 16 2 7 2" xfId="7302" xr:uid="{00000000-0005-0000-0000-0000841C0000}"/>
    <cellStyle name="Normal 16 2 8" xfId="7303" xr:uid="{00000000-0005-0000-0000-0000851C0000}"/>
    <cellStyle name="Normal 16 2 9" xfId="7304" xr:uid="{00000000-0005-0000-0000-0000861C0000}"/>
    <cellStyle name="Normal 16 20" xfId="7305" xr:uid="{00000000-0005-0000-0000-0000871C0000}"/>
    <cellStyle name="Normal 16 20 10" xfId="7306" xr:uid="{00000000-0005-0000-0000-0000881C0000}"/>
    <cellStyle name="Normal 16 20 2" xfId="7307" xr:uid="{00000000-0005-0000-0000-0000891C0000}"/>
    <cellStyle name="Normal 16 20 2 2" xfId="7308" xr:uid="{00000000-0005-0000-0000-00008A1C0000}"/>
    <cellStyle name="Normal 16 20 3" xfId="7309" xr:uid="{00000000-0005-0000-0000-00008B1C0000}"/>
    <cellStyle name="Normal 16 20 3 2" xfId="7310" xr:uid="{00000000-0005-0000-0000-00008C1C0000}"/>
    <cellStyle name="Normal 16 20 4" xfId="7311" xr:uid="{00000000-0005-0000-0000-00008D1C0000}"/>
    <cellStyle name="Normal 16 20 4 2" xfId="7312" xr:uid="{00000000-0005-0000-0000-00008E1C0000}"/>
    <cellStyle name="Normal 16 20 5" xfId="7313" xr:uid="{00000000-0005-0000-0000-00008F1C0000}"/>
    <cellStyle name="Normal 16 20 5 2" xfId="7314" xr:uid="{00000000-0005-0000-0000-0000901C0000}"/>
    <cellStyle name="Normal 16 20 6" xfId="7315" xr:uid="{00000000-0005-0000-0000-0000911C0000}"/>
    <cellStyle name="Normal 16 20 6 2" xfId="7316" xr:uid="{00000000-0005-0000-0000-0000921C0000}"/>
    <cellStyle name="Normal 16 20 7" xfId="7317" xr:uid="{00000000-0005-0000-0000-0000931C0000}"/>
    <cellStyle name="Normal 16 20 7 2" xfId="7318" xr:uid="{00000000-0005-0000-0000-0000941C0000}"/>
    <cellStyle name="Normal 16 20 8" xfId="7319" xr:uid="{00000000-0005-0000-0000-0000951C0000}"/>
    <cellStyle name="Normal 16 20 9" xfId="7320" xr:uid="{00000000-0005-0000-0000-0000961C0000}"/>
    <cellStyle name="Normal 16 21" xfId="7321" xr:uid="{00000000-0005-0000-0000-0000971C0000}"/>
    <cellStyle name="Normal 16 21 10" xfId="7322" xr:uid="{00000000-0005-0000-0000-0000981C0000}"/>
    <cellStyle name="Normal 16 21 2" xfId="7323" xr:uid="{00000000-0005-0000-0000-0000991C0000}"/>
    <cellStyle name="Normal 16 21 2 2" xfId="7324" xr:uid="{00000000-0005-0000-0000-00009A1C0000}"/>
    <cellStyle name="Normal 16 21 3" xfId="7325" xr:uid="{00000000-0005-0000-0000-00009B1C0000}"/>
    <cellStyle name="Normal 16 21 3 2" xfId="7326" xr:uid="{00000000-0005-0000-0000-00009C1C0000}"/>
    <cellStyle name="Normal 16 21 4" xfId="7327" xr:uid="{00000000-0005-0000-0000-00009D1C0000}"/>
    <cellStyle name="Normal 16 21 4 2" xfId="7328" xr:uid="{00000000-0005-0000-0000-00009E1C0000}"/>
    <cellStyle name="Normal 16 21 5" xfId="7329" xr:uid="{00000000-0005-0000-0000-00009F1C0000}"/>
    <cellStyle name="Normal 16 21 5 2" xfId="7330" xr:uid="{00000000-0005-0000-0000-0000A01C0000}"/>
    <cellStyle name="Normal 16 21 6" xfId="7331" xr:uid="{00000000-0005-0000-0000-0000A11C0000}"/>
    <cellStyle name="Normal 16 21 6 2" xfId="7332" xr:uid="{00000000-0005-0000-0000-0000A21C0000}"/>
    <cellStyle name="Normal 16 21 7" xfId="7333" xr:uid="{00000000-0005-0000-0000-0000A31C0000}"/>
    <cellStyle name="Normal 16 21 7 2" xfId="7334" xr:uid="{00000000-0005-0000-0000-0000A41C0000}"/>
    <cellStyle name="Normal 16 21 8" xfId="7335" xr:uid="{00000000-0005-0000-0000-0000A51C0000}"/>
    <cellStyle name="Normal 16 21 9" xfId="7336" xr:uid="{00000000-0005-0000-0000-0000A61C0000}"/>
    <cellStyle name="Normal 16 22" xfId="7337" xr:uid="{00000000-0005-0000-0000-0000A71C0000}"/>
    <cellStyle name="Normal 16 22 10" xfId="7338" xr:uid="{00000000-0005-0000-0000-0000A81C0000}"/>
    <cellStyle name="Normal 16 22 2" xfId="7339" xr:uid="{00000000-0005-0000-0000-0000A91C0000}"/>
    <cellStyle name="Normal 16 22 2 2" xfId="7340" xr:uid="{00000000-0005-0000-0000-0000AA1C0000}"/>
    <cellStyle name="Normal 16 22 3" xfId="7341" xr:uid="{00000000-0005-0000-0000-0000AB1C0000}"/>
    <cellStyle name="Normal 16 22 3 2" xfId="7342" xr:uid="{00000000-0005-0000-0000-0000AC1C0000}"/>
    <cellStyle name="Normal 16 22 4" xfId="7343" xr:uid="{00000000-0005-0000-0000-0000AD1C0000}"/>
    <cellStyle name="Normal 16 22 4 2" xfId="7344" xr:uid="{00000000-0005-0000-0000-0000AE1C0000}"/>
    <cellStyle name="Normal 16 22 5" xfId="7345" xr:uid="{00000000-0005-0000-0000-0000AF1C0000}"/>
    <cellStyle name="Normal 16 22 5 2" xfId="7346" xr:uid="{00000000-0005-0000-0000-0000B01C0000}"/>
    <cellStyle name="Normal 16 22 6" xfId="7347" xr:uid="{00000000-0005-0000-0000-0000B11C0000}"/>
    <cellStyle name="Normal 16 22 6 2" xfId="7348" xr:uid="{00000000-0005-0000-0000-0000B21C0000}"/>
    <cellStyle name="Normal 16 22 7" xfId="7349" xr:uid="{00000000-0005-0000-0000-0000B31C0000}"/>
    <cellStyle name="Normal 16 22 7 2" xfId="7350" xr:uid="{00000000-0005-0000-0000-0000B41C0000}"/>
    <cellStyle name="Normal 16 22 8" xfId="7351" xr:uid="{00000000-0005-0000-0000-0000B51C0000}"/>
    <cellStyle name="Normal 16 22 9" xfId="7352" xr:uid="{00000000-0005-0000-0000-0000B61C0000}"/>
    <cellStyle name="Normal 16 23" xfId="7353" xr:uid="{00000000-0005-0000-0000-0000B71C0000}"/>
    <cellStyle name="Normal 16 23 10" xfId="7354" xr:uid="{00000000-0005-0000-0000-0000B81C0000}"/>
    <cellStyle name="Normal 16 23 2" xfId="7355" xr:uid="{00000000-0005-0000-0000-0000B91C0000}"/>
    <cellStyle name="Normal 16 23 2 2" xfId="7356" xr:uid="{00000000-0005-0000-0000-0000BA1C0000}"/>
    <cellStyle name="Normal 16 23 3" xfId="7357" xr:uid="{00000000-0005-0000-0000-0000BB1C0000}"/>
    <cellStyle name="Normal 16 23 3 2" xfId="7358" xr:uid="{00000000-0005-0000-0000-0000BC1C0000}"/>
    <cellStyle name="Normal 16 23 4" xfId="7359" xr:uid="{00000000-0005-0000-0000-0000BD1C0000}"/>
    <cellStyle name="Normal 16 23 4 2" xfId="7360" xr:uid="{00000000-0005-0000-0000-0000BE1C0000}"/>
    <cellStyle name="Normal 16 23 5" xfId="7361" xr:uid="{00000000-0005-0000-0000-0000BF1C0000}"/>
    <cellStyle name="Normal 16 23 5 2" xfId="7362" xr:uid="{00000000-0005-0000-0000-0000C01C0000}"/>
    <cellStyle name="Normal 16 23 6" xfId="7363" xr:uid="{00000000-0005-0000-0000-0000C11C0000}"/>
    <cellStyle name="Normal 16 23 6 2" xfId="7364" xr:uid="{00000000-0005-0000-0000-0000C21C0000}"/>
    <cellStyle name="Normal 16 23 7" xfId="7365" xr:uid="{00000000-0005-0000-0000-0000C31C0000}"/>
    <cellStyle name="Normal 16 23 7 2" xfId="7366" xr:uid="{00000000-0005-0000-0000-0000C41C0000}"/>
    <cellStyle name="Normal 16 23 8" xfId="7367" xr:uid="{00000000-0005-0000-0000-0000C51C0000}"/>
    <cellStyle name="Normal 16 23 9" xfId="7368" xr:uid="{00000000-0005-0000-0000-0000C61C0000}"/>
    <cellStyle name="Normal 16 24" xfId="7369" xr:uid="{00000000-0005-0000-0000-0000C71C0000}"/>
    <cellStyle name="Normal 16 24 10" xfId="7370" xr:uid="{00000000-0005-0000-0000-0000C81C0000}"/>
    <cellStyle name="Normal 16 24 2" xfId="7371" xr:uid="{00000000-0005-0000-0000-0000C91C0000}"/>
    <cellStyle name="Normal 16 24 2 2" xfId="7372" xr:uid="{00000000-0005-0000-0000-0000CA1C0000}"/>
    <cellStyle name="Normal 16 24 3" xfId="7373" xr:uid="{00000000-0005-0000-0000-0000CB1C0000}"/>
    <cellStyle name="Normal 16 24 3 2" xfId="7374" xr:uid="{00000000-0005-0000-0000-0000CC1C0000}"/>
    <cellStyle name="Normal 16 24 4" xfId="7375" xr:uid="{00000000-0005-0000-0000-0000CD1C0000}"/>
    <cellStyle name="Normal 16 24 4 2" xfId="7376" xr:uid="{00000000-0005-0000-0000-0000CE1C0000}"/>
    <cellStyle name="Normal 16 24 5" xfId="7377" xr:uid="{00000000-0005-0000-0000-0000CF1C0000}"/>
    <cellStyle name="Normal 16 24 5 2" xfId="7378" xr:uid="{00000000-0005-0000-0000-0000D01C0000}"/>
    <cellStyle name="Normal 16 24 6" xfId="7379" xr:uid="{00000000-0005-0000-0000-0000D11C0000}"/>
    <cellStyle name="Normal 16 24 6 2" xfId="7380" xr:uid="{00000000-0005-0000-0000-0000D21C0000}"/>
    <cellStyle name="Normal 16 24 7" xfId="7381" xr:uid="{00000000-0005-0000-0000-0000D31C0000}"/>
    <cellStyle name="Normal 16 24 7 2" xfId="7382" xr:uid="{00000000-0005-0000-0000-0000D41C0000}"/>
    <cellStyle name="Normal 16 24 8" xfId="7383" xr:uid="{00000000-0005-0000-0000-0000D51C0000}"/>
    <cellStyle name="Normal 16 24 9" xfId="7384" xr:uid="{00000000-0005-0000-0000-0000D61C0000}"/>
    <cellStyle name="Normal 16 25" xfId="7385" xr:uid="{00000000-0005-0000-0000-0000D71C0000}"/>
    <cellStyle name="Normal 16 25 10" xfId="7386" xr:uid="{00000000-0005-0000-0000-0000D81C0000}"/>
    <cellStyle name="Normal 16 25 2" xfId="7387" xr:uid="{00000000-0005-0000-0000-0000D91C0000}"/>
    <cellStyle name="Normal 16 25 2 2" xfId="7388" xr:uid="{00000000-0005-0000-0000-0000DA1C0000}"/>
    <cellStyle name="Normal 16 25 3" xfId="7389" xr:uid="{00000000-0005-0000-0000-0000DB1C0000}"/>
    <cellStyle name="Normal 16 25 3 2" xfId="7390" xr:uid="{00000000-0005-0000-0000-0000DC1C0000}"/>
    <cellStyle name="Normal 16 25 4" xfId="7391" xr:uid="{00000000-0005-0000-0000-0000DD1C0000}"/>
    <cellStyle name="Normal 16 25 4 2" xfId="7392" xr:uid="{00000000-0005-0000-0000-0000DE1C0000}"/>
    <cellStyle name="Normal 16 25 5" xfId="7393" xr:uid="{00000000-0005-0000-0000-0000DF1C0000}"/>
    <cellStyle name="Normal 16 25 5 2" xfId="7394" xr:uid="{00000000-0005-0000-0000-0000E01C0000}"/>
    <cellStyle name="Normal 16 25 6" xfId="7395" xr:uid="{00000000-0005-0000-0000-0000E11C0000}"/>
    <cellStyle name="Normal 16 25 6 2" xfId="7396" xr:uid="{00000000-0005-0000-0000-0000E21C0000}"/>
    <cellStyle name="Normal 16 25 7" xfId="7397" xr:uid="{00000000-0005-0000-0000-0000E31C0000}"/>
    <cellStyle name="Normal 16 25 7 2" xfId="7398" xr:uid="{00000000-0005-0000-0000-0000E41C0000}"/>
    <cellStyle name="Normal 16 25 8" xfId="7399" xr:uid="{00000000-0005-0000-0000-0000E51C0000}"/>
    <cellStyle name="Normal 16 25 9" xfId="7400" xr:uid="{00000000-0005-0000-0000-0000E61C0000}"/>
    <cellStyle name="Normal 16 26" xfId="7401" xr:uid="{00000000-0005-0000-0000-0000E71C0000}"/>
    <cellStyle name="Normal 16 26 10" xfId="7402" xr:uid="{00000000-0005-0000-0000-0000E81C0000}"/>
    <cellStyle name="Normal 16 26 2" xfId="7403" xr:uid="{00000000-0005-0000-0000-0000E91C0000}"/>
    <cellStyle name="Normal 16 26 2 2" xfId="7404" xr:uid="{00000000-0005-0000-0000-0000EA1C0000}"/>
    <cellStyle name="Normal 16 26 3" xfId="7405" xr:uid="{00000000-0005-0000-0000-0000EB1C0000}"/>
    <cellStyle name="Normal 16 26 3 2" xfId="7406" xr:uid="{00000000-0005-0000-0000-0000EC1C0000}"/>
    <cellStyle name="Normal 16 26 4" xfId="7407" xr:uid="{00000000-0005-0000-0000-0000ED1C0000}"/>
    <cellStyle name="Normal 16 26 4 2" xfId="7408" xr:uid="{00000000-0005-0000-0000-0000EE1C0000}"/>
    <cellStyle name="Normal 16 26 5" xfId="7409" xr:uid="{00000000-0005-0000-0000-0000EF1C0000}"/>
    <cellStyle name="Normal 16 26 5 2" xfId="7410" xr:uid="{00000000-0005-0000-0000-0000F01C0000}"/>
    <cellStyle name="Normal 16 26 6" xfId="7411" xr:uid="{00000000-0005-0000-0000-0000F11C0000}"/>
    <cellStyle name="Normal 16 26 6 2" xfId="7412" xr:uid="{00000000-0005-0000-0000-0000F21C0000}"/>
    <cellStyle name="Normal 16 26 7" xfId="7413" xr:uid="{00000000-0005-0000-0000-0000F31C0000}"/>
    <cellStyle name="Normal 16 26 7 2" xfId="7414" xr:uid="{00000000-0005-0000-0000-0000F41C0000}"/>
    <cellStyle name="Normal 16 26 8" xfId="7415" xr:uid="{00000000-0005-0000-0000-0000F51C0000}"/>
    <cellStyle name="Normal 16 26 9" xfId="7416" xr:uid="{00000000-0005-0000-0000-0000F61C0000}"/>
    <cellStyle name="Normal 16 27" xfId="7417" xr:uid="{00000000-0005-0000-0000-0000F71C0000}"/>
    <cellStyle name="Normal 16 27 10" xfId="7418" xr:uid="{00000000-0005-0000-0000-0000F81C0000}"/>
    <cellStyle name="Normal 16 27 2" xfId="7419" xr:uid="{00000000-0005-0000-0000-0000F91C0000}"/>
    <cellStyle name="Normal 16 27 2 2" xfId="7420" xr:uid="{00000000-0005-0000-0000-0000FA1C0000}"/>
    <cellStyle name="Normal 16 27 3" xfId="7421" xr:uid="{00000000-0005-0000-0000-0000FB1C0000}"/>
    <cellStyle name="Normal 16 27 3 2" xfId="7422" xr:uid="{00000000-0005-0000-0000-0000FC1C0000}"/>
    <cellStyle name="Normal 16 27 4" xfId="7423" xr:uid="{00000000-0005-0000-0000-0000FD1C0000}"/>
    <cellStyle name="Normal 16 27 4 2" xfId="7424" xr:uid="{00000000-0005-0000-0000-0000FE1C0000}"/>
    <cellStyle name="Normal 16 27 5" xfId="7425" xr:uid="{00000000-0005-0000-0000-0000FF1C0000}"/>
    <cellStyle name="Normal 16 27 5 2" xfId="7426" xr:uid="{00000000-0005-0000-0000-0000001D0000}"/>
    <cellStyle name="Normal 16 27 6" xfId="7427" xr:uid="{00000000-0005-0000-0000-0000011D0000}"/>
    <cellStyle name="Normal 16 27 6 2" xfId="7428" xr:uid="{00000000-0005-0000-0000-0000021D0000}"/>
    <cellStyle name="Normal 16 27 7" xfId="7429" xr:uid="{00000000-0005-0000-0000-0000031D0000}"/>
    <cellStyle name="Normal 16 27 7 2" xfId="7430" xr:uid="{00000000-0005-0000-0000-0000041D0000}"/>
    <cellStyle name="Normal 16 27 8" xfId="7431" xr:uid="{00000000-0005-0000-0000-0000051D0000}"/>
    <cellStyle name="Normal 16 27 9" xfId="7432" xr:uid="{00000000-0005-0000-0000-0000061D0000}"/>
    <cellStyle name="Normal 16 28" xfId="7433" xr:uid="{00000000-0005-0000-0000-0000071D0000}"/>
    <cellStyle name="Normal 16 28 10" xfId="7434" xr:uid="{00000000-0005-0000-0000-0000081D0000}"/>
    <cellStyle name="Normal 16 28 2" xfId="7435" xr:uid="{00000000-0005-0000-0000-0000091D0000}"/>
    <cellStyle name="Normal 16 28 2 2" xfId="7436" xr:uid="{00000000-0005-0000-0000-00000A1D0000}"/>
    <cellStyle name="Normal 16 28 3" xfId="7437" xr:uid="{00000000-0005-0000-0000-00000B1D0000}"/>
    <cellStyle name="Normal 16 28 3 2" xfId="7438" xr:uid="{00000000-0005-0000-0000-00000C1D0000}"/>
    <cellStyle name="Normal 16 28 4" xfId="7439" xr:uid="{00000000-0005-0000-0000-00000D1D0000}"/>
    <cellStyle name="Normal 16 28 4 2" xfId="7440" xr:uid="{00000000-0005-0000-0000-00000E1D0000}"/>
    <cellStyle name="Normal 16 28 5" xfId="7441" xr:uid="{00000000-0005-0000-0000-00000F1D0000}"/>
    <cellStyle name="Normal 16 28 5 2" xfId="7442" xr:uid="{00000000-0005-0000-0000-0000101D0000}"/>
    <cellStyle name="Normal 16 28 6" xfId="7443" xr:uid="{00000000-0005-0000-0000-0000111D0000}"/>
    <cellStyle name="Normal 16 28 6 2" xfId="7444" xr:uid="{00000000-0005-0000-0000-0000121D0000}"/>
    <cellStyle name="Normal 16 28 7" xfId="7445" xr:uid="{00000000-0005-0000-0000-0000131D0000}"/>
    <cellStyle name="Normal 16 28 7 2" xfId="7446" xr:uid="{00000000-0005-0000-0000-0000141D0000}"/>
    <cellStyle name="Normal 16 28 8" xfId="7447" xr:uid="{00000000-0005-0000-0000-0000151D0000}"/>
    <cellStyle name="Normal 16 28 9" xfId="7448" xr:uid="{00000000-0005-0000-0000-0000161D0000}"/>
    <cellStyle name="Normal 16 29" xfId="7449" xr:uid="{00000000-0005-0000-0000-0000171D0000}"/>
    <cellStyle name="Normal 16 29 10" xfId="7450" xr:uid="{00000000-0005-0000-0000-0000181D0000}"/>
    <cellStyle name="Normal 16 29 2" xfId="7451" xr:uid="{00000000-0005-0000-0000-0000191D0000}"/>
    <cellStyle name="Normal 16 29 2 2" xfId="7452" xr:uid="{00000000-0005-0000-0000-00001A1D0000}"/>
    <cellStyle name="Normal 16 29 3" xfId="7453" xr:uid="{00000000-0005-0000-0000-00001B1D0000}"/>
    <cellStyle name="Normal 16 29 3 2" xfId="7454" xr:uid="{00000000-0005-0000-0000-00001C1D0000}"/>
    <cellStyle name="Normal 16 29 4" xfId="7455" xr:uid="{00000000-0005-0000-0000-00001D1D0000}"/>
    <cellStyle name="Normal 16 29 4 2" xfId="7456" xr:uid="{00000000-0005-0000-0000-00001E1D0000}"/>
    <cellStyle name="Normal 16 29 5" xfId="7457" xr:uid="{00000000-0005-0000-0000-00001F1D0000}"/>
    <cellStyle name="Normal 16 29 5 2" xfId="7458" xr:uid="{00000000-0005-0000-0000-0000201D0000}"/>
    <cellStyle name="Normal 16 29 6" xfId="7459" xr:uid="{00000000-0005-0000-0000-0000211D0000}"/>
    <cellStyle name="Normal 16 29 6 2" xfId="7460" xr:uid="{00000000-0005-0000-0000-0000221D0000}"/>
    <cellStyle name="Normal 16 29 7" xfId="7461" xr:uid="{00000000-0005-0000-0000-0000231D0000}"/>
    <cellStyle name="Normal 16 29 7 2" xfId="7462" xr:uid="{00000000-0005-0000-0000-0000241D0000}"/>
    <cellStyle name="Normal 16 29 8" xfId="7463" xr:uid="{00000000-0005-0000-0000-0000251D0000}"/>
    <cellStyle name="Normal 16 29 9" xfId="7464" xr:uid="{00000000-0005-0000-0000-0000261D0000}"/>
    <cellStyle name="Normal 16 3" xfId="7465" xr:uid="{00000000-0005-0000-0000-0000271D0000}"/>
    <cellStyle name="Normal 16 3 10" xfId="7466" xr:uid="{00000000-0005-0000-0000-0000281D0000}"/>
    <cellStyle name="Normal 16 3 2" xfId="7467" xr:uid="{00000000-0005-0000-0000-0000291D0000}"/>
    <cellStyle name="Normal 16 3 2 2" xfId="7468" xr:uid="{00000000-0005-0000-0000-00002A1D0000}"/>
    <cellStyle name="Normal 16 3 3" xfId="7469" xr:uid="{00000000-0005-0000-0000-00002B1D0000}"/>
    <cellStyle name="Normal 16 3 3 2" xfId="7470" xr:uid="{00000000-0005-0000-0000-00002C1D0000}"/>
    <cellStyle name="Normal 16 3 4" xfId="7471" xr:uid="{00000000-0005-0000-0000-00002D1D0000}"/>
    <cellStyle name="Normal 16 3 4 2" xfId="7472" xr:uid="{00000000-0005-0000-0000-00002E1D0000}"/>
    <cellStyle name="Normal 16 3 5" xfId="7473" xr:uid="{00000000-0005-0000-0000-00002F1D0000}"/>
    <cellStyle name="Normal 16 3 5 2" xfId="7474" xr:uid="{00000000-0005-0000-0000-0000301D0000}"/>
    <cellStyle name="Normal 16 3 6" xfId="7475" xr:uid="{00000000-0005-0000-0000-0000311D0000}"/>
    <cellStyle name="Normal 16 3 6 2" xfId="7476" xr:uid="{00000000-0005-0000-0000-0000321D0000}"/>
    <cellStyle name="Normal 16 3 7" xfId="7477" xr:uid="{00000000-0005-0000-0000-0000331D0000}"/>
    <cellStyle name="Normal 16 3 7 2" xfId="7478" xr:uid="{00000000-0005-0000-0000-0000341D0000}"/>
    <cellStyle name="Normal 16 3 8" xfId="7479" xr:uid="{00000000-0005-0000-0000-0000351D0000}"/>
    <cellStyle name="Normal 16 3 9" xfId="7480" xr:uid="{00000000-0005-0000-0000-0000361D0000}"/>
    <cellStyle name="Normal 16 30" xfId="7481" xr:uid="{00000000-0005-0000-0000-0000371D0000}"/>
    <cellStyle name="Normal 16 30 10" xfId="7482" xr:uid="{00000000-0005-0000-0000-0000381D0000}"/>
    <cellStyle name="Normal 16 30 2" xfId="7483" xr:uid="{00000000-0005-0000-0000-0000391D0000}"/>
    <cellStyle name="Normal 16 30 2 2" xfId="7484" xr:uid="{00000000-0005-0000-0000-00003A1D0000}"/>
    <cellStyle name="Normal 16 30 3" xfId="7485" xr:uid="{00000000-0005-0000-0000-00003B1D0000}"/>
    <cellStyle name="Normal 16 30 3 2" xfId="7486" xr:uid="{00000000-0005-0000-0000-00003C1D0000}"/>
    <cellStyle name="Normal 16 30 4" xfId="7487" xr:uid="{00000000-0005-0000-0000-00003D1D0000}"/>
    <cellStyle name="Normal 16 30 4 2" xfId="7488" xr:uid="{00000000-0005-0000-0000-00003E1D0000}"/>
    <cellStyle name="Normal 16 30 5" xfId="7489" xr:uid="{00000000-0005-0000-0000-00003F1D0000}"/>
    <cellStyle name="Normal 16 30 5 2" xfId="7490" xr:uid="{00000000-0005-0000-0000-0000401D0000}"/>
    <cellStyle name="Normal 16 30 6" xfId="7491" xr:uid="{00000000-0005-0000-0000-0000411D0000}"/>
    <cellStyle name="Normal 16 30 6 2" xfId="7492" xr:uid="{00000000-0005-0000-0000-0000421D0000}"/>
    <cellStyle name="Normal 16 30 7" xfId="7493" xr:uid="{00000000-0005-0000-0000-0000431D0000}"/>
    <cellStyle name="Normal 16 30 7 2" xfId="7494" xr:uid="{00000000-0005-0000-0000-0000441D0000}"/>
    <cellStyle name="Normal 16 30 8" xfId="7495" xr:uid="{00000000-0005-0000-0000-0000451D0000}"/>
    <cellStyle name="Normal 16 30 9" xfId="7496" xr:uid="{00000000-0005-0000-0000-0000461D0000}"/>
    <cellStyle name="Normal 16 31" xfId="7497" xr:uid="{00000000-0005-0000-0000-0000471D0000}"/>
    <cellStyle name="Normal 16 31 10" xfId="7498" xr:uid="{00000000-0005-0000-0000-0000481D0000}"/>
    <cellStyle name="Normal 16 31 2" xfId="7499" xr:uid="{00000000-0005-0000-0000-0000491D0000}"/>
    <cellStyle name="Normal 16 31 2 2" xfId="7500" xr:uid="{00000000-0005-0000-0000-00004A1D0000}"/>
    <cellStyle name="Normal 16 31 3" xfId="7501" xr:uid="{00000000-0005-0000-0000-00004B1D0000}"/>
    <cellStyle name="Normal 16 31 3 2" xfId="7502" xr:uid="{00000000-0005-0000-0000-00004C1D0000}"/>
    <cellStyle name="Normal 16 31 4" xfId="7503" xr:uid="{00000000-0005-0000-0000-00004D1D0000}"/>
    <cellStyle name="Normal 16 31 4 2" xfId="7504" xr:uid="{00000000-0005-0000-0000-00004E1D0000}"/>
    <cellStyle name="Normal 16 31 5" xfId="7505" xr:uid="{00000000-0005-0000-0000-00004F1D0000}"/>
    <cellStyle name="Normal 16 31 5 2" xfId="7506" xr:uid="{00000000-0005-0000-0000-0000501D0000}"/>
    <cellStyle name="Normal 16 31 6" xfId="7507" xr:uid="{00000000-0005-0000-0000-0000511D0000}"/>
    <cellStyle name="Normal 16 31 6 2" xfId="7508" xr:uid="{00000000-0005-0000-0000-0000521D0000}"/>
    <cellStyle name="Normal 16 31 7" xfId="7509" xr:uid="{00000000-0005-0000-0000-0000531D0000}"/>
    <cellStyle name="Normal 16 31 7 2" xfId="7510" xr:uid="{00000000-0005-0000-0000-0000541D0000}"/>
    <cellStyle name="Normal 16 31 8" xfId="7511" xr:uid="{00000000-0005-0000-0000-0000551D0000}"/>
    <cellStyle name="Normal 16 31 9" xfId="7512" xr:uid="{00000000-0005-0000-0000-0000561D0000}"/>
    <cellStyle name="Normal 16 32" xfId="7513" xr:uid="{00000000-0005-0000-0000-0000571D0000}"/>
    <cellStyle name="Normal 16 32 10" xfId="7514" xr:uid="{00000000-0005-0000-0000-0000581D0000}"/>
    <cellStyle name="Normal 16 32 2" xfId="7515" xr:uid="{00000000-0005-0000-0000-0000591D0000}"/>
    <cellStyle name="Normal 16 32 2 2" xfId="7516" xr:uid="{00000000-0005-0000-0000-00005A1D0000}"/>
    <cellStyle name="Normal 16 32 3" xfId="7517" xr:uid="{00000000-0005-0000-0000-00005B1D0000}"/>
    <cellStyle name="Normal 16 32 3 2" xfId="7518" xr:uid="{00000000-0005-0000-0000-00005C1D0000}"/>
    <cellStyle name="Normal 16 32 4" xfId="7519" xr:uid="{00000000-0005-0000-0000-00005D1D0000}"/>
    <cellStyle name="Normal 16 32 4 2" xfId="7520" xr:uid="{00000000-0005-0000-0000-00005E1D0000}"/>
    <cellStyle name="Normal 16 32 5" xfId="7521" xr:uid="{00000000-0005-0000-0000-00005F1D0000}"/>
    <cellStyle name="Normal 16 32 5 2" xfId="7522" xr:uid="{00000000-0005-0000-0000-0000601D0000}"/>
    <cellStyle name="Normal 16 32 6" xfId="7523" xr:uid="{00000000-0005-0000-0000-0000611D0000}"/>
    <cellStyle name="Normal 16 32 6 2" xfId="7524" xr:uid="{00000000-0005-0000-0000-0000621D0000}"/>
    <cellStyle name="Normal 16 32 7" xfId="7525" xr:uid="{00000000-0005-0000-0000-0000631D0000}"/>
    <cellStyle name="Normal 16 32 7 2" xfId="7526" xr:uid="{00000000-0005-0000-0000-0000641D0000}"/>
    <cellStyle name="Normal 16 32 8" xfId="7527" xr:uid="{00000000-0005-0000-0000-0000651D0000}"/>
    <cellStyle name="Normal 16 32 9" xfId="7528" xr:uid="{00000000-0005-0000-0000-0000661D0000}"/>
    <cellStyle name="Normal 16 33" xfId="7529" xr:uid="{00000000-0005-0000-0000-0000671D0000}"/>
    <cellStyle name="Normal 16 33 10" xfId="7530" xr:uid="{00000000-0005-0000-0000-0000681D0000}"/>
    <cellStyle name="Normal 16 33 2" xfId="7531" xr:uid="{00000000-0005-0000-0000-0000691D0000}"/>
    <cellStyle name="Normal 16 33 2 2" xfId="7532" xr:uid="{00000000-0005-0000-0000-00006A1D0000}"/>
    <cellStyle name="Normal 16 33 3" xfId="7533" xr:uid="{00000000-0005-0000-0000-00006B1D0000}"/>
    <cellStyle name="Normal 16 33 3 2" xfId="7534" xr:uid="{00000000-0005-0000-0000-00006C1D0000}"/>
    <cellStyle name="Normal 16 33 4" xfId="7535" xr:uid="{00000000-0005-0000-0000-00006D1D0000}"/>
    <cellStyle name="Normal 16 33 4 2" xfId="7536" xr:uid="{00000000-0005-0000-0000-00006E1D0000}"/>
    <cellStyle name="Normal 16 33 5" xfId="7537" xr:uid="{00000000-0005-0000-0000-00006F1D0000}"/>
    <cellStyle name="Normal 16 33 5 2" xfId="7538" xr:uid="{00000000-0005-0000-0000-0000701D0000}"/>
    <cellStyle name="Normal 16 33 6" xfId="7539" xr:uid="{00000000-0005-0000-0000-0000711D0000}"/>
    <cellStyle name="Normal 16 33 6 2" xfId="7540" xr:uid="{00000000-0005-0000-0000-0000721D0000}"/>
    <cellStyle name="Normal 16 33 7" xfId="7541" xr:uid="{00000000-0005-0000-0000-0000731D0000}"/>
    <cellStyle name="Normal 16 33 7 2" xfId="7542" xr:uid="{00000000-0005-0000-0000-0000741D0000}"/>
    <cellStyle name="Normal 16 33 8" xfId="7543" xr:uid="{00000000-0005-0000-0000-0000751D0000}"/>
    <cellStyle name="Normal 16 33 9" xfId="7544" xr:uid="{00000000-0005-0000-0000-0000761D0000}"/>
    <cellStyle name="Normal 16 34" xfId="7545" xr:uid="{00000000-0005-0000-0000-0000771D0000}"/>
    <cellStyle name="Normal 16 34 10" xfId="7546" xr:uid="{00000000-0005-0000-0000-0000781D0000}"/>
    <cellStyle name="Normal 16 34 2" xfId="7547" xr:uid="{00000000-0005-0000-0000-0000791D0000}"/>
    <cellStyle name="Normal 16 34 2 2" xfId="7548" xr:uid="{00000000-0005-0000-0000-00007A1D0000}"/>
    <cellStyle name="Normal 16 34 3" xfId="7549" xr:uid="{00000000-0005-0000-0000-00007B1D0000}"/>
    <cellStyle name="Normal 16 34 3 2" xfId="7550" xr:uid="{00000000-0005-0000-0000-00007C1D0000}"/>
    <cellStyle name="Normal 16 34 4" xfId="7551" xr:uid="{00000000-0005-0000-0000-00007D1D0000}"/>
    <cellStyle name="Normal 16 34 4 2" xfId="7552" xr:uid="{00000000-0005-0000-0000-00007E1D0000}"/>
    <cellStyle name="Normal 16 34 5" xfId="7553" xr:uid="{00000000-0005-0000-0000-00007F1D0000}"/>
    <cellStyle name="Normal 16 34 5 2" xfId="7554" xr:uid="{00000000-0005-0000-0000-0000801D0000}"/>
    <cellStyle name="Normal 16 34 6" xfId="7555" xr:uid="{00000000-0005-0000-0000-0000811D0000}"/>
    <cellStyle name="Normal 16 34 6 2" xfId="7556" xr:uid="{00000000-0005-0000-0000-0000821D0000}"/>
    <cellStyle name="Normal 16 34 7" xfId="7557" xr:uid="{00000000-0005-0000-0000-0000831D0000}"/>
    <cellStyle name="Normal 16 34 7 2" xfId="7558" xr:uid="{00000000-0005-0000-0000-0000841D0000}"/>
    <cellStyle name="Normal 16 34 8" xfId="7559" xr:uid="{00000000-0005-0000-0000-0000851D0000}"/>
    <cellStyle name="Normal 16 34 9" xfId="7560" xr:uid="{00000000-0005-0000-0000-0000861D0000}"/>
    <cellStyle name="Normal 16 35" xfId="7561" xr:uid="{00000000-0005-0000-0000-0000871D0000}"/>
    <cellStyle name="Normal 16 35 10" xfId="7562" xr:uid="{00000000-0005-0000-0000-0000881D0000}"/>
    <cellStyle name="Normal 16 35 2" xfId="7563" xr:uid="{00000000-0005-0000-0000-0000891D0000}"/>
    <cellStyle name="Normal 16 35 2 2" xfId="7564" xr:uid="{00000000-0005-0000-0000-00008A1D0000}"/>
    <cellStyle name="Normal 16 35 3" xfId="7565" xr:uid="{00000000-0005-0000-0000-00008B1D0000}"/>
    <cellStyle name="Normal 16 35 3 2" xfId="7566" xr:uid="{00000000-0005-0000-0000-00008C1D0000}"/>
    <cellStyle name="Normal 16 35 4" xfId="7567" xr:uid="{00000000-0005-0000-0000-00008D1D0000}"/>
    <cellStyle name="Normal 16 35 4 2" xfId="7568" xr:uid="{00000000-0005-0000-0000-00008E1D0000}"/>
    <cellStyle name="Normal 16 35 5" xfId="7569" xr:uid="{00000000-0005-0000-0000-00008F1D0000}"/>
    <cellStyle name="Normal 16 35 5 2" xfId="7570" xr:uid="{00000000-0005-0000-0000-0000901D0000}"/>
    <cellStyle name="Normal 16 35 6" xfId="7571" xr:uid="{00000000-0005-0000-0000-0000911D0000}"/>
    <cellStyle name="Normal 16 35 6 2" xfId="7572" xr:uid="{00000000-0005-0000-0000-0000921D0000}"/>
    <cellStyle name="Normal 16 35 7" xfId="7573" xr:uid="{00000000-0005-0000-0000-0000931D0000}"/>
    <cellStyle name="Normal 16 35 7 2" xfId="7574" xr:uid="{00000000-0005-0000-0000-0000941D0000}"/>
    <cellStyle name="Normal 16 35 8" xfId="7575" xr:uid="{00000000-0005-0000-0000-0000951D0000}"/>
    <cellStyle name="Normal 16 35 9" xfId="7576" xr:uid="{00000000-0005-0000-0000-0000961D0000}"/>
    <cellStyle name="Normal 16 36" xfId="7577" xr:uid="{00000000-0005-0000-0000-0000971D0000}"/>
    <cellStyle name="Normal 16 36 10" xfId="7578" xr:uid="{00000000-0005-0000-0000-0000981D0000}"/>
    <cellStyle name="Normal 16 36 2" xfId="7579" xr:uid="{00000000-0005-0000-0000-0000991D0000}"/>
    <cellStyle name="Normal 16 36 2 2" xfId="7580" xr:uid="{00000000-0005-0000-0000-00009A1D0000}"/>
    <cellStyle name="Normal 16 36 3" xfId="7581" xr:uid="{00000000-0005-0000-0000-00009B1D0000}"/>
    <cellStyle name="Normal 16 36 3 2" xfId="7582" xr:uid="{00000000-0005-0000-0000-00009C1D0000}"/>
    <cellStyle name="Normal 16 36 4" xfId="7583" xr:uid="{00000000-0005-0000-0000-00009D1D0000}"/>
    <cellStyle name="Normal 16 36 4 2" xfId="7584" xr:uid="{00000000-0005-0000-0000-00009E1D0000}"/>
    <cellStyle name="Normal 16 36 5" xfId="7585" xr:uid="{00000000-0005-0000-0000-00009F1D0000}"/>
    <cellStyle name="Normal 16 36 5 2" xfId="7586" xr:uid="{00000000-0005-0000-0000-0000A01D0000}"/>
    <cellStyle name="Normal 16 36 6" xfId="7587" xr:uid="{00000000-0005-0000-0000-0000A11D0000}"/>
    <cellStyle name="Normal 16 36 6 2" xfId="7588" xr:uid="{00000000-0005-0000-0000-0000A21D0000}"/>
    <cellStyle name="Normal 16 36 7" xfId="7589" xr:uid="{00000000-0005-0000-0000-0000A31D0000}"/>
    <cellStyle name="Normal 16 36 7 2" xfId="7590" xr:uid="{00000000-0005-0000-0000-0000A41D0000}"/>
    <cellStyle name="Normal 16 36 8" xfId="7591" xr:uid="{00000000-0005-0000-0000-0000A51D0000}"/>
    <cellStyle name="Normal 16 36 9" xfId="7592" xr:uid="{00000000-0005-0000-0000-0000A61D0000}"/>
    <cellStyle name="Normal 16 37" xfId="7593" xr:uid="{00000000-0005-0000-0000-0000A71D0000}"/>
    <cellStyle name="Normal 16 37 10" xfId="7594" xr:uid="{00000000-0005-0000-0000-0000A81D0000}"/>
    <cellStyle name="Normal 16 37 2" xfId="7595" xr:uid="{00000000-0005-0000-0000-0000A91D0000}"/>
    <cellStyle name="Normal 16 37 2 2" xfId="7596" xr:uid="{00000000-0005-0000-0000-0000AA1D0000}"/>
    <cellStyle name="Normal 16 37 3" xfId="7597" xr:uid="{00000000-0005-0000-0000-0000AB1D0000}"/>
    <cellStyle name="Normal 16 37 3 2" xfId="7598" xr:uid="{00000000-0005-0000-0000-0000AC1D0000}"/>
    <cellStyle name="Normal 16 37 4" xfId="7599" xr:uid="{00000000-0005-0000-0000-0000AD1D0000}"/>
    <cellStyle name="Normal 16 37 4 2" xfId="7600" xr:uid="{00000000-0005-0000-0000-0000AE1D0000}"/>
    <cellStyle name="Normal 16 37 5" xfId="7601" xr:uid="{00000000-0005-0000-0000-0000AF1D0000}"/>
    <cellStyle name="Normal 16 37 5 2" xfId="7602" xr:uid="{00000000-0005-0000-0000-0000B01D0000}"/>
    <cellStyle name="Normal 16 37 6" xfId="7603" xr:uid="{00000000-0005-0000-0000-0000B11D0000}"/>
    <cellStyle name="Normal 16 37 6 2" xfId="7604" xr:uid="{00000000-0005-0000-0000-0000B21D0000}"/>
    <cellStyle name="Normal 16 37 7" xfId="7605" xr:uid="{00000000-0005-0000-0000-0000B31D0000}"/>
    <cellStyle name="Normal 16 37 7 2" xfId="7606" xr:uid="{00000000-0005-0000-0000-0000B41D0000}"/>
    <cellStyle name="Normal 16 37 8" xfId="7607" xr:uid="{00000000-0005-0000-0000-0000B51D0000}"/>
    <cellStyle name="Normal 16 37 9" xfId="7608" xr:uid="{00000000-0005-0000-0000-0000B61D0000}"/>
    <cellStyle name="Normal 16 38" xfId="7609" xr:uid="{00000000-0005-0000-0000-0000B71D0000}"/>
    <cellStyle name="Normal 16 38 10" xfId="7610" xr:uid="{00000000-0005-0000-0000-0000B81D0000}"/>
    <cellStyle name="Normal 16 38 2" xfId="7611" xr:uid="{00000000-0005-0000-0000-0000B91D0000}"/>
    <cellStyle name="Normal 16 38 2 2" xfId="7612" xr:uid="{00000000-0005-0000-0000-0000BA1D0000}"/>
    <cellStyle name="Normal 16 38 3" xfId="7613" xr:uid="{00000000-0005-0000-0000-0000BB1D0000}"/>
    <cellStyle name="Normal 16 38 3 2" xfId="7614" xr:uid="{00000000-0005-0000-0000-0000BC1D0000}"/>
    <cellStyle name="Normal 16 38 4" xfId="7615" xr:uid="{00000000-0005-0000-0000-0000BD1D0000}"/>
    <cellStyle name="Normal 16 38 4 2" xfId="7616" xr:uid="{00000000-0005-0000-0000-0000BE1D0000}"/>
    <cellStyle name="Normal 16 38 5" xfId="7617" xr:uid="{00000000-0005-0000-0000-0000BF1D0000}"/>
    <cellStyle name="Normal 16 38 5 2" xfId="7618" xr:uid="{00000000-0005-0000-0000-0000C01D0000}"/>
    <cellStyle name="Normal 16 38 6" xfId="7619" xr:uid="{00000000-0005-0000-0000-0000C11D0000}"/>
    <cellStyle name="Normal 16 38 6 2" xfId="7620" xr:uid="{00000000-0005-0000-0000-0000C21D0000}"/>
    <cellStyle name="Normal 16 38 7" xfId="7621" xr:uid="{00000000-0005-0000-0000-0000C31D0000}"/>
    <cellStyle name="Normal 16 38 7 2" xfId="7622" xr:uid="{00000000-0005-0000-0000-0000C41D0000}"/>
    <cellStyle name="Normal 16 38 8" xfId="7623" xr:uid="{00000000-0005-0000-0000-0000C51D0000}"/>
    <cellStyle name="Normal 16 38 9" xfId="7624" xr:uid="{00000000-0005-0000-0000-0000C61D0000}"/>
    <cellStyle name="Normal 16 39" xfId="7625" xr:uid="{00000000-0005-0000-0000-0000C71D0000}"/>
    <cellStyle name="Normal 16 39 10" xfId="7626" xr:uid="{00000000-0005-0000-0000-0000C81D0000}"/>
    <cellStyle name="Normal 16 39 2" xfId="7627" xr:uid="{00000000-0005-0000-0000-0000C91D0000}"/>
    <cellStyle name="Normal 16 39 2 2" xfId="7628" xr:uid="{00000000-0005-0000-0000-0000CA1D0000}"/>
    <cellStyle name="Normal 16 39 3" xfId="7629" xr:uid="{00000000-0005-0000-0000-0000CB1D0000}"/>
    <cellStyle name="Normal 16 39 3 2" xfId="7630" xr:uid="{00000000-0005-0000-0000-0000CC1D0000}"/>
    <cellStyle name="Normal 16 39 4" xfId="7631" xr:uid="{00000000-0005-0000-0000-0000CD1D0000}"/>
    <cellStyle name="Normal 16 39 4 2" xfId="7632" xr:uid="{00000000-0005-0000-0000-0000CE1D0000}"/>
    <cellStyle name="Normal 16 39 5" xfId="7633" xr:uid="{00000000-0005-0000-0000-0000CF1D0000}"/>
    <cellStyle name="Normal 16 39 5 2" xfId="7634" xr:uid="{00000000-0005-0000-0000-0000D01D0000}"/>
    <cellStyle name="Normal 16 39 6" xfId="7635" xr:uid="{00000000-0005-0000-0000-0000D11D0000}"/>
    <cellStyle name="Normal 16 39 6 2" xfId="7636" xr:uid="{00000000-0005-0000-0000-0000D21D0000}"/>
    <cellStyle name="Normal 16 39 7" xfId="7637" xr:uid="{00000000-0005-0000-0000-0000D31D0000}"/>
    <cellStyle name="Normal 16 39 7 2" xfId="7638" xr:uid="{00000000-0005-0000-0000-0000D41D0000}"/>
    <cellStyle name="Normal 16 39 8" xfId="7639" xr:uid="{00000000-0005-0000-0000-0000D51D0000}"/>
    <cellStyle name="Normal 16 39 9" xfId="7640" xr:uid="{00000000-0005-0000-0000-0000D61D0000}"/>
    <cellStyle name="Normal 16 4" xfId="7641" xr:uid="{00000000-0005-0000-0000-0000D71D0000}"/>
    <cellStyle name="Normal 16 4 10" xfId="7642" xr:uid="{00000000-0005-0000-0000-0000D81D0000}"/>
    <cellStyle name="Normal 16 4 2" xfId="7643" xr:uid="{00000000-0005-0000-0000-0000D91D0000}"/>
    <cellStyle name="Normal 16 4 2 2" xfId="7644" xr:uid="{00000000-0005-0000-0000-0000DA1D0000}"/>
    <cellStyle name="Normal 16 4 3" xfId="7645" xr:uid="{00000000-0005-0000-0000-0000DB1D0000}"/>
    <cellStyle name="Normal 16 4 3 2" xfId="7646" xr:uid="{00000000-0005-0000-0000-0000DC1D0000}"/>
    <cellStyle name="Normal 16 4 4" xfId="7647" xr:uid="{00000000-0005-0000-0000-0000DD1D0000}"/>
    <cellStyle name="Normal 16 4 4 2" xfId="7648" xr:uid="{00000000-0005-0000-0000-0000DE1D0000}"/>
    <cellStyle name="Normal 16 4 5" xfId="7649" xr:uid="{00000000-0005-0000-0000-0000DF1D0000}"/>
    <cellStyle name="Normal 16 4 5 2" xfId="7650" xr:uid="{00000000-0005-0000-0000-0000E01D0000}"/>
    <cellStyle name="Normal 16 4 6" xfId="7651" xr:uid="{00000000-0005-0000-0000-0000E11D0000}"/>
    <cellStyle name="Normal 16 4 6 2" xfId="7652" xr:uid="{00000000-0005-0000-0000-0000E21D0000}"/>
    <cellStyle name="Normal 16 4 7" xfId="7653" xr:uid="{00000000-0005-0000-0000-0000E31D0000}"/>
    <cellStyle name="Normal 16 4 7 2" xfId="7654" xr:uid="{00000000-0005-0000-0000-0000E41D0000}"/>
    <cellStyle name="Normal 16 4 8" xfId="7655" xr:uid="{00000000-0005-0000-0000-0000E51D0000}"/>
    <cellStyle name="Normal 16 4 9" xfId="7656" xr:uid="{00000000-0005-0000-0000-0000E61D0000}"/>
    <cellStyle name="Normal 16 40" xfId="7657" xr:uid="{00000000-0005-0000-0000-0000E71D0000}"/>
    <cellStyle name="Normal 16 40 10" xfId="7658" xr:uid="{00000000-0005-0000-0000-0000E81D0000}"/>
    <cellStyle name="Normal 16 40 2" xfId="7659" xr:uid="{00000000-0005-0000-0000-0000E91D0000}"/>
    <cellStyle name="Normal 16 40 2 2" xfId="7660" xr:uid="{00000000-0005-0000-0000-0000EA1D0000}"/>
    <cellStyle name="Normal 16 40 3" xfId="7661" xr:uid="{00000000-0005-0000-0000-0000EB1D0000}"/>
    <cellStyle name="Normal 16 40 3 2" xfId="7662" xr:uid="{00000000-0005-0000-0000-0000EC1D0000}"/>
    <cellStyle name="Normal 16 40 4" xfId="7663" xr:uid="{00000000-0005-0000-0000-0000ED1D0000}"/>
    <cellStyle name="Normal 16 40 4 2" xfId="7664" xr:uid="{00000000-0005-0000-0000-0000EE1D0000}"/>
    <cellStyle name="Normal 16 40 5" xfId="7665" xr:uid="{00000000-0005-0000-0000-0000EF1D0000}"/>
    <cellStyle name="Normal 16 40 5 2" xfId="7666" xr:uid="{00000000-0005-0000-0000-0000F01D0000}"/>
    <cellStyle name="Normal 16 40 6" xfId="7667" xr:uid="{00000000-0005-0000-0000-0000F11D0000}"/>
    <cellStyle name="Normal 16 40 6 2" xfId="7668" xr:uid="{00000000-0005-0000-0000-0000F21D0000}"/>
    <cellStyle name="Normal 16 40 7" xfId="7669" xr:uid="{00000000-0005-0000-0000-0000F31D0000}"/>
    <cellStyle name="Normal 16 40 7 2" xfId="7670" xr:uid="{00000000-0005-0000-0000-0000F41D0000}"/>
    <cellStyle name="Normal 16 40 8" xfId="7671" xr:uid="{00000000-0005-0000-0000-0000F51D0000}"/>
    <cellStyle name="Normal 16 40 9" xfId="7672" xr:uid="{00000000-0005-0000-0000-0000F61D0000}"/>
    <cellStyle name="Normal 16 41" xfId="7673" xr:uid="{00000000-0005-0000-0000-0000F71D0000}"/>
    <cellStyle name="Normal 16 41 10" xfId="7674" xr:uid="{00000000-0005-0000-0000-0000F81D0000}"/>
    <cellStyle name="Normal 16 41 2" xfId="7675" xr:uid="{00000000-0005-0000-0000-0000F91D0000}"/>
    <cellStyle name="Normal 16 41 2 2" xfId="7676" xr:uid="{00000000-0005-0000-0000-0000FA1D0000}"/>
    <cellStyle name="Normal 16 41 3" xfId="7677" xr:uid="{00000000-0005-0000-0000-0000FB1D0000}"/>
    <cellStyle name="Normal 16 41 3 2" xfId="7678" xr:uid="{00000000-0005-0000-0000-0000FC1D0000}"/>
    <cellStyle name="Normal 16 41 4" xfId="7679" xr:uid="{00000000-0005-0000-0000-0000FD1D0000}"/>
    <cellStyle name="Normal 16 41 4 2" xfId="7680" xr:uid="{00000000-0005-0000-0000-0000FE1D0000}"/>
    <cellStyle name="Normal 16 41 5" xfId="7681" xr:uid="{00000000-0005-0000-0000-0000FF1D0000}"/>
    <cellStyle name="Normal 16 41 5 2" xfId="7682" xr:uid="{00000000-0005-0000-0000-0000001E0000}"/>
    <cellStyle name="Normal 16 41 6" xfId="7683" xr:uid="{00000000-0005-0000-0000-0000011E0000}"/>
    <cellStyle name="Normal 16 41 6 2" xfId="7684" xr:uid="{00000000-0005-0000-0000-0000021E0000}"/>
    <cellStyle name="Normal 16 41 7" xfId="7685" xr:uid="{00000000-0005-0000-0000-0000031E0000}"/>
    <cellStyle name="Normal 16 41 7 2" xfId="7686" xr:uid="{00000000-0005-0000-0000-0000041E0000}"/>
    <cellStyle name="Normal 16 41 8" xfId="7687" xr:uid="{00000000-0005-0000-0000-0000051E0000}"/>
    <cellStyle name="Normal 16 41 9" xfId="7688" xr:uid="{00000000-0005-0000-0000-0000061E0000}"/>
    <cellStyle name="Normal 16 42" xfId="7689" xr:uid="{00000000-0005-0000-0000-0000071E0000}"/>
    <cellStyle name="Normal 16 42 10" xfId="7690" xr:uid="{00000000-0005-0000-0000-0000081E0000}"/>
    <cellStyle name="Normal 16 42 2" xfId="7691" xr:uid="{00000000-0005-0000-0000-0000091E0000}"/>
    <cellStyle name="Normal 16 42 2 2" xfId="7692" xr:uid="{00000000-0005-0000-0000-00000A1E0000}"/>
    <cellStyle name="Normal 16 42 3" xfId="7693" xr:uid="{00000000-0005-0000-0000-00000B1E0000}"/>
    <cellStyle name="Normal 16 42 3 2" xfId="7694" xr:uid="{00000000-0005-0000-0000-00000C1E0000}"/>
    <cellStyle name="Normal 16 42 4" xfId="7695" xr:uid="{00000000-0005-0000-0000-00000D1E0000}"/>
    <cellStyle name="Normal 16 42 4 2" xfId="7696" xr:uid="{00000000-0005-0000-0000-00000E1E0000}"/>
    <cellStyle name="Normal 16 42 5" xfId="7697" xr:uid="{00000000-0005-0000-0000-00000F1E0000}"/>
    <cellStyle name="Normal 16 42 5 2" xfId="7698" xr:uid="{00000000-0005-0000-0000-0000101E0000}"/>
    <cellStyle name="Normal 16 42 6" xfId="7699" xr:uid="{00000000-0005-0000-0000-0000111E0000}"/>
    <cellStyle name="Normal 16 42 6 2" xfId="7700" xr:uid="{00000000-0005-0000-0000-0000121E0000}"/>
    <cellStyle name="Normal 16 42 7" xfId="7701" xr:uid="{00000000-0005-0000-0000-0000131E0000}"/>
    <cellStyle name="Normal 16 42 7 2" xfId="7702" xr:uid="{00000000-0005-0000-0000-0000141E0000}"/>
    <cellStyle name="Normal 16 42 8" xfId="7703" xr:uid="{00000000-0005-0000-0000-0000151E0000}"/>
    <cellStyle name="Normal 16 42 9" xfId="7704" xr:uid="{00000000-0005-0000-0000-0000161E0000}"/>
    <cellStyle name="Normal 16 43" xfId="7705" xr:uid="{00000000-0005-0000-0000-0000171E0000}"/>
    <cellStyle name="Normal 16 43 10" xfId="7706" xr:uid="{00000000-0005-0000-0000-0000181E0000}"/>
    <cellStyle name="Normal 16 43 2" xfId="7707" xr:uid="{00000000-0005-0000-0000-0000191E0000}"/>
    <cellStyle name="Normal 16 43 2 2" xfId="7708" xr:uid="{00000000-0005-0000-0000-00001A1E0000}"/>
    <cellStyle name="Normal 16 43 3" xfId="7709" xr:uid="{00000000-0005-0000-0000-00001B1E0000}"/>
    <cellStyle name="Normal 16 43 3 2" xfId="7710" xr:uid="{00000000-0005-0000-0000-00001C1E0000}"/>
    <cellStyle name="Normal 16 43 4" xfId="7711" xr:uid="{00000000-0005-0000-0000-00001D1E0000}"/>
    <cellStyle name="Normal 16 43 4 2" xfId="7712" xr:uid="{00000000-0005-0000-0000-00001E1E0000}"/>
    <cellStyle name="Normal 16 43 5" xfId="7713" xr:uid="{00000000-0005-0000-0000-00001F1E0000}"/>
    <cellStyle name="Normal 16 43 5 2" xfId="7714" xr:uid="{00000000-0005-0000-0000-0000201E0000}"/>
    <cellStyle name="Normal 16 43 6" xfId="7715" xr:uid="{00000000-0005-0000-0000-0000211E0000}"/>
    <cellStyle name="Normal 16 43 6 2" xfId="7716" xr:uid="{00000000-0005-0000-0000-0000221E0000}"/>
    <cellStyle name="Normal 16 43 7" xfId="7717" xr:uid="{00000000-0005-0000-0000-0000231E0000}"/>
    <cellStyle name="Normal 16 43 7 2" xfId="7718" xr:uid="{00000000-0005-0000-0000-0000241E0000}"/>
    <cellStyle name="Normal 16 43 8" xfId="7719" xr:uid="{00000000-0005-0000-0000-0000251E0000}"/>
    <cellStyle name="Normal 16 43 9" xfId="7720" xr:uid="{00000000-0005-0000-0000-0000261E0000}"/>
    <cellStyle name="Normal 16 44" xfId="7721" xr:uid="{00000000-0005-0000-0000-0000271E0000}"/>
    <cellStyle name="Normal 16 44 10" xfId="7722" xr:uid="{00000000-0005-0000-0000-0000281E0000}"/>
    <cellStyle name="Normal 16 44 2" xfId="7723" xr:uid="{00000000-0005-0000-0000-0000291E0000}"/>
    <cellStyle name="Normal 16 44 2 2" xfId="7724" xr:uid="{00000000-0005-0000-0000-00002A1E0000}"/>
    <cellStyle name="Normal 16 44 3" xfId="7725" xr:uid="{00000000-0005-0000-0000-00002B1E0000}"/>
    <cellStyle name="Normal 16 44 3 2" xfId="7726" xr:uid="{00000000-0005-0000-0000-00002C1E0000}"/>
    <cellStyle name="Normal 16 44 4" xfId="7727" xr:uid="{00000000-0005-0000-0000-00002D1E0000}"/>
    <cellStyle name="Normal 16 44 4 2" xfId="7728" xr:uid="{00000000-0005-0000-0000-00002E1E0000}"/>
    <cellStyle name="Normal 16 44 5" xfId="7729" xr:uid="{00000000-0005-0000-0000-00002F1E0000}"/>
    <cellStyle name="Normal 16 44 5 2" xfId="7730" xr:uid="{00000000-0005-0000-0000-0000301E0000}"/>
    <cellStyle name="Normal 16 44 6" xfId="7731" xr:uid="{00000000-0005-0000-0000-0000311E0000}"/>
    <cellStyle name="Normal 16 44 6 2" xfId="7732" xr:uid="{00000000-0005-0000-0000-0000321E0000}"/>
    <cellStyle name="Normal 16 44 7" xfId="7733" xr:uid="{00000000-0005-0000-0000-0000331E0000}"/>
    <cellStyle name="Normal 16 44 7 2" xfId="7734" xr:uid="{00000000-0005-0000-0000-0000341E0000}"/>
    <cellStyle name="Normal 16 44 8" xfId="7735" xr:uid="{00000000-0005-0000-0000-0000351E0000}"/>
    <cellStyle name="Normal 16 44 9" xfId="7736" xr:uid="{00000000-0005-0000-0000-0000361E0000}"/>
    <cellStyle name="Normal 16 45" xfId="7737" xr:uid="{00000000-0005-0000-0000-0000371E0000}"/>
    <cellStyle name="Normal 16 45 10" xfId="7738" xr:uid="{00000000-0005-0000-0000-0000381E0000}"/>
    <cellStyle name="Normal 16 45 2" xfId="7739" xr:uid="{00000000-0005-0000-0000-0000391E0000}"/>
    <cellStyle name="Normal 16 45 2 2" xfId="7740" xr:uid="{00000000-0005-0000-0000-00003A1E0000}"/>
    <cellStyle name="Normal 16 45 3" xfId="7741" xr:uid="{00000000-0005-0000-0000-00003B1E0000}"/>
    <cellStyle name="Normal 16 45 3 2" xfId="7742" xr:uid="{00000000-0005-0000-0000-00003C1E0000}"/>
    <cellStyle name="Normal 16 45 4" xfId="7743" xr:uid="{00000000-0005-0000-0000-00003D1E0000}"/>
    <cellStyle name="Normal 16 45 4 2" xfId="7744" xr:uid="{00000000-0005-0000-0000-00003E1E0000}"/>
    <cellStyle name="Normal 16 45 5" xfId="7745" xr:uid="{00000000-0005-0000-0000-00003F1E0000}"/>
    <cellStyle name="Normal 16 45 5 2" xfId="7746" xr:uid="{00000000-0005-0000-0000-0000401E0000}"/>
    <cellStyle name="Normal 16 45 6" xfId="7747" xr:uid="{00000000-0005-0000-0000-0000411E0000}"/>
    <cellStyle name="Normal 16 45 6 2" xfId="7748" xr:uid="{00000000-0005-0000-0000-0000421E0000}"/>
    <cellStyle name="Normal 16 45 7" xfId="7749" xr:uid="{00000000-0005-0000-0000-0000431E0000}"/>
    <cellStyle name="Normal 16 45 7 2" xfId="7750" xr:uid="{00000000-0005-0000-0000-0000441E0000}"/>
    <cellStyle name="Normal 16 45 8" xfId="7751" xr:uid="{00000000-0005-0000-0000-0000451E0000}"/>
    <cellStyle name="Normal 16 45 9" xfId="7752" xr:uid="{00000000-0005-0000-0000-0000461E0000}"/>
    <cellStyle name="Normal 16 46" xfId="7753" xr:uid="{00000000-0005-0000-0000-0000471E0000}"/>
    <cellStyle name="Normal 16 46 10" xfId="7754" xr:uid="{00000000-0005-0000-0000-0000481E0000}"/>
    <cellStyle name="Normal 16 46 2" xfId="7755" xr:uid="{00000000-0005-0000-0000-0000491E0000}"/>
    <cellStyle name="Normal 16 46 2 2" xfId="7756" xr:uid="{00000000-0005-0000-0000-00004A1E0000}"/>
    <cellStyle name="Normal 16 46 3" xfId="7757" xr:uid="{00000000-0005-0000-0000-00004B1E0000}"/>
    <cellStyle name="Normal 16 46 3 2" xfId="7758" xr:uid="{00000000-0005-0000-0000-00004C1E0000}"/>
    <cellStyle name="Normal 16 46 4" xfId="7759" xr:uid="{00000000-0005-0000-0000-00004D1E0000}"/>
    <cellStyle name="Normal 16 46 4 2" xfId="7760" xr:uid="{00000000-0005-0000-0000-00004E1E0000}"/>
    <cellStyle name="Normal 16 46 5" xfId="7761" xr:uid="{00000000-0005-0000-0000-00004F1E0000}"/>
    <cellStyle name="Normal 16 46 5 2" xfId="7762" xr:uid="{00000000-0005-0000-0000-0000501E0000}"/>
    <cellStyle name="Normal 16 46 6" xfId="7763" xr:uid="{00000000-0005-0000-0000-0000511E0000}"/>
    <cellStyle name="Normal 16 46 6 2" xfId="7764" xr:uid="{00000000-0005-0000-0000-0000521E0000}"/>
    <cellStyle name="Normal 16 46 7" xfId="7765" xr:uid="{00000000-0005-0000-0000-0000531E0000}"/>
    <cellStyle name="Normal 16 46 7 2" xfId="7766" xr:uid="{00000000-0005-0000-0000-0000541E0000}"/>
    <cellStyle name="Normal 16 46 8" xfId="7767" xr:uid="{00000000-0005-0000-0000-0000551E0000}"/>
    <cellStyle name="Normal 16 46 9" xfId="7768" xr:uid="{00000000-0005-0000-0000-0000561E0000}"/>
    <cellStyle name="Normal 16 47" xfId="7769" xr:uid="{00000000-0005-0000-0000-0000571E0000}"/>
    <cellStyle name="Normal 16 47 10" xfId="7770" xr:uid="{00000000-0005-0000-0000-0000581E0000}"/>
    <cellStyle name="Normal 16 47 2" xfId="7771" xr:uid="{00000000-0005-0000-0000-0000591E0000}"/>
    <cellStyle name="Normal 16 47 2 2" xfId="7772" xr:uid="{00000000-0005-0000-0000-00005A1E0000}"/>
    <cellStyle name="Normal 16 47 3" xfId="7773" xr:uid="{00000000-0005-0000-0000-00005B1E0000}"/>
    <cellStyle name="Normal 16 47 3 2" xfId="7774" xr:uid="{00000000-0005-0000-0000-00005C1E0000}"/>
    <cellStyle name="Normal 16 47 4" xfId="7775" xr:uid="{00000000-0005-0000-0000-00005D1E0000}"/>
    <cellStyle name="Normal 16 47 4 2" xfId="7776" xr:uid="{00000000-0005-0000-0000-00005E1E0000}"/>
    <cellStyle name="Normal 16 47 5" xfId="7777" xr:uid="{00000000-0005-0000-0000-00005F1E0000}"/>
    <cellStyle name="Normal 16 47 5 2" xfId="7778" xr:uid="{00000000-0005-0000-0000-0000601E0000}"/>
    <cellStyle name="Normal 16 47 6" xfId="7779" xr:uid="{00000000-0005-0000-0000-0000611E0000}"/>
    <cellStyle name="Normal 16 47 6 2" xfId="7780" xr:uid="{00000000-0005-0000-0000-0000621E0000}"/>
    <cellStyle name="Normal 16 47 7" xfId="7781" xr:uid="{00000000-0005-0000-0000-0000631E0000}"/>
    <cellStyle name="Normal 16 47 7 2" xfId="7782" xr:uid="{00000000-0005-0000-0000-0000641E0000}"/>
    <cellStyle name="Normal 16 47 8" xfId="7783" xr:uid="{00000000-0005-0000-0000-0000651E0000}"/>
    <cellStyle name="Normal 16 47 9" xfId="7784" xr:uid="{00000000-0005-0000-0000-0000661E0000}"/>
    <cellStyle name="Normal 16 48" xfId="7785" xr:uid="{00000000-0005-0000-0000-0000671E0000}"/>
    <cellStyle name="Normal 16 48 10" xfId="7786" xr:uid="{00000000-0005-0000-0000-0000681E0000}"/>
    <cellStyle name="Normal 16 48 2" xfId="7787" xr:uid="{00000000-0005-0000-0000-0000691E0000}"/>
    <cellStyle name="Normal 16 48 2 2" xfId="7788" xr:uid="{00000000-0005-0000-0000-00006A1E0000}"/>
    <cellStyle name="Normal 16 48 3" xfId="7789" xr:uid="{00000000-0005-0000-0000-00006B1E0000}"/>
    <cellStyle name="Normal 16 48 3 2" xfId="7790" xr:uid="{00000000-0005-0000-0000-00006C1E0000}"/>
    <cellStyle name="Normal 16 48 4" xfId="7791" xr:uid="{00000000-0005-0000-0000-00006D1E0000}"/>
    <cellStyle name="Normal 16 48 4 2" xfId="7792" xr:uid="{00000000-0005-0000-0000-00006E1E0000}"/>
    <cellStyle name="Normal 16 48 5" xfId="7793" xr:uid="{00000000-0005-0000-0000-00006F1E0000}"/>
    <cellStyle name="Normal 16 48 5 2" xfId="7794" xr:uid="{00000000-0005-0000-0000-0000701E0000}"/>
    <cellStyle name="Normal 16 48 6" xfId="7795" xr:uid="{00000000-0005-0000-0000-0000711E0000}"/>
    <cellStyle name="Normal 16 48 6 2" xfId="7796" xr:uid="{00000000-0005-0000-0000-0000721E0000}"/>
    <cellStyle name="Normal 16 48 7" xfId="7797" xr:uid="{00000000-0005-0000-0000-0000731E0000}"/>
    <cellStyle name="Normal 16 48 7 2" xfId="7798" xr:uid="{00000000-0005-0000-0000-0000741E0000}"/>
    <cellStyle name="Normal 16 48 8" xfId="7799" xr:uid="{00000000-0005-0000-0000-0000751E0000}"/>
    <cellStyle name="Normal 16 48 9" xfId="7800" xr:uid="{00000000-0005-0000-0000-0000761E0000}"/>
    <cellStyle name="Normal 16 49" xfId="7801" xr:uid="{00000000-0005-0000-0000-0000771E0000}"/>
    <cellStyle name="Normal 16 49 10" xfId="7802" xr:uid="{00000000-0005-0000-0000-0000781E0000}"/>
    <cellStyle name="Normal 16 49 2" xfId="7803" xr:uid="{00000000-0005-0000-0000-0000791E0000}"/>
    <cellStyle name="Normal 16 49 2 2" xfId="7804" xr:uid="{00000000-0005-0000-0000-00007A1E0000}"/>
    <cellStyle name="Normal 16 49 3" xfId="7805" xr:uid="{00000000-0005-0000-0000-00007B1E0000}"/>
    <cellStyle name="Normal 16 49 3 2" xfId="7806" xr:uid="{00000000-0005-0000-0000-00007C1E0000}"/>
    <cellStyle name="Normal 16 49 4" xfId="7807" xr:uid="{00000000-0005-0000-0000-00007D1E0000}"/>
    <cellStyle name="Normal 16 49 4 2" xfId="7808" xr:uid="{00000000-0005-0000-0000-00007E1E0000}"/>
    <cellStyle name="Normal 16 49 5" xfId="7809" xr:uid="{00000000-0005-0000-0000-00007F1E0000}"/>
    <cellStyle name="Normal 16 49 5 2" xfId="7810" xr:uid="{00000000-0005-0000-0000-0000801E0000}"/>
    <cellStyle name="Normal 16 49 6" xfId="7811" xr:uid="{00000000-0005-0000-0000-0000811E0000}"/>
    <cellStyle name="Normal 16 49 6 2" xfId="7812" xr:uid="{00000000-0005-0000-0000-0000821E0000}"/>
    <cellStyle name="Normal 16 49 7" xfId="7813" xr:uid="{00000000-0005-0000-0000-0000831E0000}"/>
    <cellStyle name="Normal 16 49 7 2" xfId="7814" xr:uid="{00000000-0005-0000-0000-0000841E0000}"/>
    <cellStyle name="Normal 16 49 8" xfId="7815" xr:uid="{00000000-0005-0000-0000-0000851E0000}"/>
    <cellStyle name="Normal 16 49 9" xfId="7816" xr:uid="{00000000-0005-0000-0000-0000861E0000}"/>
    <cellStyle name="Normal 16 5" xfId="7817" xr:uid="{00000000-0005-0000-0000-0000871E0000}"/>
    <cellStyle name="Normal 16 5 10" xfId="7818" xr:uid="{00000000-0005-0000-0000-0000881E0000}"/>
    <cellStyle name="Normal 16 5 2" xfId="7819" xr:uid="{00000000-0005-0000-0000-0000891E0000}"/>
    <cellStyle name="Normal 16 5 2 2" xfId="7820" xr:uid="{00000000-0005-0000-0000-00008A1E0000}"/>
    <cellStyle name="Normal 16 5 3" xfId="7821" xr:uid="{00000000-0005-0000-0000-00008B1E0000}"/>
    <cellStyle name="Normal 16 5 3 2" xfId="7822" xr:uid="{00000000-0005-0000-0000-00008C1E0000}"/>
    <cellStyle name="Normal 16 5 4" xfId="7823" xr:uid="{00000000-0005-0000-0000-00008D1E0000}"/>
    <cellStyle name="Normal 16 5 4 2" xfId="7824" xr:uid="{00000000-0005-0000-0000-00008E1E0000}"/>
    <cellStyle name="Normal 16 5 5" xfId="7825" xr:uid="{00000000-0005-0000-0000-00008F1E0000}"/>
    <cellStyle name="Normal 16 5 5 2" xfId="7826" xr:uid="{00000000-0005-0000-0000-0000901E0000}"/>
    <cellStyle name="Normal 16 5 6" xfId="7827" xr:uid="{00000000-0005-0000-0000-0000911E0000}"/>
    <cellStyle name="Normal 16 5 6 2" xfId="7828" xr:uid="{00000000-0005-0000-0000-0000921E0000}"/>
    <cellStyle name="Normal 16 5 7" xfId="7829" xr:uid="{00000000-0005-0000-0000-0000931E0000}"/>
    <cellStyle name="Normal 16 5 7 2" xfId="7830" xr:uid="{00000000-0005-0000-0000-0000941E0000}"/>
    <cellStyle name="Normal 16 5 8" xfId="7831" xr:uid="{00000000-0005-0000-0000-0000951E0000}"/>
    <cellStyle name="Normal 16 5 9" xfId="7832" xr:uid="{00000000-0005-0000-0000-0000961E0000}"/>
    <cellStyle name="Normal 16 50" xfId="7833" xr:uid="{00000000-0005-0000-0000-0000971E0000}"/>
    <cellStyle name="Normal 16 50 10" xfId="7834" xr:uid="{00000000-0005-0000-0000-0000981E0000}"/>
    <cellStyle name="Normal 16 50 2" xfId="7835" xr:uid="{00000000-0005-0000-0000-0000991E0000}"/>
    <cellStyle name="Normal 16 50 2 2" xfId="7836" xr:uid="{00000000-0005-0000-0000-00009A1E0000}"/>
    <cellStyle name="Normal 16 50 3" xfId="7837" xr:uid="{00000000-0005-0000-0000-00009B1E0000}"/>
    <cellStyle name="Normal 16 50 3 2" xfId="7838" xr:uid="{00000000-0005-0000-0000-00009C1E0000}"/>
    <cellStyle name="Normal 16 50 4" xfId="7839" xr:uid="{00000000-0005-0000-0000-00009D1E0000}"/>
    <cellStyle name="Normal 16 50 4 2" xfId="7840" xr:uid="{00000000-0005-0000-0000-00009E1E0000}"/>
    <cellStyle name="Normal 16 50 5" xfId="7841" xr:uid="{00000000-0005-0000-0000-00009F1E0000}"/>
    <cellStyle name="Normal 16 50 5 2" xfId="7842" xr:uid="{00000000-0005-0000-0000-0000A01E0000}"/>
    <cellStyle name="Normal 16 50 6" xfId="7843" xr:uid="{00000000-0005-0000-0000-0000A11E0000}"/>
    <cellStyle name="Normal 16 50 6 2" xfId="7844" xr:uid="{00000000-0005-0000-0000-0000A21E0000}"/>
    <cellStyle name="Normal 16 50 7" xfId="7845" xr:uid="{00000000-0005-0000-0000-0000A31E0000}"/>
    <cellStyle name="Normal 16 50 7 2" xfId="7846" xr:uid="{00000000-0005-0000-0000-0000A41E0000}"/>
    <cellStyle name="Normal 16 50 8" xfId="7847" xr:uid="{00000000-0005-0000-0000-0000A51E0000}"/>
    <cellStyle name="Normal 16 50 9" xfId="7848" xr:uid="{00000000-0005-0000-0000-0000A61E0000}"/>
    <cellStyle name="Normal 16 51" xfId="7849" xr:uid="{00000000-0005-0000-0000-0000A71E0000}"/>
    <cellStyle name="Normal 16 6" xfId="7850" xr:uid="{00000000-0005-0000-0000-0000A81E0000}"/>
    <cellStyle name="Normal 16 6 10" xfId="7851" xr:uid="{00000000-0005-0000-0000-0000A91E0000}"/>
    <cellStyle name="Normal 16 6 2" xfId="7852" xr:uid="{00000000-0005-0000-0000-0000AA1E0000}"/>
    <cellStyle name="Normal 16 6 2 2" xfId="7853" xr:uid="{00000000-0005-0000-0000-0000AB1E0000}"/>
    <cellStyle name="Normal 16 6 3" xfId="7854" xr:uid="{00000000-0005-0000-0000-0000AC1E0000}"/>
    <cellStyle name="Normal 16 6 3 2" xfId="7855" xr:uid="{00000000-0005-0000-0000-0000AD1E0000}"/>
    <cellStyle name="Normal 16 6 4" xfId="7856" xr:uid="{00000000-0005-0000-0000-0000AE1E0000}"/>
    <cellStyle name="Normal 16 6 4 2" xfId="7857" xr:uid="{00000000-0005-0000-0000-0000AF1E0000}"/>
    <cellStyle name="Normal 16 6 5" xfId="7858" xr:uid="{00000000-0005-0000-0000-0000B01E0000}"/>
    <cellStyle name="Normal 16 6 5 2" xfId="7859" xr:uid="{00000000-0005-0000-0000-0000B11E0000}"/>
    <cellStyle name="Normal 16 6 6" xfId="7860" xr:uid="{00000000-0005-0000-0000-0000B21E0000}"/>
    <cellStyle name="Normal 16 6 6 2" xfId="7861" xr:uid="{00000000-0005-0000-0000-0000B31E0000}"/>
    <cellStyle name="Normal 16 6 7" xfId="7862" xr:uid="{00000000-0005-0000-0000-0000B41E0000}"/>
    <cellStyle name="Normal 16 6 7 2" xfId="7863" xr:uid="{00000000-0005-0000-0000-0000B51E0000}"/>
    <cellStyle name="Normal 16 6 8" xfId="7864" xr:uid="{00000000-0005-0000-0000-0000B61E0000}"/>
    <cellStyle name="Normal 16 6 9" xfId="7865" xr:uid="{00000000-0005-0000-0000-0000B71E0000}"/>
    <cellStyle name="Normal 16 7" xfId="7866" xr:uid="{00000000-0005-0000-0000-0000B81E0000}"/>
    <cellStyle name="Normal 16 7 10" xfId="7867" xr:uid="{00000000-0005-0000-0000-0000B91E0000}"/>
    <cellStyle name="Normal 16 7 2" xfId="7868" xr:uid="{00000000-0005-0000-0000-0000BA1E0000}"/>
    <cellStyle name="Normal 16 7 2 2" xfId="7869" xr:uid="{00000000-0005-0000-0000-0000BB1E0000}"/>
    <cellStyle name="Normal 16 7 3" xfId="7870" xr:uid="{00000000-0005-0000-0000-0000BC1E0000}"/>
    <cellStyle name="Normal 16 7 3 2" xfId="7871" xr:uid="{00000000-0005-0000-0000-0000BD1E0000}"/>
    <cellStyle name="Normal 16 7 4" xfId="7872" xr:uid="{00000000-0005-0000-0000-0000BE1E0000}"/>
    <cellStyle name="Normal 16 7 4 2" xfId="7873" xr:uid="{00000000-0005-0000-0000-0000BF1E0000}"/>
    <cellStyle name="Normal 16 7 5" xfId="7874" xr:uid="{00000000-0005-0000-0000-0000C01E0000}"/>
    <cellStyle name="Normal 16 7 5 2" xfId="7875" xr:uid="{00000000-0005-0000-0000-0000C11E0000}"/>
    <cellStyle name="Normal 16 7 6" xfId="7876" xr:uid="{00000000-0005-0000-0000-0000C21E0000}"/>
    <cellStyle name="Normal 16 7 6 2" xfId="7877" xr:uid="{00000000-0005-0000-0000-0000C31E0000}"/>
    <cellStyle name="Normal 16 7 7" xfId="7878" xr:uid="{00000000-0005-0000-0000-0000C41E0000}"/>
    <cellStyle name="Normal 16 7 7 2" xfId="7879" xr:uid="{00000000-0005-0000-0000-0000C51E0000}"/>
    <cellStyle name="Normal 16 7 8" xfId="7880" xr:uid="{00000000-0005-0000-0000-0000C61E0000}"/>
    <cellStyle name="Normal 16 7 9" xfId="7881" xr:uid="{00000000-0005-0000-0000-0000C71E0000}"/>
    <cellStyle name="Normal 16 8" xfId="7882" xr:uid="{00000000-0005-0000-0000-0000C81E0000}"/>
    <cellStyle name="Normal 16 8 10" xfId="7883" xr:uid="{00000000-0005-0000-0000-0000C91E0000}"/>
    <cellStyle name="Normal 16 8 2" xfId="7884" xr:uid="{00000000-0005-0000-0000-0000CA1E0000}"/>
    <cellStyle name="Normal 16 8 2 2" xfId="7885" xr:uid="{00000000-0005-0000-0000-0000CB1E0000}"/>
    <cellStyle name="Normal 16 8 3" xfId="7886" xr:uid="{00000000-0005-0000-0000-0000CC1E0000}"/>
    <cellStyle name="Normal 16 8 3 2" xfId="7887" xr:uid="{00000000-0005-0000-0000-0000CD1E0000}"/>
    <cellStyle name="Normal 16 8 4" xfId="7888" xr:uid="{00000000-0005-0000-0000-0000CE1E0000}"/>
    <cellStyle name="Normal 16 8 4 2" xfId="7889" xr:uid="{00000000-0005-0000-0000-0000CF1E0000}"/>
    <cellStyle name="Normal 16 8 5" xfId="7890" xr:uid="{00000000-0005-0000-0000-0000D01E0000}"/>
    <cellStyle name="Normal 16 8 5 2" xfId="7891" xr:uid="{00000000-0005-0000-0000-0000D11E0000}"/>
    <cellStyle name="Normal 16 8 6" xfId="7892" xr:uid="{00000000-0005-0000-0000-0000D21E0000}"/>
    <cellStyle name="Normal 16 8 6 2" xfId="7893" xr:uid="{00000000-0005-0000-0000-0000D31E0000}"/>
    <cellStyle name="Normal 16 8 7" xfId="7894" xr:uid="{00000000-0005-0000-0000-0000D41E0000}"/>
    <cellStyle name="Normal 16 8 7 2" xfId="7895" xr:uid="{00000000-0005-0000-0000-0000D51E0000}"/>
    <cellStyle name="Normal 16 8 8" xfId="7896" xr:uid="{00000000-0005-0000-0000-0000D61E0000}"/>
    <cellStyle name="Normal 16 8 9" xfId="7897" xr:uid="{00000000-0005-0000-0000-0000D71E0000}"/>
    <cellStyle name="Normal 16 9" xfId="7898" xr:uid="{00000000-0005-0000-0000-0000D81E0000}"/>
    <cellStyle name="Normal 16 9 10" xfId="7899" xr:uid="{00000000-0005-0000-0000-0000D91E0000}"/>
    <cellStyle name="Normal 16 9 2" xfId="7900" xr:uid="{00000000-0005-0000-0000-0000DA1E0000}"/>
    <cellStyle name="Normal 16 9 2 2" xfId="7901" xr:uid="{00000000-0005-0000-0000-0000DB1E0000}"/>
    <cellStyle name="Normal 16 9 3" xfId="7902" xr:uid="{00000000-0005-0000-0000-0000DC1E0000}"/>
    <cellStyle name="Normal 16 9 3 2" xfId="7903" xr:uid="{00000000-0005-0000-0000-0000DD1E0000}"/>
    <cellStyle name="Normal 16 9 4" xfId="7904" xr:uid="{00000000-0005-0000-0000-0000DE1E0000}"/>
    <cellStyle name="Normal 16 9 4 2" xfId="7905" xr:uid="{00000000-0005-0000-0000-0000DF1E0000}"/>
    <cellStyle name="Normal 16 9 5" xfId="7906" xr:uid="{00000000-0005-0000-0000-0000E01E0000}"/>
    <cellStyle name="Normal 16 9 5 2" xfId="7907" xr:uid="{00000000-0005-0000-0000-0000E11E0000}"/>
    <cellStyle name="Normal 16 9 6" xfId="7908" xr:uid="{00000000-0005-0000-0000-0000E21E0000}"/>
    <cellStyle name="Normal 16 9 6 2" xfId="7909" xr:uid="{00000000-0005-0000-0000-0000E31E0000}"/>
    <cellStyle name="Normal 16 9 7" xfId="7910" xr:uid="{00000000-0005-0000-0000-0000E41E0000}"/>
    <cellStyle name="Normal 16 9 7 2" xfId="7911" xr:uid="{00000000-0005-0000-0000-0000E51E0000}"/>
    <cellStyle name="Normal 16 9 8" xfId="7912" xr:uid="{00000000-0005-0000-0000-0000E61E0000}"/>
    <cellStyle name="Normal 16 9 9" xfId="7913" xr:uid="{00000000-0005-0000-0000-0000E71E0000}"/>
    <cellStyle name="Normal 17" xfId="7914" xr:uid="{00000000-0005-0000-0000-0000E81E0000}"/>
    <cellStyle name="Normal 17 10" xfId="7915" xr:uid="{00000000-0005-0000-0000-0000E91E0000}"/>
    <cellStyle name="Normal 17 10 10" xfId="7916" xr:uid="{00000000-0005-0000-0000-0000EA1E0000}"/>
    <cellStyle name="Normal 17 10 2" xfId="7917" xr:uid="{00000000-0005-0000-0000-0000EB1E0000}"/>
    <cellStyle name="Normal 17 10 2 2" xfId="7918" xr:uid="{00000000-0005-0000-0000-0000EC1E0000}"/>
    <cellStyle name="Normal 17 10 3" xfId="7919" xr:uid="{00000000-0005-0000-0000-0000ED1E0000}"/>
    <cellStyle name="Normal 17 10 3 2" xfId="7920" xr:uid="{00000000-0005-0000-0000-0000EE1E0000}"/>
    <cellStyle name="Normal 17 10 4" xfId="7921" xr:uid="{00000000-0005-0000-0000-0000EF1E0000}"/>
    <cellStyle name="Normal 17 10 4 2" xfId="7922" xr:uid="{00000000-0005-0000-0000-0000F01E0000}"/>
    <cellStyle name="Normal 17 10 5" xfId="7923" xr:uid="{00000000-0005-0000-0000-0000F11E0000}"/>
    <cellStyle name="Normal 17 10 5 2" xfId="7924" xr:uid="{00000000-0005-0000-0000-0000F21E0000}"/>
    <cellStyle name="Normal 17 10 6" xfId="7925" xr:uid="{00000000-0005-0000-0000-0000F31E0000}"/>
    <cellStyle name="Normal 17 10 6 2" xfId="7926" xr:uid="{00000000-0005-0000-0000-0000F41E0000}"/>
    <cellStyle name="Normal 17 10 7" xfId="7927" xr:uid="{00000000-0005-0000-0000-0000F51E0000}"/>
    <cellStyle name="Normal 17 10 7 2" xfId="7928" xr:uid="{00000000-0005-0000-0000-0000F61E0000}"/>
    <cellStyle name="Normal 17 10 8" xfId="7929" xr:uid="{00000000-0005-0000-0000-0000F71E0000}"/>
    <cellStyle name="Normal 17 10 9" xfId="7930" xr:uid="{00000000-0005-0000-0000-0000F81E0000}"/>
    <cellStyle name="Normal 17 11" xfId="7931" xr:uid="{00000000-0005-0000-0000-0000F91E0000}"/>
    <cellStyle name="Normal 17 11 10" xfId="7932" xr:uid="{00000000-0005-0000-0000-0000FA1E0000}"/>
    <cellStyle name="Normal 17 11 2" xfId="7933" xr:uid="{00000000-0005-0000-0000-0000FB1E0000}"/>
    <cellStyle name="Normal 17 11 2 2" xfId="7934" xr:uid="{00000000-0005-0000-0000-0000FC1E0000}"/>
    <cellStyle name="Normal 17 11 3" xfId="7935" xr:uid="{00000000-0005-0000-0000-0000FD1E0000}"/>
    <cellStyle name="Normal 17 11 3 2" xfId="7936" xr:uid="{00000000-0005-0000-0000-0000FE1E0000}"/>
    <cellStyle name="Normal 17 11 4" xfId="7937" xr:uid="{00000000-0005-0000-0000-0000FF1E0000}"/>
    <cellStyle name="Normal 17 11 4 2" xfId="7938" xr:uid="{00000000-0005-0000-0000-0000001F0000}"/>
    <cellStyle name="Normal 17 11 5" xfId="7939" xr:uid="{00000000-0005-0000-0000-0000011F0000}"/>
    <cellStyle name="Normal 17 11 5 2" xfId="7940" xr:uid="{00000000-0005-0000-0000-0000021F0000}"/>
    <cellStyle name="Normal 17 11 6" xfId="7941" xr:uid="{00000000-0005-0000-0000-0000031F0000}"/>
    <cellStyle name="Normal 17 11 6 2" xfId="7942" xr:uid="{00000000-0005-0000-0000-0000041F0000}"/>
    <cellStyle name="Normal 17 11 7" xfId="7943" xr:uid="{00000000-0005-0000-0000-0000051F0000}"/>
    <cellStyle name="Normal 17 11 7 2" xfId="7944" xr:uid="{00000000-0005-0000-0000-0000061F0000}"/>
    <cellStyle name="Normal 17 11 8" xfId="7945" xr:uid="{00000000-0005-0000-0000-0000071F0000}"/>
    <cellStyle name="Normal 17 11 9" xfId="7946" xr:uid="{00000000-0005-0000-0000-0000081F0000}"/>
    <cellStyle name="Normal 17 12" xfId="7947" xr:uid="{00000000-0005-0000-0000-0000091F0000}"/>
    <cellStyle name="Normal 17 12 10" xfId="7948" xr:uid="{00000000-0005-0000-0000-00000A1F0000}"/>
    <cellStyle name="Normal 17 12 2" xfId="7949" xr:uid="{00000000-0005-0000-0000-00000B1F0000}"/>
    <cellStyle name="Normal 17 12 2 2" xfId="7950" xr:uid="{00000000-0005-0000-0000-00000C1F0000}"/>
    <cellStyle name="Normal 17 12 3" xfId="7951" xr:uid="{00000000-0005-0000-0000-00000D1F0000}"/>
    <cellStyle name="Normal 17 12 3 2" xfId="7952" xr:uid="{00000000-0005-0000-0000-00000E1F0000}"/>
    <cellStyle name="Normal 17 12 4" xfId="7953" xr:uid="{00000000-0005-0000-0000-00000F1F0000}"/>
    <cellStyle name="Normal 17 12 4 2" xfId="7954" xr:uid="{00000000-0005-0000-0000-0000101F0000}"/>
    <cellStyle name="Normal 17 12 5" xfId="7955" xr:uid="{00000000-0005-0000-0000-0000111F0000}"/>
    <cellStyle name="Normal 17 12 5 2" xfId="7956" xr:uid="{00000000-0005-0000-0000-0000121F0000}"/>
    <cellStyle name="Normal 17 12 6" xfId="7957" xr:uid="{00000000-0005-0000-0000-0000131F0000}"/>
    <cellStyle name="Normal 17 12 6 2" xfId="7958" xr:uid="{00000000-0005-0000-0000-0000141F0000}"/>
    <cellStyle name="Normal 17 12 7" xfId="7959" xr:uid="{00000000-0005-0000-0000-0000151F0000}"/>
    <cellStyle name="Normal 17 12 7 2" xfId="7960" xr:uid="{00000000-0005-0000-0000-0000161F0000}"/>
    <cellStyle name="Normal 17 12 8" xfId="7961" xr:uid="{00000000-0005-0000-0000-0000171F0000}"/>
    <cellStyle name="Normal 17 12 9" xfId="7962" xr:uid="{00000000-0005-0000-0000-0000181F0000}"/>
    <cellStyle name="Normal 17 13" xfId="7963" xr:uid="{00000000-0005-0000-0000-0000191F0000}"/>
    <cellStyle name="Normal 17 13 10" xfId="7964" xr:uid="{00000000-0005-0000-0000-00001A1F0000}"/>
    <cellStyle name="Normal 17 13 2" xfId="7965" xr:uid="{00000000-0005-0000-0000-00001B1F0000}"/>
    <cellStyle name="Normal 17 13 2 2" xfId="7966" xr:uid="{00000000-0005-0000-0000-00001C1F0000}"/>
    <cellStyle name="Normal 17 13 3" xfId="7967" xr:uid="{00000000-0005-0000-0000-00001D1F0000}"/>
    <cellStyle name="Normal 17 13 3 2" xfId="7968" xr:uid="{00000000-0005-0000-0000-00001E1F0000}"/>
    <cellStyle name="Normal 17 13 4" xfId="7969" xr:uid="{00000000-0005-0000-0000-00001F1F0000}"/>
    <cellStyle name="Normal 17 13 4 2" xfId="7970" xr:uid="{00000000-0005-0000-0000-0000201F0000}"/>
    <cellStyle name="Normal 17 13 5" xfId="7971" xr:uid="{00000000-0005-0000-0000-0000211F0000}"/>
    <cellStyle name="Normal 17 13 5 2" xfId="7972" xr:uid="{00000000-0005-0000-0000-0000221F0000}"/>
    <cellStyle name="Normal 17 13 6" xfId="7973" xr:uid="{00000000-0005-0000-0000-0000231F0000}"/>
    <cellStyle name="Normal 17 13 6 2" xfId="7974" xr:uid="{00000000-0005-0000-0000-0000241F0000}"/>
    <cellStyle name="Normal 17 13 7" xfId="7975" xr:uid="{00000000-0005-0000-0000-0000251F0000}"/>
    <cellStyle name="Normal 17 13 7 2" xfId="7976" xr:uid="{00000000-0005-0000-0000-0000261F0000}"/>
    <cellStyle name="Normal 17 13 8" xfId="7977" xr:uid="{00000000-0005-0000-0000-0000271F0000}"/>
    <cellStyle name="Normal 17 13 9" xfId="7978" xr:uid="{00000000-0005-0000-0000-0000281F0000}"/>
    <cellStyle name="Normal 17 14" xfId="7979" xr:uid="{00000000-0005-0000-0000-0000291F0000}"/>
    <cellStyle name="Normal 17 14 10" xfId="7980" xr:uid="{00000000-0005-0000-0000-00002A1F0000}"/>
    <cellStyle name="Normal 17 14 2" xfId="7981" xr:uid="{00000000-0005-0000-0000-00002B1F0000}"/>
    <cellStyle name="Normal 17 14 2 2" xfId="7982" xr:uid="{00000000-0005-0000-0000-00002C1F0000}"/>
    <cellStyle name="Normal 17 14 3" xfId="7983" xr:uid="{00000000-0005-0000-0000-00002D1F0000}"/>
    <cellStyle name="Normal 17 14 3 2" xfId="7984" xr:uid="{00000000-0005-0000-0000-00002E1F0000}"/>
    <cellStyle name="Normal 17 14 4" xfId="7985" xr:uid="{00000000-0005-0000-0000-00002F1F0000}"/>
    <cellStyle name="Normal 17 14 4 2" xfId="7986" xr:uid="{00000000-0005-0000-0000-0000301F0000}"/>
    <cellStyle name="Normal 17 14 5" xfId="7987" xr:uid="{00000000-0005-0000-0000-0000311F0000}"/>
    <cellStyle name="Normal 17 14 5 2" xfId="7988" xr:uid="{00000000-0005-0000-0000-0000321F0000}"/>
    <cellStyle name="Normal 17 14 6" xfId="7989" xr:uid="{00000000-0005-0000-0000-0000331F0000}"/>
    <cellStyle name="Normal 17 14 6 2" xfId="7990" xr:uid="{00000000-0005-0000-0000-0000341F0000}"/>
    <cellStyle name="Normal 17 14 7" xfId="7991" xr:uid="{00000000-0005-0000-0000-0000351F0000}"/>
    <cellStyle name="Normal 17 14 7 2" xfId="7992" xr:uid="{00000000-0005-0000-0000-0000361F0000}"/>
    <cellStyle name="Normal 17 14 8" xfId="7993" xr:uid="{00000000-0005-0000-0000-0000371F0000}"/>
    <cellStyle name="Normal 17 14 9" xfId="7994" xr:uid="{00000000-0005-0000-0000-0000381F0000}"/>
    <cellStyle name="Normal 17 15" xfId="7995" xr:uid="{00000000-0005-0000-0000-0000391F0000}"/>
    <cellStyle name="Normal 17 15 10" xfId="7996" xr:uid="{00000000-0005-0000-0000-00003A1F0000}"/>
    <cellStyle name="Normal 17 15 2" xfId="7997" xr:uid="{00000000-0005-0000-0000-00003B1F0000}"/>
    <cellStyle name="Normal 17 15 2 2" xfId="7998" xr:uid="{00000000-0005-0000-0000-00003C1F0000}"/>
    <cellStyle name="Normal 17 15 3" xfId="7999" xr:uid="{00000000-0005-0000-0000-00003D1F0000}"/>
    <cellStyle name="Normal 17 15 3 2" xfId="8000" xr:uid="{00000000-0005-0000-0000-00003E1F0000}"/>
    <cellStyle name="Normal 17 15 4" xfId="8001" xr:uid="{00000000-0005-0000-0000-00003F1F0000}"/>
    <cellStyle name="Normal 17 15 4 2" xfId="8002" xr:uid="{00000000-0005-0000-0000-0000401F0000}"/>
    <cellStyle name="Normal 17 15 5" xfId="8003" xr:uid="{00000000-0005-0000-0000-0000411F0000}"/>
    <cellStyle name="Normal 17 15 5 2" xfId="8004" xr:uid="{00000000-0005-0000-0000-0000421F0000}"/>
    <cellStyle name="Normal 17 15 6" xfId="8005" xr:uid="{00000000-0005-0000-0000-0000431F0000}"/>
    <cellStyle name="Normal 17 15 6 2" xfId="8006" xr:uid="{00000000-0005-0000-0000-0000441F0000}"/>
    <cellStyle name="Normal 17 15 7" xfId="8007" xr:uid="{00000000-0005-0000-0000-0000451F0000}"/>
    <cellStyle name="Normal 17 15 7 2" xfId="8008" xr:uid="{00000000-0005-0000-0000-0000461F0000}"/>
    <cellStyle name="Normal 17 15 8" xfId="8009" xr:uid="{00000000-0005-0000-0000-0000471F0000}"/>
    <cellStyle name="Normal 17 15 9" xfId="8010" xr:uid="{00000000-0005-0000-0000-0000481F0000}"/>
    <cellStyle name="Normal 17 16" xfId="8011" xr:uid="{00000000-0005-0000-0000-0000491F0000}"/>
    <cellStyle name="Normal 17 16 10" xfId="8012" xr:uid="{00000000-0005-0000-0000-00004A1F0000}"/>
    <cellStyle name="Normal 17 16 2" xfId="8013" xr:uid="{00000000-0005-0000-0000-00004B1F0000}"/>
    <cellStyle name="Normal 17 16 2 2" xfId="8014" xr:uid="{00000000-0005-0000-0000-00004C1F0000}"/>
    <cellStyle name="Normal 17 16 3" xfId="8015" xr:uid="{00000000-0005-0000-0000-00004D1F0000}"/>
    <cellStyle name="Normal 17 16 3 2" xfId="8016" xr:uid="{00000000-0005-0000-0000-00004E1F0000}"/>
    <cellStyle name="Normal 17 16 4" xfId="8017" xr:uid="{00000000-0005-0000-0000-00004F1F0000}"/>
    <cellStyle name="Normal 17 16 4 2" xfId="8018" xr:uid="{00000000-0005-0000-0000-0000501F0000}"/>
    <cellStyle name="Normal 17 16 5" xfId="8019" xr:uid="{00000000-0005-0000-0000-0000511F0000}"/>
    <cellStyle name="Normal 17 16 5 2" xfId="8020" xr:uid="{00000000-0005-0000-0000-0000521F0000}"/>
    <cellStyle name="Normal 17 16 6" xfId="8021" xr:uid="{00000000-0005-0000-0000-0000531F0000}"/>
    <cellStyle name="Normal 17 16 6 2" xfId="8022" xr:uid="{00000000-0005-0000-0000-0000541F0000}"/>
    <cellStyle name="Normal 17 16 7" xfId="8023" xr:uid="{00000000-0005-0000-0000-0000551F0000}"/>
    <cellStyle name="Normal 17 16 7 2" xfId="8024" xr:uid="{00000000-0005-0000-0000-0000561F0000}"/>
    <cellStyle name="Normal 17 16 8" xfId="8025" xr:uid="{00000000-0005-0000-0000-0000571F0000}"/>
    <cellStyle name="Normal 17 16 9" xfId="8026" xr:uid="{00000000-0005-0000-0000-0000581F0000}"/>
    <cellStyle name="Normal 17 17" xfId="8027" xr:uid="{00000000-0005-0000-0000-0000591F0000}"/>
    <cellStyle name="Normal 17 17 10" xfId="8028" xr:uid="{00000000-0005-0000-0000-00005A1F0000}"/>
    <cellStyle name="Normal 17 17 2" xfId="8029" xr:uid="{00000000-0005-0000-0000-00005B1F0000}"/>
    <cellStyle name="Normal 17 17 2 2" xfId="8030" xr:uid="{00000000-0005-0000-0000-00005C1F0000}"/>
    <cellStyle name="Normal 17 17 3" xfId="8031" xr:uid="{00000000-0005-0000-0000-00005D1F0000}"/>
    <cellStyle name="Normal 17 17 3 2" xfId="8032" xr:uid="{00000000-0005-0000-0000-00005E1F0000}"/>
    <cellStyle name="Normal 17 17 4" xfId="8033" xr:uid="{00000000-0005-0000-0000-00005F1F0000}"/>
    <cellStyle name="Normal 17 17 4 2" xfId="8034" xr:uid="{00000000-0005-0000-0000-0000601F0000}"/>
    <cellStyle name="Normal 17 17 5" xfId="8035" xr:uid="{00000000-0005-0000-0000-0000611F0000}"/>
    <cellStyle name="Normal 17 17 5 2" xfId="8036" xr:uid="{00000000-0005-0000-0000-0000621F0000}"/>
    <cellStyle name="Normal 17 17 6" xfId="8037" xr:uid="{00000000-0005-0000-0000-0000631F0000}"/>
    <cellStyle name="Normal 17 17 6 2" xfId="8038" xr:uid="{00000000-0005-0000-0000-0000641F0000}"/>
    <cellStyle name="Normal 17 17 7" xfId="8039" xr:uid="{00000000-0005-0000-0000-0000651F0000}"/>
    <cellStyle name="Normal 17 17 7 2" xfId="8040" xr:uid="{00000000-0005-0000-0000-0000661F0000}"/>
    <cellStyle name="Normal 17 17 8" xfId="8041" xr:uid="{00000000-0005-0000-0000-0000671F0000}"/>
    <cellStyle name="Normal 17 17 9" xfId="8042" xr:uid="{00000000-0005-0000-0000-0000681F0000}"/>
    <cellStyle name="Normal 17 18" xfId="8043" xr:uid="{00000000-0005-0000-0000-0000691F0000}"/>
    <cellStyle name="Normal 17 18 10" xfId="8044" xr:uid="{00000000-0005-0000-0000-00006A1F0000}"/>
    <cellStyle name="Normal 17 18 2" xfId="8045" xr:uid="{00000000-0005-0000-0000-00006B1F0000}"/>
    <cellStyle name="Normal 17 18 2 2" xfId="8046" xr:uid="{00000000-0005-0000-0000-00006C1F0000}"/>
    <cellStyle name="Normal 17 18 3" xfId="8047" xr:uid="{00000000-0005-0000-0000-00006D1F0000}"/>
    <cellStyle name="Normal 17 18 3 2" xfId="8048" xr:uid="{00000000-0005-0000-0000-00006E1F0000}"/>
    <cellStyle name="Normal 17 18 4" xfId="8049" xr:uid="{00000000-0005-0000-0000-00006F1F0000}"/>
    <cellStyle name="Normal 17 18 4 2" xfId="8050" xr:uid="{00000000-0005-0000-0000-0000701F0000}"/>
    <cellStyle name="Normal 17 18 5" xfId="8051" xr:uid="{00000000-0005-0000-0000-0000711F0000}"/>
    <cellStyle name="Normal 17 18 5 2" xfId="8052" xr:uid="{00000000-0005-0000-0000-0000721F0000}"/>
    <cellStyle name="Normal 17 18 6" xfId="8053" xr:uid="{00000000-0005-0000-0000-0000731F0000}"/>
    <cellStyle name="Normal 17 18 6 2" xfId="8054" xr:uid="{00000000-0005-0000-0000-0000741F0000}"/>
    <cellStyle name="Normal 17 18 7" xfId="8055" xr:uid="{00000000-0005-0000-0000-0000751F0000}"/>
    <cellStyle name="Normal 17 18 7 2" xfId="8056" xr:uid="{00000000-0005-0000-0000-0000761F0000}"/>
    <cellStyle name="Normal 17 18 8" xfId="8057" xr:uid="{00000000-0005-0000-0000-0000771F0000}"/>
    <cellStyle name="Normal 17 18 9" xfId="8058" xr:uid="{00000000-0005-0000-0000-0000781F0000}"/>
    <cellStyle name="Normal 17 19" xfId="8059" xr:uid="{00000000-0005-0000-0000-0000791F0000}"/>
    <cellStyle name="Normal 17 19 10" xfId="8060" xr:uid="{00000000-0005-0000-0000-00007A1F0000}"/>
    <cellStyle name="Normal 17 19 2" xfId="8061" xr:uid="{00000000-0005-0000-0000-00007B1F0000}"/>
    <cellStyle name="Normal 17 19 2 2" xfId="8062" xr:uid="{00000000-0005-0000-0000-00007C1F0000}"/>
    <cellStyle name="Normal 17 19 3" xfId="8063" xr:uid="{00000000-0005-0000-0000-00007D1F0000}"/>
    <cellStyle name="Normal 17 19 3 2" xfId="8064" xr:uid="{00000000-0005-0000-0000-00007E1F0000}"/>
    <cellStyle name="Normal 17 19 4" xfId="8065" xr:uid="{00000000-0005-0000-0000-00007F1F0000}"/>
    <cellStyle name="Normal 17 19 4 2" xfId="8066" xr:uid="{00000000-0005-0000-0000-0000801F0000}"/>
    <cellStyle name="Normal 17 19 5" xfId="8067" xr:uid="{00000000-0005-0000-0000-0000811F0000}"/>
    <cellStyle name="Normal 17 19 5 2" xfId="8068" xr:uid="{00000000-0005-0000-0000-0000821F0000}"/>
    <cellStyle name="Normal 17 19 6" xfId="8069" xr:uid="{00000000-0005-0000-0000-0000831F0000}"/>
    <cellStyle name="Normal 17 19 6 2" xfId="8070" xr:uid="{00000000-0005-0000-0000-0000841F0000}"/>
    <cellStyle name="Normal 17 19 7" xfId="8071" xr:uid="{00000000-0005-0000-0000-0000851F0000}"/>
    <cellStyle name="Normal 17 19 7 2" xfId="8072" xr:uid="{00000000-0005-0000-0000-0000861F0000}"/>
    <cellStyle name="Normal 17 19 8" xfId="8073" xr:uid="{00000000-0005-0000-0000-0000871F0000}"/>
    <cellStyle name="Normal 17 19 9" xfId="8074" xr:uid="{00000000-0005-0000-0000-0000881F0000}"/>
    <cellStyle name="Normal 17 2" xfId="8075" xr:uid="{00000000-0005-0000-0000-0000891F0000}"/>
    <cellStyle name="Normal 17 2 10" xfId="8076" xr:uid="{00000000-0005-0000-0000-00008A1F0000}"/>
    <cellStyle name="Normal 17 2 2" xfId="8077" xr:uid="{00000000-0005-0000-0000-00008B1F0000}"/>
    <cellStyle name="Normal 17 2 2 2" xfId="8078" xr:uid="{00000000-0005-0000-0000-00008C1F0000}"/>
    <cellStyle name="Normal 17 2 3" xfId="8079" xr:uid="{00000000-0005-0000-0000-00008D1F0000}"/>
    <cellStyle name="Normal 17 2 3 2" xfId="8080" xr:uid="{00000000-0005-0000-0000-00008E1F0000}"/>
    <cellStyle name="Normal 17 2 4" xfId="8081" xr:uid="{00000000-0005-0000-0000-00008F1F0000}"/>
    <cellStyle name="Normal 17 2 4 2" xfId="8082" xr:uid="{00000000-0005-0000-0000-0000901F0000}"/>
    <cellStyle name="Normal 17 2 5" xfId="8083" xr:uid="{00000000-0005-0000-0000-0000911F0000}"/>
    <cellStyle name="Normal 17 2 5 2" xfId="8084" xr:uid="{00000000-0005-0000-0000-0000921F0000}"/>
    <cellStyle name="Normal 17 2 6" xfId="8085" xr:uid="{00000000-0005-0000-0000-0000931F0000}"/>
    <cellStyle name="Normal 17 2 6 2" xfId="8086" xr:uid="{00000000-0005-0000-0000-0000941F0000}"/>
    <cellStyle name="Normal 17 2 7" xfId="8087" xr:uid="{00000000-0005-0000-0000-0000951F0000}"/>
    <cellStyle name="Normal 17 2 7 2" xfId="8088" xr:uid="{00000000-0005-0000-0000-0000961F0000}"/>
    <cellStyle name="Normal 17 2 8" xfId="8089" xr:uid="{00000000-0005-0000-0000-0000971F0000}"/>
    <cellStyle name="Normal 17 2 9" xfId="8090" xr:uid="{00000000-0005-0000-0000-0000981F0000}"/>
    <cellStyle name="Normal 17 20" xfId="8091" xr:uid="{00000000-0005-0000-0000-0000991F0000}"/>
    <cellStyle name="Normal 17 20 10" xfId="8092" xr:uid="{00000000-0005-0000-0000-00009A1F0000}"/>
    <cellStyle name="Normal 17 20 2" xfId="8093" xr:uid="{00000000-0005-0000-0000-00009B1F0000}"/>
    <cellStyle name="Normal 17 20 2 2" xfId="8094" xr:uid="{00000000-0005-0000-0000-00009C1F0000}"/>
    <cellStyle name="Normal 17 20 3" xfId="8095" xr:uid="{00000000-0005-0000-0000-00009D1F0000}"/>
    <cellStyle name="Normal 17 20 3 2" xfId="8096" xr:uid="{00000000-0005-0000-0000-00009E1F0000}"/>
    <cellStyle name="Normal 17 20 4" xfId="8097" xr:uid="{00000000-0005-0000-0000-00009F1F0000}"/>
    <cellStyle name="Normal 17 20 4 2" xfId="8098" xr:uid="{00000000-0005-0000-0000-0000A01F0000}"/>
    <cellStyle name="Normal 17 20 5" xfId="8099" xr:uid="{00000000-0005-0000-0000-0000A11F0000}"/>
    <cellStyle name="Normal 17 20 5 2" xfId="8100" xr:uid="{00000000-0005-0000-0000-0000A21F0000}"/>
    <cellStyle name="Normal 17 20 6" xfId="8101" xr:uid="{00000000-0005-0000-0000-0000A31F0000}"/>
    <cellStyle name="Normal 17 20 6 2" xfId="8102" xr:uid="{00000000-0005-0000-0000-0000A41F0000}"/>
    <cellStyle name="Normal 17 20 7" xfId="8103" xr:uid="{00000000-0005-0000-0000-0000A51F0000}"/>
    <cellStyle name="Normal 17 20 7 2" xfId="8104" xr:uid="{00000000-0005-0000-0000-0000A61F0000}"/>
    <cellStyle name="Normal 17 20 8" xfId="8105" xr:uid="{00000000-0005-0000-0000-0000A71F0000}"/>
    <cellStyle name="Normal 17 20 9" xfId="8106" xr:uid="{00000000-0005-0000-0000-0000A81F0000}"/>
    <cellStyle name="Normal 17 21" xfId="8107" xr:uid="{00000000-0005-0000-0000-0000A91F0000}"/>
    <cellStyle name="Normal 17 21 10" xfId="8108" xr:uid="{00000000-0005-0000-0000-0000AA1F0000}"/>
    <cellStyle name="Normal 17 21 2" xfId="8109" xr:uid="{00000000-0005-0000-0000-0000AB1F0000}"/>
    <cellStyle name="Normal 17 21 2 2" xfId="8110" xr:uid="{00000000-0005-0000-0000-0000AC1F0000}"/>
    <cellStyle name="Normal 17 21 3" xfId="8111" xr:uid="{00000000-0005-0000-0000-0000AD1F0000}"/>
    <cellStyle name="Normal 17 21 3 2" xfId="8112" xr:uid="{00000000-0005-0000-0000-0000AE1F0000}"/>
    <cellStyle name="Normal 17 21 4" xfId="8113" xr:uid="{00000000-0005-0000-0000-0000AF1F0000}"/>
    <cellStyle name="Normal 17 21 4 2" xfId="8114" xr:uid="{00000000-0005-0000-0000-0000B01F0000}"/>
    <cellStyle name="Normal 17 21 5" xfId="8115" xr:uid="{00000000-0005-0000-0000-0000B11F0000}"/>
    <cellStyle name="Normal 17 21 5 2" xfId="8116" xr:uid="{00000000-0005-0000-0000-0000B21F0000}"/>
    <cellStyle name="Normal 17 21 6" xfId="8117" xr:uid="{00000000-0005-0000-0000-0000B31F0000}"/>
    <cellStyle name="Normal 17 21 6 2" xfId="8118" xr:uid="{00000000-0005-0000-0000-0000B41F0000}"/>
    <cellStyle name="Normal 17 21 7" xfId="8119" xr:uid="{00000000-0005-0000-0000-0000B51F0000}"/>
    <cellStyle name="Normal 17 21 7 2" xfId="8120" xr:uid="{00000000-0005-0000-0000-0000B61F0000}"/>
    <cellStyle name="Normal 17 21 8" xfId="8121" xr:uid="{00000000-0005-0000-0000-0000B71F0000}"/>
    <cellStyle name="Normal 17 21 9" xfId="8122" xr:uid="{00000000-0005-0000-0000-0000B81F0000}"/>
    <cellStyle name="Normal 17 22" xfId="8123" xr:uid="{00000000-0005-0000-0000-0000B91F0000}"/>
    <cellStyle name="Normal 17 22 10" xfId="8124" xr:uid="{00000000-0005-0000-0000-0000BA1F0000}"/>
    <cellStyle name="Normal 17 22 2" xfId="8125" xr:uid="{00000000-0005-0000-0000-0000BB1F0000}"/>
    <cellStyle name="Normal 17 22 2 2" xfId="8126" xr:uid="{00000000-0005-0000-0000-0000BC1F0000}"/>
    <cellStyle name="Normal 17 22 3" xfId="8127" xr:uid="{00000000-0005-0000-0000-0000BD1F0000}"/>
    <cellStyle name="Normal 17 22 3 2" xfId="8128" xr:uid="{00000000-0005-0000-0000-0000BE1F0000}"/>
    <cellStyle name="Normal 17 22 4" xfId="8129" xr:uid="{00000000-0005-0000-0000-0000BF1F0000}"/>
    <cellStyle name="Normal 17 22 4 2" xfId="8130" xr:uid="{00000000-0005-0000-0000-0000C01F0000}"/>
    <cellStyle name="Normal 17 22 5" xfId="8131" xr:uid="{00000000-0005-0000-0000-0000C11F0000}"/>
    <cellStyle name="Normal 17 22 5 2" xfId="8132" xr:uid="{00000000-0005-0000-0000-0000C21F0000}"/>
    <cellStyle name="Normal 17 22 6" xfId="8133" xr:uid="{00000000-0005-0000-0000-0000C31F0000}"/>
    <cellStyle name="Normal 17 22 6 2" xfId="8134" xr:uid="{00000000-0005-0000-0000-0000C41F0000}"/>
    <cellStyle name="Normal 17 22 7" xfId="8135" xr:uid="{00000000-0005-0000-0000-0000C51F0000}"/>
    <cellStyle name="Normal 17 22 7 2" xfId="8136" xr:uid="{00000000-0005-0000-0000-0000C61F0000}"/>
    <cellStyle name="Normal 17 22 8" xfId="8137" xr:uid="{00000000-0005-0000-0000-0000C71F0000}"/>
    <cellStyle name="Normal 17 22 9" xfId="8138" xr:uid="{00000000-0005-0000-0000-0000C81F0000}"/>
    <cellStyle name="Normal 17 23" xfId="8139" xr:uid="{00000000-0005-0000-0000-0000C91F0000}"/>
    <cellStyle name="Normal 17 23 10" xfId="8140" xr:uid="{00000000-0005-0000-0000-0000CA1F0000}"/>
    <cellStyle name="Normal 17 23 2" xfId="8141" xr:uid="{00000000-0005-0000-0000-0000CB1F0000}"/>
    <cellStyle name="Normal 17 23 2 2" xfId="8142" xr:uid="{00000000-0005-0000-0000-0000CC1F0000}"/>
    <cellStyle name="Normal 17 23 3" xfId="8143" xr:uid="{00000000-0005-0000-0000-0000CD1F0000}"/>
    <cellStyle name="Normal 17 23 3 2" xfId="8144" xr:uid="{00000000-0005-0000-0000-0000CE1F0000}"/>
    <cellStyle name="Normal 17 23 4" xfId="8145" xr:uid="{00000000-0005-0000-0000-0000CF1F0000}"/>
    <cellStyle name="Normal 17 23 4 2" xfId="8146" xr:uid="{00000000-0005-0000-0000-0000D01F0000}"/>
    <cellStyle name="Normal 17 23 5" xfId="8147" xr:uid="{00000000-0005-0000-0000-0000D11F0000}"/>
    <cellStyle name="Normal 17 23 5 2" xfId="8148" xr:uid="{00000000-0005-0000-0000-0000D21F0000}"/>
    <cellStyle name="Normal 17 23 6" xfId="8149" xr:uid="{00000000-0005-0000-0000-0000D31F0000}"/>
    <cellStyle name="Normal 17 23 6 2" xfId="8150" xr:uid="{00000000-0005-0000-0000-0000D41F0000}"/>
    <cellStyle name="Normal 17 23 7" xfId="8151" xr:uid="{00000000-0005-0000-0000-0000D51F0000}"/>
    <cellStyle name="Normal 17 23 7 2" xfId="8152" xr:uid="{00000000-0005-0000-0000-0000D61F0000}"/>
    <cellStyle name="Normal 17 23 8" xfId="8153" xr:uid="{00000000-0005-0000-0000-0000D71F0000}"/>
    <cellStyle name="Normal 17 23 9" xfId="8154" xr:uid="{00000000-0005-0000-0000-0000D81F0000}"/>
    <cellStyle name="Normal 17 24" xfId="8155" xr:uid="{00000000-0005-0000-0000-0000D91F0000}"/>
    <cellStyle name="Normal 17 24 10" xfId="8156" xr:uid="{00000000-0005-0000-0000-0000DA1F0000}"/>
    <cellStyle name="Normal 17 24 2" xfId="8157" xr:uid="{00000000-0005-0000-0000-0000DB1F0000}"/>
    <cellStyle name="Normal 17 24 2 2" xfId="8158" xr:uid="{00000000-0005-0000-0000-0000DC1F0000}"/>
    <cellStyle name="Normal 17 24 3" xfId="8159" xr:uid="{00000000-0005-0000-0000-0000DD1F0000}"/>
    <cellStyle name="Normal 17 24 3 2" xfId="8160" xr:uid="{00000000-0005-0000-0000-0000DE1F0000}"/>
    <cellStyle name="Normal 17 24 4" xfId="8161" xr:uid="{00000000-0005-0000-0000-0000DF1F0000}"/>
    <cellStyle name="Normal 17 24 4 2" xfId="8162" xr:uid="{00000000-0005-0000-0000-0000E01F0000}"/>
    <cellStyle name="Normal 17 24 5" xfId="8163" xr:uid="{00000000-0005-0000-0000-0000E11F0000}"/>
    <cellStyle name="Normal 17 24 5 2" xfId="8164" xr:uid="{00000000-0005-0000-0000-0000E21F0000}"/>
    <cellStyle name="Normal 17 24 6" xfId="8165" xr:uid="{00000000-0005-0000-0000-0000E31F0000}"/>
    <cellStyle name="Normal 17 24 6 2" xfId="8166" xr:uid="{00000000-0005-0000-0000-0000E41F0000}"/>
    <cellStyle name="Normal 17 24 7" xfId="8167" xr:uid="{00000000-0005-0000-0000-0000E51F0000}"/>
    <cellStyle name="Normal 17 24 7 2" xfId="8168" xr:uid="{00000000-0005-0000-0000-0000E61F0000}"/>
    <cellStyle name="Normal 17 24 8" xfId="8169" xr:uid="{00000000-0005-0000-0000-0000E71F0000}"/>
    <cellStyle name="Normal 17 24 9" xfId="8170" xr:uid="{00000000-0005-0000-0000-0000E81F0000}"/>
    <cellStyle name="Normal 17 25" xfId="8171" xr:uid="{00000000-0005-0000-0000-0000E91F0000}"/>
    <cellStyle name="Normal 17 25 10" xfId="8172" xr:uid="{00000000-0005-0000-0000-0000EA1F0000}"/>
    <cellStyle name="Normal 17 25 2" xfId="8173" xr:uid="{00000000-0005-0000-0000-0000EB1F0000}"/>
    <cellStyle name="Normal 17 25 2 2" xfId="8174" xr:uid="{00000000-0005-0000-0000-0000EC1F0000}"/>
    <cellStyle name="Normal 17 25 3" xfId="8175" xr:uid="{00000000-0005-0000-0000-0000ED1F0000}"/>
    <cellStyle name="Normal 17 25 3 2" xfId="8176" xr:uid="{00000000-0005-0000-0000-0000EE1F0000}"/>
    <cellStyle name="Normal 17 25 4" xfId="8177" xr:uid="{00000000-0005-0000-0000-0000EF1F0000}"/>
    <cellStyle name="Normal 17 25 4 2" xfId="8178" xr:uid="{00000000-0005-0000-0000-0000F01F0000}"/>
    <cellStyle name="Normal 17 25 5" xfId="8179" xr:uid="{00000000-0005-0000-0000-0000F11F0000}"/>
    <cellStyle name="Normal 17 25 5 2" xfId="8180" xr:uid="{00000000-0005-0000-0000-0000F21F0000}"/>
    <cellStyle name="Normal 17 25 6" xfId="8181" xr:uid="{00000000-0005-0000-0000-0000F31F0000}"/>
    <cellStyle name="Normal 17 25 6 2" xfId="8182" xr:uid="{00000000-0005-0000-0000-0000F41F0000}"/>
    <cellStyle name="Normal 17 25 7" xfId="8183" xr:uid="{00000000-0005-0000-0000-0000F51F0000}"/>
    <cellStyle name="Normal 17 25 7 2" xfId="8184" xr:uid="{00000000-0005-0000-0000-0000F61F0000}"/>
    <cellStyle name="Normal 17 25 8" xfId="8185" xr:uid="{00000000-0005-0000-0000-0000F71F0000}"/>
    <cellStyle name="Normal 17 25 9" xfId="8186" xr:uid="{00000000-0005-0000-0000-0000F81F0000}"/>
    <cellStyle name="Normal 17 26" xfId="8187" xr:uid="{00000000-0005-0000-0000-0000F91F0000}"/>
    <cellStyle name="Normal 17 26 10" xfId="8188" xr:uid="{00000000-0005-0000-0000-0000FA1F0000}"/>
    <cellStyle name="Normal 17 26 2" xfId="8189" xr:uid="{00000000-0005-0000-0000-0000FB1F0000}"/>
    <cellStyle name="Normal 17 26 2 2" xfId="8190" xr:uid="{00000000-0005-0000-0000-0000FC1F0000}"/>
    <cellStyle name="Normal 17 26 3" xfId="8191" xr:uid="{00000000-0005-0000-0000-0000FD1F0000}"/>
    <cellStyle name="Normal 17 26 3 2" xfId="8192" xr:uid="{00000000-0005-0000-0000-0000FE1F0000}"/>
    <cellStyle name="Normal 17 26 4" xfId="8193" xr:uid="{00000000-0005-0000-0000-0000FF1F0000}"/>
    <cellStyle name="Normal 17 26 4 2" xfId="8194" xr:uid="{00000000-0005-0000-0000-000000200000}"/>
    <cellStyle name="Normal 17 26 5" xfId="8195" xr:uid="{00000000-0005-0000-0000-000001200000}"/>
    <cellStyle name="Normal 17 26 5 2" xfId="8196" xr:uid="{00000000-0005-0000-0000-000002200000}"/>
    <cellStyle name="Normal 17 26 6" xfId="8197" xr:uid="{00000000-0005-0000-0000-000003200000}"/>
    <cellStyle name="Normal 17 26 6 2" xfId="8198" xr:uid="{00000000-0005-0000-0000-000004200000}"/>
    <cellStyle name="Normal 17 26 7" xfId="8199" xr:uid="{00000000-0005-0000-0000-000005200000}"/>
    <cellStyle name="Normal 17 26 7 2" xfId="8200" xr:uid="{00000000-0005-0000-0000-000006200000}"/>
    <cellStyle name="Normal 17 26 8" xfId="8201" xr:uid="{00000000-0005-0000-0000-000007200000}"/>
    <cellStyle name="Normal 17 26 9" xfId="8202" xr:uid="{00000000-0005-0000-0000-000008200000}"/>
    <cellStyle name="Normal 17 27" xfId="8203" xr:uid="{00000000-0005-0000-0000-000009200000}"/>
    <cellStyle name="Normal 17 27 10" xfId="8204" xr:uid="{00000000-0005-0000-0000-00000A200000}"/>
    <cellStyle name="Normal 17 27 2" xfId="8205" xr:uid="{00000000-0005-0000-0000-00000B200000}"/>
    <cellStyle name="Normal 17 27 2 2" xfId="8206" xr:uid="{00000000-0005-0000-0000-00000C200000}"/>
    <cellStyle name="Normal 17 27 3" xfId="8207" xr:uid="{00000000-0005-0000-0000-00000D200000}"/>
    <cellStyle name="Normal 17 27 3 2" xfId="8208" xr:uid="{00000000-0005-0000-0000-00000E200000}"/>
    <cellStyle name="Normal 17 27 4" xfId="8209" xr:uid="{00000000-0005-0000-0000-00000F200000}"/>
    <cellStyle name="Normal 17 27 4 2" xfId="8210" xr:uid="{00000000-0005-0000-0000-000010200000}"/>
    <cellStyle name="Normal 17 27 5" xfId="8211" xr:uid="{00000000-0005-0000-0000-000011200000}"/>
    <cellStyle name="Normal 17 27 5 2" xfId="8212" xr:uid="{00000000-0005-0000-0000-000012200000}"/>
    <cellStyle name="Normal 17 27 6" xfId="8213" xr:uid="{00000000-0005-0000-0000-000013200000}"/>
    <cellStyle name="Normal 17 27 6 2" xfId="8214" xr:uid="{00000000-0005-0000-0000-000014200000}"/>
    <cellStyle name="Normal 17 27 7" xfId="8215" xr:uid="{00000000-0005-0000-0000-000015200000}"/>
    <cellStyle name="Normal 17 27 7 2" xfId="8216" xr:uid="{00000000-0005-0000-0000-000016200000}"/>
    <cellStyle name="Normal 17 27 8" xfId="8217" xr:uid="{00000000-0005-0000-0000-000017200000}"/>
    <cellStyle name="Normal 17 27 9" xfId="8218" xr:uid="{00000000-0005-0000-0000-000018200000}"/>
    <cellStyle name="Normal 17 28" xfId="8219" xr:uid="{00000000-0005-0000-0000-000019200000}"/>
    <cellStyle name="Normal 17 28 10" xfId="8220" xr:uid="{00000000-0005-0000-0000-00001A200000}"/>
    <cellStyle name="Normal 17 28 2" xfId="8221" xr:uid="{00000000-0005-0000-0000-00001B200000}"/>
    <cellStyle name="Normal 17 28 2 2" xfId="8222" xr:uid="{00000000-0005-0000-0000-00001C200000}"/>
    <cellStyle name="Normal 17 28 3" xfId="8223" xr:uid="{00000000-0005-0000-0000-00001D200000}"/>
    <cellStyle name="Normal 17 28 3 2" xfId="8224" xr:uid="{00000000-0005-0000-0000-00001E200000}"/>
    <cellStyle name="Normal 17 28 4" xfId="8225" xr:uid="{00000000-0005-0000-0000-00001F200000}"/>
    <cellStyle name="Normal 17 28 4 2" xfId="8226" xr:uid="{00000000-0005-0000-0000-000020200000}"/>
    <cellStyle name="Normal 17 28 5" xfId="8227" xr:uid="{00000000-0005-0000-0000-000021200000}"/>
    <cellStyle name="Normal 17 28 5 2" xfId="8228" xr:uid="{00000000-0005-0000-0000-000022200000}"/>
    <cellStyle name="Normal 17 28 6" xfId="8229" xr:uid="{00000000-0005-0000-0000-000023200000}"/>
    <cellStyle name="Normal 17 28 6 2" xfId="8230" xr:uid="{00000000-0005-0000-0000-000024200000}"/>
    <cellStyle name="Normal 17 28 7" xfId="8231" xr:uid="{00000000-0005-0000-0000-000025200000}"/>
    <cellStyle name="Normal 17 28 7 2" xfId="8232" xr:uid="{00000000-0005-0000-0000-000026200000}"/>
    <cellStyle name="Normal 17 28 8" xfId="8233" xr:uid="{00000000-0005-0000-0000-000027200000}"/>
    <cellStyle name="Normal 17 28 9" xfId="8234" xr:uid="{00000000-0005-0000-0000-000028200000}"/>
    <cellStyle name="Normal 17 29" xfId="8235" xr:uid="{00000000-0005-0000-0000-000029200000}"/>
    <cellStyle name="Normal 17 29 10" xfId="8236" xr:uid="{00000000-0005-0000-0000-00002A200000}"/>
    <cellStyle name="Normal 17 29 2" xfId="8237" xr:uid="{00000000-0005-0000-0000-00002B200000}"/>
    <cellStyle name="Normal 17 29 2 2" xfId="8238" xr:uid="{00000000-0005-0000-0000-00002C200000}"/>
    <cellStyle name="Normal 17 29 3" xfId="8239" xr:uid="{00000000-0005-0000-0000-00002D200000}"/>
    <cellStyle name="Normal 17 29 3 2" xfId="8240" xr:uid="{00000000-0005-0000-0000-00002E200000}"/>
    <cellStyle name="Normal 17 29 4" xfId="8241" xr:uid="{00000000-0005-0000-0000-00002F200000}"/>
    <cellStyle name="Normal 17 29 4 2" xfId="8242" xr:uid="{00000000-0005-0000-0000-000030200000}"/>
    <cellStyle name="Normal 17 29 5" xfId="8243" xr:uid="{00000000-0005-0000-0000-000031200000}"/>
    <cellStyle name="Normal 17 29 5 2" xfId="8244" xr:uid="{00000000-0005-0000-0000-000032200000}"/>
    <cellStyle name="Normal 17 29 6" xfId="8245" xr:uid="{00000000-0005-0000-0000-000033200000}"/>
    <cellStyle name="Normal 17 29 6 2" xfId="8246" xr:uid="{00000000-0005-0000-0000-000034200000}"/>
    <cellStyle name="Normal 17 29 7" xfId="8247" xr:uid="{00000000-0005-0000-0000-000035200000}"/>
    <cellStyle name="Normal 17 29 7 2" xfId="8248" xr:uid="{00000000-0005-0000-0000-000036200000}"/>
    <cellStyle name="Normal 17 29 8" xfId="8249" xr:uid="{00000000-0005-0000-0000-000037200000}"/>
    <cellStyle name="Normal 17 29 9" xfId="8250" xr:uid="{00000000-0005-0000-0000-000038200000}"/>
    <cellStyle name="Normal 17 3" xfId="8251" xr:uid="{00000000-0005-0000-0000-000039200000}"/>
    <cellStyle name="Normal 17 3 10" xfId="8252" xr:uid="{00000000-0005-0000-0000-00003A200000}"/>
    <cellStyle name="Normal 17 3 2" xfId="8253" xr:uid="{00000000-0005-0000-0000-00003B200000}"/>
    <cellStyle name="Normal 17 3 2 2" xfId="8254" xr:uid="{00000000-0005-0000-0000-00003C200000}"/>
    <cellStyle name="Normal 17 3 3" xfId="8255" xr:uid="{00000000-0005-0000-0000-00003D200000}"/>
    <cellStyle name="Normal 17 3 3 2" xfId="8256" xr:uid="{00000000-0005-0000-0000-00003E200000}"/>
    <cellStyle name="Normal 17 3 4" xfId="8257" xr:uid="{00000000-0005-0000-0000-00003F200000}"/>
    <cellStyle name="Normal 17 3 4 2" xfId="8258" xr:uid="{00000000-0005-0000-0000-000040200000}"/>
    <cellStyle name="Normal 17 3 5" xfId="8259" xr:uid="{00000000-0005-0000-0000-000041200000}"/>
    <cellStyle name="Normal 17 3 5 2" xfId="8260" xr:uid="{00000000-0005-0000-0000-000042200000}"/>
    <cellStyle name="Normal 17 3 6" xfId="8261" xr:uid="{00000000-0005-0000-0000-000043200000}"/>
    <cellStyle name="Normal 17 3 6 2" xfId="8262" xr:uid="{00000000-0005-0000-0000-000044200000}"/>
    <cellStyle name="Normal 17 3 7" xfId="8263" xr:uid="{00000000-0005-0000-0000-000045200000}"/>
    <cellStyle name="Normal 17 3 7 2" xfId="8264" xr:uid="{00000000-0005-0000-0000-000046200000}"/>
    <cellStyle name="Normal 17 3 8" xfId="8265" xr:uid="{00000000-0005-0000-0000-000047200000}"/>
    <cellStyle name="Normal 17 3 9" xfId="8266" xr:uid="{00000000-0005-0000-0000-000048200000}"/>
    <cellStyle name="Normal 17 30" xfId="8267" xr:uid="{00000000-0005-0000-0000-000049200000}"/>
    <cellStyle name="Normal 17 30 10" xfId="8268" xr:uid="{00000000-0005-0000-0000-00004A200000}"/>
    <cellStyle name="Normal 17 30 2" xfId="8269" xr:uid="{00000000-0005-0000-0000-00004B200000}"/>
    <cellStyle name="Normal 17 30 2 2" xfId="8270" xr:uid="{00000000-0005-0000-0000-00004C200000}"/>
    <cellStyle name="Normal 17 30 3" xfId="8271" xr:uid="{00000000-0005-0000-0000-00004D200000}"/>
    <cellStyle name="Normal 17 30 3 2" xfId="8272" xr:uid="{00000000-0005-0000-0000-00004E200000}"/>
    <cellStyle name="Normal 17 30 4" xfId="8273" xr:uid="{00000000-0005-0000-0000-00004F200000}"/>
    <cellStyle name="Normal 17 30 4 2" xfId="8274" xr:uid="{00000000-0005-0000-0000-000050200000}"/>
    <cellStyle name="Normal 17 30 5" xfId="8275" xr:uid="{00000000-0005-0000-0000-000051200000}"/>
    <cellStyle name="Normal 17 30 5 2" xfId="8276" xr:uid="{00000000-0005-0000-0000-000052200000}"/>
    <cellStyle name="Normal 17 30 6" xfId="8277" xr:uid="{00000000-0005-0000-0000-000053200000}"/>
    <cellStyle name="Normal 17 30 6 2" xfId="8278" xr:uid="{00000000-0005-0000-0000-000054200000}"/>
    <cellStyle name="Normal 17 30 7" xfId="8279" xr:uid="{00000000-0005-0000-0000-000055200000}"/>
    <cellStyle name="Normal 17 30 7 2" xfId="8280" xr:uid="{00000000-0005-0000-0000-000056200000}"/>
    <cellStyle name="Normal 17 30 8" xfId="8281" xr:uid="{00000000-0005-0000-0000-000057200000}"/>
    <cellStyle name="Normal 17 30 9" xfId="8282" xr:uid="{00000000-0005-0000-0000-000058200000}"/>
    <cellStyle name="Normal 17 31" xfId="8283" xr:uid="{00000000-0005-0000-0000-000059200000}"/>
    <cellStyle name="Normal 17 31 10" xfId="8284" xr:uid="{00000000-0005-0000-0000-00005A200000}"/>
    <cellStyle name="Normal 17 31 2" xfId="8285" xr:uid="{00000000-0005-0000-0000-00005B200000}"/>
    <cellStyle name="Normal 17 31 2 2" xfId="8286" xr:uid="{00000000-0005-0000-0000-00005C200000}"/>
    <cellStyle name="Normal 17 31 3" xfId="8287" xr:uid="{00000000-0005-0000-0000-00005D200000}"/>
    <cellStyle name="Normal 17 31 3 2" xfId="8288" xr:uid="{00000000-0005-0000-0000-00005E200000}"/>
    <cellStyle name="Normal 17 31 4" xfId="8289" xr:uid="{00000000-0005-0000-0000-00005F200000}"/>
    <cellStyle name="Normal 17 31 4 2" xfId="8290" xr:uid="{00000000-0005-0000-0000-000060200000}"/>
    <cellStyle name="Normal 17 31 5" xfId="8291" xr:uid="{00000000-0005-0000-0000-000061200000}"/>
    <cellStyle name="Normal 17 31 5 2" xfId="8292" xr:uid="{00000000-0005-0000-0000-000062200000}"/>
    <cellStyle name="Normal 17 31 6" xfId="8293" xr:uid="{00000000-0005-0000-0000-000063200000}"/>
    <cellStyle name="Normal 17 31 6 2" xfId="8294" xr:uid="{00000000-0005-0000-0000-000064200000}"/>
    <cellStyle name="Normal 17 31 7" xfId="8295" xr:uid="{00000000-0005-0000-0000-000065200000}"/>
    <cellStyle name="Normal 17 31 7 2" xfId="8296" xr:uid="{00000000-0005-0000-0000-000066200000}"/>
    <cellStyle name="Normal 17 31 8" xfId="8297" xr:uid="{00000000-0005-0000-0000-000067200000}"/>
    <cellStyle name="Normal 17 31 9" xfId="8298" xr:uid="{00000000-0005-0000-0000-000068200000}"/>
    <cellStyle name="Normal 17 32" xfId="8299" xr:uid="{00000000-0005-0000-0000-000069200000}"/>
    <cellStyle name="Normal 17 32 10" xfId="8300" xr:uid="{00000000-0005-0000-0000-00006A200000}"/>
    <cellStyle name="Normal 17 32 2" xfId="8301" xr:uid="{00000000-0005-0000-0000-00006B200000}"/>
    <cellStyle name="Normal 17 32 2 2" xfId="8302" xr:uid="{00000000-0005-0000-0000-00006C200000}"/>
    <cellStyle name="Normal 17 32 3" xfId="8303" xr:uid="{00000000-0005-0000-0000-00006D200000}"/>
    <cellStyle name="Normal 17 32 3 2" xfId="8304" xr:uid="{00000000-0005-0000-0000-00006E200000}"/>
    <cellStyle name="Normal 17 32 4" xfId="8305" xr:uid="{00000000-0005-0000-0000-00006F200000}"/>
    <cellStyle name="Normal 17 32 4 2" xfId="8306" xr:uid="{00000000-0005-0000-0000-000070200000}"/>
    <cellStyle name="Normal 17 32 5" xfId="8307" xr:uid="{00000000-0005-0000-0000-000071200000}"/>
    <cellStyle name="Normal 17 32 5 2" xfId="8308" xr:uid="{00000000-0005-0000-0000-000072200000}"/>
    <cellStyle name="Normal 17 32 6" xfId="8309" xr:uid="{00000000-0005-0000-0000-000073200000}"/>
    <cellStyle name="Normal 17 32 6 2" xfId="8310" xr:uid="{00000000-0005-0000-0000-000074200000}"/>
    <cellStyle name="Normal 17 32 7" xfId="8311" xr:uid="{00000000-0005-0000-0000-000075200000}"/>
    <cellStyle name="Normal 17 32 7 2" xfId="8312" xr:uid="{00000000-0005-0000-0000-000076200000}"/>
    <cellStyle name="Normal 17 32 8" xfId="8313" xr:uid="{00000000-0005-0000-0000-000077200000}"/>
    <cellStyle name="Normal 17 32 9" xfId="8314" xr:uid="{00000000-0005-0000-0000-000078200000}"/>
    <cellStyle name="Normal 17 33" xfId="8315" xr:uid="{00000000-0005-0000-0000-000079200000}"/>
    <cellStyle name="Normal 17 33 10" xfId="8316" xr:uid="{00000000-0005-0000-0000-00007A200000}"/>
    <cellStyle name="Normal 17 33 2" xfId="8317" xr:uid="{00000000-0005-0000-0000-00007B200000}"/>
    <cellStyle name="Normal 17 33 2 2" xfId="8318" xr:uid="{00000000-0005-0000-0000-00007C200000}"/>
    <cellStyle name="Normal 17 33 3" xfId="8319" xr:uid="{00000000-0005-0000-0000-00007D200000}"/>
    <cellStyle name="Normal 17 33 3 2" xfId="8320" xr:uid="{00000000-0005-0000-0000-00007E200000}"/>
    <cellStyle name="Normal 17 33 4" xfId="8321" xr:uid="{00000000-0005-0000-0000-00007F200000}"/>
    <cellStyle name="Normal 17 33 4 2" xfId="8322" xr:uid="{00000000-0005-0000-0000-000080200000}"/>
    <cellStyle name="Normal 17 33 5" xfId="8323" xr:uid="{00000000-0005-0000-0000-000081200000}"/>
    <cellStyle name="Normal 17 33 5 2" xfId="8324" xr:uid="{00000000-0005-0000-0000-000082200000}"/>
    <cellStyle name="Normal 17 33 6" xfId="8325" xr:uid="{00000000-0005-0000-0000-000083200000}"/>
    <cellStyle name="Normal 17 33 6 2" xfId="8326" xr:uid="{00000000-0005-0000-0000-000084200000}"/>
    <cellStyle name="Normal 17 33 7" xfId="8327" xr:uid="{00000000-0005-0000-0000-000085200000}"/>
    <cellStyle name="Normal 17 33 7 2" xfId="8328" xr:uid="{00000000-0005-0000-0000-000086200000}"/>
    <cellStyle name="Normal 17 33 8" xfId="8329" xr:uid="{00000000-0005-0000-0000-000087200000}"/>
    <cellStyle name="Normal 17 33 9" xfId="8330" xr:uid="{00000000-0005-0000-0000-000088200000}"/>
    <cellStyle name="Normal 17 34" xfId="8331" xr:uid="{00000000-0005-0000-0000-000089200000}"/>
    <cellStyle name="Normal 17 34 10" xfId="8332" xr:uid="{00000000-0005-0000-0000-00008A200000}"/>
    <cellStyle name="Normal 17 34 2" xfId="8333" xr:uid="{00000000-0005-0000-0000-00008B200000}"/>
    <cellStyle name="Normal 17 34 2 2" xfId="8334" xr:uid="{00000000-0005-0000-0000-00008C200000}"/>
    <cellStyle name="Normal 17 34 3" xfId="8335" xr:uid="{00000000-0005-0000-0000-00008D200000}"/>
    <cellStyle name="Normal 17 34 3 2" xfId="8336" xr:uid="{00000000-0005-0000-0000-00008E200000}"/>
    <cellStyle name="Normal 17 34 4" xfId="8337" xr:uid="{00000000-0005-0000-0000-00008F200000}"/>
    <cellStyle name="Normal 17 34 4 2" xfId="8338" xr:uid="{00000000-0005-0000-0000-000090200000}"/>
    <cellStyle name="Normal 17 34 5" xfId="8339" xr:uid="{00000000-0005-0000-0000-000091200000}"/>
    <cellStyle name="Normal 17 34 5 2" xfId="8340" xr:uid="{00000000-0005-0000-0000-000092200000}"/>
    <cellStyle name="Normal 17 34 6" xfId="8341" xr:uid="{00000000-0005-0000-0000-000093200000}"/>
    <cellStyle name="Normal 17 34 6 2" xfId="8342" xr:uid="{00000000-0005-0000-0000-000094200000}"/>
    <cellStyle name="Normal 17 34 7" xfId="8343" xr:uid="{00000000-0005-0000-0000-000095200000}"/>
    <cellStyle name="Normal 17 34 7 2" xfId="8344" xr:uid="{00000000-0005-0000-0000-000096200000}"/>
    <cellStyle name="Normal 17 34 8" xfId="8345" xr:uid="{00000000-0005-0000-0000-000097200000}"/>
    <cellStyle name="Normal 17 34 9" xfId="8346" xr:uid="{00000000-0005-0000-0000-000098200000}"/>
    <cellStyle name="Normal 17 35" xfId="8347" xr:uid="{00000000-0005-0000-0000-000099200000}"/>
    <cellStyle name="Normal 17 35 10" xfId="8348" xr:uid="{00000000-0005-0000-0000-00009A200000}"/>
    <cellStyle name="Normal 17 35 2" xfId="8349" xr:uid="{00000000-0005-0000-0000-00009B200000}"/>
    <cellStyle name="Normal 17 35 2 2" xfId="8350" xr:uid="{00000000-0005-0000-0000-00009C200000}"/>
    <cellStyle name="Normal 17 35 3" xfId="8351" xr:uid="{00000000-0005-0000-0000-00009D200000}"/>
    <cellStyle name="Normal 17 35 3 2" xfId="8352" xr:uid="{00000000-0005-0000-0000-00009E200000}"/>
    <cellStyle name="Normal 17 35 4" xfId="8353" xr:uid="{00000000-0005-0000-0000-00009F200000}"/>
    <cellStyle name="Normal 17 35 4 2" xfId="8354" xr:uid="{00000000-0005-0000-0000-0000A0200000}"/>
    <cellStyle name="Normal 17 35 5" xfId="8355" xr:uid="{00000000-0005-0000-0000-0000A1200000}"/>
    <cellStyle name="Normal 17 35 5 2" xfId="8356" xr:uid="{00000000-0005-0000-0000-0000A2200000}"/>
    <cellStyle name="Normal 17 35 6" xfId="8357" xr:uid="{00000000-0005-0000-0000-0000A3200000}"/>
    <cellStyle name="Normal 17 35 6 2" xfId="8358" xr:uid="{00000000-0005-0000-0000-0000A4200000}"/>
    <cellStyle name="Normal 17 35 7" xfId="8359" xr:uid="{00000000-0005-0000-0000-0000A5200000}"/>
    <cellStyle name="Normal 17 35 7 2" xfId="8360" xr:uid="{00000000-0005-0000-0000-0000A6200000}"/>
    <cellStyle name="Normal 17 35 8" xfId="8361" xr:uid="{00000000-0005-0000-0000-0000A7200000}"/>
    <cellStyle name="Normal 17 35 9" xfId="8362" xr:uid="{00000000-0005-0000-0000-0000A8200000}"/>
    <cellStyle name="Normal 17 36" xfId="8363" xr:uid="{00000000-0005-0000-0000-0000A9200000}"/>
    <cellStyle name="Normal 17 36 10" xfId="8364" xr:uid="{00000000-0005-0000-0000-0000AA200000}"/>
    <cellStyle name="Normal 17 36 2" xfId="8365" xr:uid="{00000000-0005-0000-0000-0000AB200000}"/>
    <cellStyle name="Normal 17 36 2 2" xfId="8366" xr:uid="{00000000-0005-0000-0000-0000AC200000}"/>
    <cellStyle name="Normal 17 36 3" xfId="8367" xr:uid="{00000000-0005-0000-0000-0000AD200000}"/>
    <cellStyle name="Normal 17 36 3 2" xfId="8368" xr:uid="{00000000-0005-0000-0000-0000AE200000}"/>
    <cellStyle name="Normal 17 36 4" xfId="8369" xr:uid="{00000000-0005-0000-0000-0000AF200000}"/>
    <cellStyle name="Normal 17 36 4 2" xfId="8370" xr:uid="{00000000-0005-0000-0000-0000B0200000}"/>
    <cellStyle name="Normal 17 36 5" xfId="8371" xr:uid="{00000000-0005-0000-0000-0000B1200000}"/>
    <cellStyle name="Normal 17 36 5 2" xfId="8372" xr:uid="{00000000-0005-0000-0000-0000B2200000}"/>
    <cellStyle name="Normal 17 36 6" xfId="8373" xr:uid="{00000000-0005-0000-0000-0000B3200000}"/>
    <cellStyle name="Normal 17 36 6 2" xfId="8374" xr:uid="{00000000-0005-0000-0000-0000B4200000}"/>
    <cellStyle name="Normal 17 36 7" xfId="8375" xr:uid="{00000000-0005-0000-0000-0000B5200000}"/>
    <cellStyle name="Normal 17 36 7 2" xfId="8376" xr:uid="{00000000-0005-0000-0000-0000B6200000}"/>
    <cellStyle name="Normal 17 36 8" xfId="8377" xr:uid="{00000000-0005-0000-0000-0000B7200000}"/>
    <cellStyle name="Normal 17 36 9" xfId="8378" xr:uid="{00000000-0005-0000-0000-0000B8200000}"/>
    <cellStyle name="Normal 17 37" xfId="8379" xr:uid="{00000000-0005-0000-0000-0000B9200000}"/>
    <cellStyle name="Normal 17 37 10" xfId="8380" xr:uid="{00000000-0005-0000-0000-0000BA200000}"/>
    <cellStyle name="Normal 17 37 2" xfId="8381" xr:uid="{00000000-0005-0000-0000-0000BB200000}"/>
    <cellStyle name="Normal 17 37 2 2" xfId="8382" xr:uid="{00000000-0005-0000-0000-0000BC200000}"/>
    <cellStyle name="Normal 17 37 3" xfId="8383" xr:uid="{00000000-0005-0000-0000-0000BD200000}"/>
    <cellStyle name="Normal 17 37 3 2" xfId="8384" xr:uid="{00000000-0005-0000-0000-0000BE200000}"/>
    <cellStyle name="Normal 17 37 4" xfId="8385" xr:uid="{00000000-0005-0000-0000-0000BF200000}"/>
    <cellStyle name="Normal 17 37 4 2" xfId="8386" xr:uid="{00000000-0005-0000-0000-0000C0200000}"/>
    <cellStyle name="Normal 17 37 5" xfId="8387" xr:uid="{00000000-0005-0000-0000-0000C1200000}"/>
    <cellStyle name="Normal 17 37 5 2" xfId="8388" xr:uid="{00000000-0005-0000-0000-0000C2200000}"/>
    <cellStyle name="Normal 17 37 6" xfId="8389" xr:uid="{00000000-0005-0000-0000-0000C3200000}"/>
    <cellStyle name="Normal 17 37 6 2" xfId="8390" xr:uid="{00000000-0005-0000-0000-0000C4200000}"/>
    <cellStyle name="Normal 17 37 7" xfId="8391" xr:uid="{00000000-0005-0000-0000-0000C5200000}"/>
    <cellStyle name="Normal 17 37 7 2" xfId="8392" xr:uid="{00000000-0005-0000-0000-0000C6200000}"/>
    <cellStyle name="Normal 17 37 8" xfId="8393" xr:uid="{00000000-0005-0000-0000-0000C7200000}"/>
    <cellStyle name="Normal 17 37 9" xfId="8394" xr:uid="{00000000-0005-0000-0000-0000C8200000}"/>
    <cellStyle name="Normal 17 38" xfId="8395" xr:uid="{00000000-0005-0000-0000-0000C9200000}"/>
    <cellStyle name="Normal 17 38 10" xfId="8396" xr:uid="{00000000-0005-0000-0000-0000CA200000}"/>
    <cellStyle name="Normal 17 38 2" xfId="8397" xr:uid="{00000000-0005-0000-0000-0000CB200000}"/>
    <cellStyle name="Normal 17 38 2 2" xfId="8398" xr:uid="{00000000-0005-0000-0000-0000CC200000}"/>
    <cellStyle name="Normal 17 38 3" xfId="8399" xr:uid="{00000000-0005-0000-0000-0000CD200000}"/>
    <cellStyle name="Normal 17 38 3 2" xfId="8400" xr:uid="{00000000-0005-0000-0000-0000CE200000}"/>
    <cellStyle name="Normal 17 38 4" xfId="8401" xr:uid="{00000000-0005-0000-0000-0000CF200000}"/>
    <cellStyle name="Normal 17 38 4 2" xfId="8402" xr:uid="{00000000-0005-0000-0000-0000D0200000}"/>
    <cellStyle name="Normal 17 38 5" xfId="8403" xr:uid="{00000000-0005-0000-0000-0000D1200000}"/>
    <cellStyle name="Normal 17 38 5 2" xfId="8404" xr:uid="{00000000-0005-0000-0000-0000D2200000}"/>
    <cellStyle name="Normal 17 38 6" xfId="8405" xr:uid="{00000000-0005-0000-0000-0000D3200000}"/>
    <cellStyle name="Normal 17 38 6 2" xfId="8406" xr:uid="{00000000-0005-0000-0000-0000D4200000}"/>
    <cellStyle name="Normal 17 38 7" xfId="8407" xr:uid="{00000000-0005-0000-0000-0000D5200000}"/>
    <cellStyle name="Normal 17 38 7 2" xfId="8408" xr:uid="{00000000-0005-0000-0000-0000D6200000}"/>
    <cellStyle name="Normal 17 38 8" xfId="8409" xr:uid="{00000000-0005-0000-0000-0000D7200000}"/>
    <cellStyle name="Normal 17 38 9" xfId="8410" xr:uid="{00000000-0005-0000-0000-0000D8200000}"/>
    <cellStyle name="Normal 17 39" xfId="8411" xr:uid="{00000000-0005-0000-0000-0000D9200000}"/>
    <cellStyle name="Normal 17 39 10" xfId="8412" xr:uid="{00000000-0005-0000-0000-0000DA200000}"/>
    <cellStyle name="Normal 17 39 2" xfId="8413" xr:uid="{00000000-0005-0000-0000-0000DB200000}"/>
    <cellStyle name="Normal 17 39 2 2" xfId="8414" xr:uid="{00000000-0005-0000-0000-0000DC200000}"/>
    <cellStyle name="Normal 17 39 3" xfId="8415" xr:uid="{00000000-0005-0000-0000-0000DD200000}"/>
    <cellStyle name="Normal 17 39 3 2" xfId="8416" xr:uid="{00000000-0005-0000-0000-0000DE200000}"/>
    <cellStyle name="Normal 17 39 4" xfId="8417" xr:uid="{00000000-0005-0000-0000-0000DF200000}"/>
    <cellStyle name="Normal 17 39 4 2" xfId="8418" xr:uid="{00000000-0005-0000-0000-0000E0200000}"/>
    <cellStyle name="Normal 17 39 5" xfId="8419" xr:uid="{00000000-0005-0000-0000-0000E1200000}"/>
    <cellStyle name="Normal 17 39 5 2" xfId="8420" xr:uid="{00000000-0005-0000-0000-0000E2200000}"/>
    <cellStyle name="Normal 17 39 6" xfId="8421" xr:uid="{00000000-0005-0000-0000-0000E3200000}"/>
    <cellStyle name="Normal 17 39 6 2" xfId="8422" xr:uid="{00000000-0005-0000-0000-0000E4200000}"/>
    <cellStyle name="Normal 17 39 7" xfId="8423" xr:uid="{00000000-0005-0000-0000-0000E5200000}"/>
    <cellStyle name="Normal 17 39 7 2" xfId="8424" xr:uid="{00000000-0005-0000-0000-0000E6200000}"/>
    <cellStyle name="Normal 17 39 8" xfId="8425" xr:uid="{00000000-0005-0000-0000-0000E7200000}"/>
    <cellStyle name="Normal 17 39 9" xfId="8426" xr:uid="{00000000-0005-0000-0000-0000E8200000}"/>
    <cellStyle name="Normal 17 4" xfId="8427" xr:uid="{00000000-0005-0000-0000-0000E9200000}"/>
    <cellStyle name="Normal 17 4 10" xfId="8428" xr:uid="{00000000-0005-0000-0000-0000EA200000}"/>
    <cellStyle name="Normal 17 4 2" xfId="8429" xr:uid="{00000000-0005-0000-0000-0000EB200000}"/>
    <cellStyle name="Normal 17 4 2 2" xfId="8430" xr:uid="{00000000-0005-0000-0000-0000EC200000}"/>
    <cellStyle name="Normal 17 4 3" xfId="8431" xr:uid="{00000000-0005-0000-0000-0000ED200000}"/>
    <cellStyle name="Normal 17 4 3 2" xfId="8432" xr:uid="{00000000-0005-0000-0000-0000EE200000}"/>
    <cellStyle name="Normal 17 4 4" xfId="8433" xr:uid="{00000000-0005-0000-0000-0000EF200000}"/>
    <cellStyle name="Normal 17 4 4 2" xfId="8434" xr:uid="{00000000-0005-0000-0000-0000F0200000}"/>
    <cellStyle name="Normal 17 4 5" xfId="8435" xr:uid="{00000000-0005-0000-0000-0000F1200000}"/>
    <cellStyle name="Normal 17 4 5 2" xfId="8436" xr:uid="{00000000-0005-0000-0000-0000F2200000}"/>
    <cellStyle name="Normal 17 4 6" xfId="8437" xr:uid="{00000000-0005-0000-0000-0000F3200000}"/>
    <cellStyle name="Normal 17 4 6 2" xfId="8438" xr:uid="{00000000-0005-0000-0000-0000F4200000}"/>
    <cellStyle name="Normal 17 4 7" xfId="8439" xr:uid="{00000000-0005-0000-0000-0000F5200000}"/>
    <cellStyle name="Normal 17 4 7 2" xfId="8440" xr:uid="{00000000-0005-0000-0000-0000F6200000}"/>
    <cellStyle name="Normal 17 4 8" xfId="8441" xr:uid="{00000000-0005-0000-0000-0000F7200000}"/>
    <cellStyle name="Normal 17 4 9" xfId="8442" xr:uid="{00000000-0005-0000-0000-0000F8200000}"/>
    <cellStyle name="Normal 17 40" xfId="8443" xr:uid="{00000000-0005-0000-0000-0000F9200000}"/>
    <cellStyle name="Normal 17 40 10" xfId="8444" xr:uid="{00000000-0005-0000-0000-0000FA200000}"/>
    <cellStyle name="Normal 17 40 2" xfId="8445" xr:uid="{00000000-0005-0000-0000-0000FB200000}"/>
    <cellStyle name="Normal 17 40 2 2" xfId="8446" xr:uid="{00000000-0005-0000-0000-0000FC200000}"/>
    <cellStyle name="Normal 17 40 3" xfId="8447" xr:uid="{00000000-0005-0000-0000-0000FD200000}"/>
    <cellStyle name="Normal 17 40 3 2" xfId="8448" xr:uid="{00000000-0005-0000-0000-0000FE200000}"/>
    <cellStyle name="Normal 17 40 4" xfId="8449" xr:uid="{00000000-0005-0000-0000-0000FF200000}"/>
    <cellStyle name="Normal 17 40 4 2" xfId="8450" xr:uid="{00000000-0005-0000-0000-000000210000}"/>
    <cellStyle name="Normal 17 40 5" xfId="8451" xr:uid="{00000000-0005-0000-0000-000001210000}"/>
    <cellStyle name="Normal 17 40 5 2" xfId="8452" xr:uid="{00000000-0005-0000-0000-000002210000}"/>
    <cellStyle name="Normal 17 40 6" xfId="8453" xr:uid="{00000000-0005-0000-0000-000003210000}"/>
    <cellStyle name="Normal 17 40 6 2" xfId="8454" xr:uid="{00000000-0005-0000-0000-000004210000}"/>
    <cellStyle name="Normal 17 40 7" xfId="8455" xr:uid="{00000000-0005-0000-0000-000005210000}"/>
    <cellStyle name="Normal 17 40 7 2" xfId="8456" xr:uid="{00000000-0005-0000-0000-000006210000}"/>
    <cellStyle name="Normal 17 40 8" xfId="8457" xr:uid="{00000000-0005-0000-0000-000007210000}"/>
    <cellStyle name="Normal 17 40 9" xfId="8458" xr:uid="{00000000-0005-0000-0000-000008210000}"/>
    <cellStyle name="Normal 17 41" xfId="8459" xr:uid="{00000000-0005-0000-0000-000009210000}"/>
    <cellStyle name="Normal 17 41 10" xfId="8460" xr:uid="{00000000-0005-0000-0000-00000A210000}"/>
    <cellStyle name="Normal 17 41 2" xfId="8461" xr:uid="{00000000-0005-0000-0000-00000B210000}"/>
    <cellStyle name="Normal 17 41 2 2" xfId="8462" xr:uid="{00000000-0005-0000-0000-00000C210000}"/>
    <cellStyle name="Normal 17 41 3" xfId="8463" xr:uid="{00000000-0005-0000-0000-00000D210000}"/>
    <cellStyle name="Normal 17 41 3 2" xfId="8464" xr:uid="{00000000-0005-0000-0000-00000E210000}"/>
    <cellStyle name="Normal 17 41 4" xfId="8465" xr:uid="{00000000-0005-0000-0000-00000F210000}"/>
    <cellStyle name="Normal 17 41 4 2" xfId="8466" xr:uid="{00000000-0005-0000-0000-000010210000}"/>
    <cellStyle name="Normal 17 41 5" xfId="8467" xr:uid="{00000000-0005-0000-0000-000011210000}"/>
    <cellStyle name="Normal 17 41 5 2" xfId="8468" xr:uid="{00000000-0005-0000-0000-000012210000}"/>
    <cellStyle name="Normal 17 41 6" xfId="8469" xr:uid="{00000000-0005-0000-0000-000013210000}"/>
    <cellStyle name="Normal 17 41 6 2" xfId="8470" xr:uid="{00000000-0005-0000-0000-000014210000}"/>
    <cellStyle name="Normal 17 41 7" xfId="8471" xr:uid="{00000000-0005-0000-0000-000015210000}"/>
    <cellStyle name="Normal 17 41 7 2" xfId="8472" xr:uid="{00000000-0005-0000-0000-000016210000}"/>
    <cellStyle name="Normal 17 41 8" xfId="8473" xr:uid="{00000000-0005-0000-0000-000017210000}"/>
    <cellStyle name="Normal 17 41 9" xfId="8474" xr:uid="{00000000-0005-0000-0000-000018210000}"/>
    <cellStyle name="Normal 17 42" xfId="8475" xr:uid="{00000000-0005-0000-0000-000019210000}"/>
    <cellStyle name="Normal 17 42 10" xfId="8476" xr:uid="{00000000-0005-0000-0000-00001A210000}"/>
    <cellStyle name="Normal 17 42 2" xfId="8477" xr:uid="{00000000-0005-0000-0000-00001B210000}"/>
    <cellStyle name="Normal 17 42 2 2" xfId="8478" xr:uid="{00000000-0005-0000-0000-00001C210000}"/>
    <cellStyle name="Normal 17 42 3" xfId="8479" xr:uid="{00000000-0005-0000-0000-00001D210000}"/>
    <cellStyle name="Normal 17 42 3 2" xfId="8480" xr:uid="{00000000-0005-0000-0000-00001E210000}"/>
    <cellStyle name="Normal 17 42 4" xfId="8481" xr:uid="{00000000-0005-0000-0000-00001F210000}"/>
    <cellStyle name="Normal 17 42 4 2" xfId="8482" xr:uid="{00000000-0005-0000-0000-000020210000}"/>
    <cellStyle name="Normal 17 42 5" xfId="8483" xr:uid="{00000000-0005-0000-0000-000021210000}"/>
    <cellStyle name="Normal 17 42 5 2" xfId="8484" xr:uid="{00000000-0005-0000-0000-000022210000}"/>
    <cellStyle name="Normal 17 42 6" xfId="8485" xr:uid="{00000000-0005-0000-0000-000023210000}"/>
    <cellStyle name="Normal 17 42 6 2" xfId="8486" xr:uid="{00000000-0005-0000-0000-000024210000}"/>
    <cellStyle name="Normal 17 42 7" xfId="8487" xr:uid="{00000000-0005-0000-0000-000025210000}"/>
    <cellStyle name="Normal 17 42 7 2" xfId="8488" xr:uid="{00000000-0005-0000-0000-000026210000}"/>
    <cellStyle name="Normal 17 42 8" xfId="8489" xr:uid="{00000000-0005-0000-0000-000027210000}"/>
    <cellStyle name="Normal 17 42 9" xfId="8490" xr:uid="{00000000-0005-0000-0000-000028210000}"/>
    <cellStyle name="Normal 17 43" xfId="8491" xr:uid="{00000000-0005-0000-0000-000029210000}"/>
    <cellStyle name="Normal 17 43 10" xfId="8492" xr:uid="{00000000-0005-0000-0000-00002A210000}"/>
    <cellStyle name="Normal 17 43 2" xfId="8493" xr:uid="{00000000-0005-0000-0000-00002B210000}"/>
    <cellStyle name="Normal 17 43 2 2" xfId="8494" xr:uid="{00000000-0005-0000-0000-00002C210000}"/>
    <cellStyle name="Normal 17 43 3" xfId="8495" xr:uid="{00000000-0005-0000-0000-00002D210000}"/>
    <cellStyle name="Normal 17 43 3 2" xfId="8496" xr:uid="{00000000-0005-0000-0000-00002E210000}"/>
    <cellStyle name="Normal 17 43 4" xfId="8497" xr:uid="{00000000-0005-0000-0000-00002F210000}"/>
    <cellStyle name="Normal 17 43 4 2" xfId="8498" xr:uid="{00000000-0005-0000-0000-000030210000}"/>
    <cellStyle name="Normal 17 43 5" xfId="8499" xr:uid="{00000000-0005-0000-0000-000031210000}"/>
    <cellStyle name="Normal 17 43 5 2" xfId="8500" xr:uid="{00000000-0005-0000-0000-000032210000}"/>
    <cellStyle name="Normal 17 43 6" xfId="8501" xr:uid="{00000000-0005-0000-0000-000033210000}"/>
    <cellStyle name="Normal 17 43 6 2" xfId="8502" xr:uid="{00000000-0005-0000-0000-000034210000}"/>
    <cellStyle name="Normal 17 43 7" xfId="8503" xr:uid="{00000000-0005-0000-0000-000035210000}"/>
    <cellStyle name="Normal 17 43 7 2" xfId="8504" xr:uid="{00000000-0005-0000-0000-000036210000}"/>
    <cellStyle name="Normal 17 43 8" xfId="8505" xr:uid="{00000000-0005-0000-0000-000037210000}"/>
    <cellStyle name="Normal 17 43 9" xfId="8506" xr:uid="{00000000-0005-0000-0000-000038210000}"/>
    <cellStyle name="Normal 17 44" xfId="8507" xr:uid="{00000000-0005-0000-0000-000039210000}"/>
    <cellStyle name="Normal 17 44 10" xfId="8508" xr:uid="{00000000-0005-0000-0000-00003A210000}"/>
    <cellStyle name="Normal 17 44 2" xfId="8509" xr:uid="{00000000-0005-0000-0000-00003B210000}"/>
    <cellStyle name="Normal 17 44 2 2" xfId="8510" xr:uid="{00000000-0005-0000-0000-00003C210000}"/>
    <cellStyle name="Normal 17 44 3" xfId="8511" xr:uid="{00000000-0005-0000-0000-00003D210000}"/>
    <cellStyle name="Normal 17 44 3 2" xfId="8512" xr:uid="{00000000-0005-0000-0000-00003E210000}"/>
    <cellStyle name="Normal 17 44 4" xfId="8513" xr:uid="{00000000-0005-0000-0000-00003F210000}"/>
    <cellStyle name="Normal 17 44 4 2" xfId="8514" xr:uid="{00000000-0005-0000-0000-000040210000}"/>
    <cellStyle name="Normal 17 44 5" xfId="8515" xr:uid="{00000000-0005-0000-0000-000041210000}"/>
    <cellStyle name="Normal 17 44 5 2" xfId="8516" xr:uid="{00000000-0005-0000-0000-000042210000}"/>
    <cellStyle name="Normal 17 44 6" xfId="8517" xr:uid="{00000000-0005-0000-0000-000043210000}"/>
    <cellStyle name="Normal 17 44 6 2" xfId="8518" xr:uid="{00000000-0005-0000-0000-000044210000}"/>
    <cellStyle name="Normal 17 44 7" xfId="8519" xr:uid="{00000000-0005-0000-0000-000045210000}"/>
    <cellStyle name="Normal 17 44 7 2" xfId="8520" xr:uid="{00000000-0005-0000-0000-000046210000}"/>
    <cellStyle name="Normal 17 44 8" xfId="8521" xr:uid="{00000000-0005-0000-0000-000047210000}"/>
    <cellStyle name="Normal 17 44 9" xfId="8522" xr:uid="{00000000-0005-0000-0000-000048210000}"/>
    <cellStyle name="Normal 17 45" xfId="8523" xr:uid="{00000000-0005-0000-0000-000049210000}"/>
    <cellStyle name="Normal 17 5" xfId="8524" xr:uid="{00000000-0005-0000-0000-00004A210000}"/>
    <cellStyle name="Normal 17 5 10" xfId="8525" xr:uid="{00000000-0005-0000-0000-00004B210000}"/>
    <cellStyle name="Normal 17 5 2" xfId="8526" xr:uid="{00000000-0005-0000-0000-00004C210000}"/>
    <cellStyle name="Normal 17 5 2 2" xfId="8527" xr:uid="{00000000-0005-0000-0000-00004D210000}"/>
    <cellStyle name="Normal 17 5 3" xfId="8528" xr:uid="{00000000-0005-0000-0000-00004E210000}"/>
    <cellStyle name="Normal 17 5 3 2" xfId="8529" xr:uid="{00000000-0005-0000-0000-00004F210000}"/>
    <cellStyle name="Normal 17 5 4" xfId="8530" xr:uid="{00000000-0005-0000-0000-000050210000}"/>
    <cellStyle name="Normal 17 5 4 2" xfId="8531" xr:uid="{00000000-0005-0000-0000-000051210000}"/>
    <cellStyle name="Normal 17 5 5" xfId="8532" xr:uid="{00000000-0005-0000-0000-000052210000}"/>
    <cellStyle name="Normal 17 5 5 2" xfId="8533" xr:uid="{00000000-0005-0000-0000-000053210000}"/>
    <cellStyle name="Normal 17 5 6" xfId="8534" xr:uid="{00000000-0005-0000-0000-000054210000}"/>
    <cellStyle name="Normal 17 5 6 2" xfId="8535" xr:uid="{00000000-0005-0000-0000-000055210000}"/>
    <cellStyle name="Normal 17 5 7" xfId="8536" xr:uid="{00000000-0005-0000-0000-000056210000}"/>
    <cellStyle name="Normal 17 5 7 2" xfId="8537" xr:uid="{00000000-0005-0000-0000-000057210000}"/>
    <cellStyle name="Normal 17 5 8" xfId="8538" xr:uid="{00000000-0005-0000-0000-000058210000}"/>
    <cellStyle name="Normal 17 5 9" xfId="8539" xr:uid="{00000000-0005-0000-0000-000059210000}"/>
    <cellStyle name="Normal 17 6" xfId="8540" xr:uid="{00000000-0005-0000-0000-00005A210000}"/>
    <cellStyle name="Normal 17 6 10" xfId="8541" xr:uid="{00000000-0005-0000-0000-00005B210000}"/>
    <cellStyle name="Normal 17 6 2" xfId="8542" xr:uid="{00000000-0005-0000-0000-00005C210000}"/>
    <cellStyle name="Normal 17 6 2 2" xfId="8543" xr:uid="{00000000-0005-0000-0000-00005D210000}"/>
    <cellStyle name="Normal 17 6 3" xfId="8544" xr:uid="{00000000-0005-0000-0000-00005E210000}"/>
    <cellStyle name="Normal 17 6 3 2" xfId="8545" xr:uid="{00000000-0005-0000-0000-00005F210000}"/>
    <cellStyle name="Normal 17 6 4" xfId="8546" xr:uid="{00000000-0005-0000-0000-000060210000}"/>
    <cellStyle name="Normal 17 6 4 2" xfId="8547" xr:uid="{00000000-0005-0000-0000-000061210000}"/>
    <cellStyle name="Normal 17 6 5" xfId="8548" xr:uid="{00000000-0005-0000-0000-000062210000}"/>
    <cellStyle name="Normal 17 6 5 2" xfId="8549" xr:uid="{00000000-0005-0000-0000-000063210000}"/>
    <cellStyle name="Normal 17 6 6" xfId="8550" xr:uid="{00000000-0005-0000-0000-000064210000}"/>
    <cellStyle name="Normal 17 6 6 2" xfId="8551" xr:uid="{00000000-0005-0000-0000-000065210000}"/>
    <cellStyle name="Normal 17 6 7" xfId="8552" xr:uid="{00000000-0005-0000-0000-000066210000}"/>
    <cellStyle name="Normal 17 6 7 2" xfId="8553" xr:uid="{00000000-0005-0000-0000-000067210000}"/>
    <cellStyle name="Normal 17 6 8" xfId="8554" xr:uid="{00000000-0005-0000-0000-000068210000}"/>
    <cellStyle name="Normal 17 6 9" xfId="8555" xr:uid="{00000000-0005-0000-0000-000069210000}"/>
    <cellStyle name="Normal 17 7" xfId="8556" xr:uid="{00000000-0005-0000-0000-00006A210000}"/>
    <cellStyle name="Normal 17 7 10" xfId="8557" xr:uid="{00000000-0005-0000-0000-00006B210000}"/>
    <cellStyle name="Normal 17 7 2" xfId="8558" xr:uid="{00000000-0005-0000-0000-00006C210000}"/>
    <cellStyle name="Normal 17 7 2 2" xfId="8559" xr:uid="{00000000-0005-0000-0000-00006D210000}"/>
    <cellStyle name="Normal 17 7 3" xfId="8560" xr:uid="{00000000-0005-0000-0000-00006E210000}"/>
    <cellStyle name="Normal 17 7 3 2" xfId="8561" xr:uid="{00000000-0005-0000-0000-00006F210000}"/>
    <cellStyle name="Normal 17 7 4" xfId="8562" xr:uid="{00000000-0005-0000-0000-000070210000}"/>
    <cellStyle name="Normal 17 7 4 2" xfId="8563" xr:uid="{00000000-0005-0000-0000-000071210000}"/>
    <cellStyle name="Normal 17 7 5" xfId="8564" xr:uid="{00000000-0005-0000-0000-000072210000}"/>
    <cellStyle name="Normal 17 7 5 2" xfId="8565" xr:uid="{00000000-0005-0000-0000-000073210000}"/>
    <cellStyle name="Normal 17 7 6" xfId="8566" xr:uid="{00000000-0005-0000-0000-000074210000}"/>
    <cellStyle name="Normal 17 7 6 2" xfId="8567" xr:uid="{00000000-0005-0000-0000-000075210000}"/>
    <cellStyle name="Normal 17 7 7" xfId="8568" xr:uid="{00000000-0005-0000-0000-000076210000}"/>
    <cellStyle name="Normal 17 7 7 2" xfId="8569" xr:uid="{00000000-0005-0000-0000-000077210000}"/>
    <cellStyle name="Normal 17 7 8" xfId="8570" xr:uid="{00000000-0005-0000-0000-000078210000}"/>
    <cellStyle name="Normal 17 7 9" xfId="8571" xr:uid="{00000000-0005-0000-0000-000079210000}"/>
    <cellStyle name="Normal 17 8" xfId="8572" xr:uid="{00000000-0005-0000-0000-00007A210000}"/>
    <cellStyle name="Normal 17 8 10" xfId="8573" xr:uid="{00000000-0005-0000-0000-00007B210000}"/>
    <cellStyle name="Normal 17 8 2" xfId="8574" xr:uid="{00000000-0005-0000-0000-00007C210000}"/>
    <cellStyle name="Normal 17 8 2 2" xfId="8575" xr:uid="{00000000-0005-0000-0000-00007D210000}"/>
    <cellStyle name="Normal 17 8 3" xfId="8576" xr:uid="{00000000-0005-0000-0000-00007E210000}"/>
    <cellStyle name="Normal 17 8 3 2" xfId="8577" xr:uid="{00000000-0005-0000-0000-00007F210000}"/>
    <cellStyle name="Normal 17 8 4" xfId="8578" xr:uid="{00000000-0005-0000-0000-000080210000}"/>
    <cellStyle name="Normal 17 8 4 2" xfId="8579" xr:uid="{00000000-0005-0000-0000-000081210000}"/>
    <cellStyle name="Normal 17 8 5" xfId="8580" xr:uid="{00000000-0005-0000-0000-000082210000}"/>
    <cellStyle name="Normal 17 8 5 2" xfId="8581" xr:uid="{00000000-0005-0000-0000-000083210000}"/>
    <cellStyle name="Normal 17 8 6" xfId="8582" xr:uid="{00000000-0005-0000-0000-000084210000}"/>
    <cellStyle name="Normal 17 8 6 2" xfId="8583" xr:uid="{00000000-0005-0000-0000-000085210000}"/>
    <cellStyle name="Normal 17 8 7" xfId="8584" xr:uid="{00000000-0005-0000-0000-000086210000}"/>
    <cellStyle name="Normal 17 8 7 2" xfId="8585" xr:uid="{00000000-0005-0000-0000-000087210000}"/>
    <cellStyle name="Normal 17 8 8" xfId="8586" xr:uid="{00000000-0005-0000-0000-000088210000}"/>
    <cellStyle name="Normal 17 8 9" xfId="8587" xr:uid="{00000000-0005-0000-0000-000089210000}"/>
    <cellStyle name="Normal 17 9" xfId="8588" xr:uid="{00000000-0005-0000-0000-00008A210000}"/>
    <cellStyle name="Normal 17 9 10" xfId="8589" xr:uid="{00000000-0005-0000-0000-00008B210000}"/>
    <cellStyle name="Normal 17 9 2" xfId="8590" xr:uid="{00000000-0005-0000-0000-00008C210000}"/>
    <cellStyle name="Normal 17 9 2 2" xfId="8591" xr:uid="{00000000-0005-0000-0000-00008D210000}"/>
    <cellStyle name="Normal 17 9 3" xfId="8592" xr:uid="{00000000-0005-0000-0000-00008E210000}"/>
    <cellStyle name="Normal 17 9 3 2" xfId="8593" xr:uid="{00000000-0005-0000-0000-00008F210000}"/>
    <cellStyle name="Normal 17 9 4" xfId="8594" xr:uid="{00000000-0005-0000-0000-000090210000}"/>
    <cellStyle name="Normal 17 9 4 2" xfId="8595" xr:uid="{00000000-0005-0000-0000-000091210000}"/>
    <cellStyle name="Normal 17 9 5" xfId="8596" xr:uid="{00000000-0005-0000-0000-000092210000}"/>
    <cellStyle name="Normal 17 9 5 2" xfId="8597" xr:uid="{00000000-0005-0000-0000-000093210000}"/>
    <cellStyle name="Normal 17 9 6" xfId="8598" xr:uid="{00000000-0005-0000-0000-000094210000}"/>
    <cellStyle name="Normal 17 9 6 2" xfId="8599" xr:uid="{00000000-0005-0000-0000-000095210000}"/>
    <cellStyle name="Normal 17 9 7" xfId="8600" xr:uid="{00000000-0005-0000-0000-000096210000}"/>
    <cellStyle name="Normal 17 9 7 2" xfId="8601" xr:uid="{00000000-0005-0000-0000-000097210000}"/>
    <cellStyle name="Normal 17 9 8" xfId="8602" xr:uid="{00000000-0005-0000-0000-000098210000}"/>
    <cellStyle name="Normal 17 9 9" xfId="8603" xr:uid="{00000000-0005-0000-0000-000099210000}"/>
    <cellStyle name="Normal 18" xfId="8604" xr:uid="{00000000-0005-0000-0000-00009A210000}"/>
    <cellStyle name="Normal 18 10" xfId="8605" xr:uid="{00000000-0005-0000-0000-00009B210000}"/>
    <cellStyle name="Normal 18 10 10" xfId="8606" xr:uid="{00000000-0005-0000-0000-00009C210000}"/>
    <cellStyle name="Normal 18 10 2" xfId="8607" xr:uid="{00000000-0005-0000-0000-00009D210000}"/>
    <cellStyle name="Normal 18 10 2 2" xfId="8608" xr:uid="{00000000-0005-0000-0000-00009E210000}"/>
    <cellStyle name="Normal 18 10 2 2 2" xfId="8609" xr:uid="{00000000-0005-0000-0000-00009F210000}"/>
    <cellStyle name="Normal 18 10 2 2 3" xfId="8610" xr:uid="{00000000-0005-0000-0000-0000A0210000}"/>
    <cellStyle name="Normal 18 10 2 3" xfId="8611" xr:uid="{00000000-0005-0000-0000-0000A1210000}"/>
    <cellStyle name="Normal 18 10 2 3 2" xfId="8612" xr:uid="{00000000-0005-0000-0000-0000A2210000}"/>
    <cellStyle name="Normal 18 10 2 4" xfId="8613" xr:uid="{00000000-0005-0000-0000-0000A3210000}"/>
    <cellStyle name="Normal 18 10 2 4 2" xfId="8614" xr:uid="{00000000-0005-0000-0000-0000A4210000}"/>
    <cellStyle name="Normal 18 10 2 5" xfId="8615" xr:uid="{00000000-0005-0000-0000-0000A5210000}"/>
    <cellStyle name="Normal 18 10 2 5 2" xfId="8616" xr:uid="{00000000-0005-0000-0000-0000A6210000}"/>
    <cellStyle name="Normal 18 10 2 6" xfId="8617" xr:uid="{00000000-0005-0000-0000-0000A7210000}"/>
    <cellStyle name="Normal 18 10 2 7" xfId="8618" xr:uid="{00000000-0005-0000-0000-0000A8210000}"/>
    <cellStyle name="Normal 18 10 3" xfId="8619" xr:uid="{00000000-0005-0000-0000-0000A9210000}"/>
    <cellStyle name="Normal 18 10 3 2" xfId="8620" xr:uid="{00000000-0005-0000-0000-0000AA210000}"/>
    <cellStyle name="Normal 18 10 3 3" xfId="8621" xr:uid="{00000000-0005-0000-0000-0000AB210000}"/>
    <cellStyle name="Normal 18 10 4" xfId="8622" xr:uid="{00000000-0005-0000-0000-0000AC210000}"/>
    <cellStyle name="Normal 18 10 4 2" xfId="8623" xr:uid="{00000000-0005-0000-0000-0000AD210000}"/>
    <cellStyle name="Normal 18 10 5" xfId="8624" xr:uid="{00000000-0005-0000-0000-0000AE210000}"/>
    <cellStyle name="Normal 18 10 5 2" xfId="8625" xr:uid="{00000000-0005-0000-0000-0000AF210000}"/>
    <cellStyle name="Normal 18 10 6" xfId="8626" xr:uid="{00000000-0005-0000-0000-0000B0210000}"/>
    <cellStyle name="Normal 18 10 6 2" xfId="8627" xr:uid="{00000000-0005-0000-0000-0000B1210000}"/>
    <cellStyle name="Normal 18 10 7" xfId="8628" xr:uid="{00000000-0005-0000-0000-0000B2210000}"/>
    <cellStyle name="Normal 18 10 7 2" xfId="8629" xr:uid="{00000000-0005-0000-0000-0000B3210000}"/>
    <cellStyle name="Normal 18 10 8" xfId="8630" xr:uid="{00000000-0005-0000-0000-0000B4210000}"/>
    <cellStyle name="Normal 18 10 8 2" xfId="8631" xr:uid="{00000000-0005-0000-0000-0000B5210000}"/>
    <cellStyle name="Normal 18 10 9" xfId="8632" xr:uid="{00000000-0005-0000-0000-0000B6210000}"/>
    <cellStyle name="Normal 18 11" xfId="8633" xr:uid="{00000000-0005-0000-0000-0000B7210000}"/>
    <cellStyle name="Normal 18 11 10" xfId="8634" xr:uid="{00000000-0005-0000-0000-0000B8210000}"/>
    <cellStyle name="Normal 18 11 2" xfId="8635" xr:uid="{00000000-0005-0000-0000-0000B9210000}"/>
    <cellStyle name="Normal 18 11 2 2" xfId="8636" xr:uid="{00000000-0005-0000-0000-0000BA210000}"/>
    <cellStyle name="Normal 18 11 2 2 2" xfId="8637" xr:uid="{00000000-0005-0000-0000-0000BB210000}"/>
    <cellStyle name="Normal 18 11 2 2 3" xfId="8638" xr:uid="{00000000-0005-0000-0000-0000BC210000}"/>
    <cellStyle name="Normal 18 11 2 3" xfId="8639" xr:uid="{00000000-0005-0000-0000-0000BD210000}"/>
    <cellStyle name="Normal 18 11 2 3 2" xfId="8640" xr:uid="{00000000-0005-0000-0000-0000BE210000}"/>
    <cellStyle name="Normal 18 11 2 4" xfId="8641" xr:uid="{00000000-0005-0000-0000-0000BF210000}"/>
    <cellStyle name="Normal 18 11 2 4 2" xfId="8642" xr:uid="{00000000-0005-0000-0000-0000C0210000}"/>
    <cellStyle name="Normal 18 11 2 5" xfId="8643" xr:uid="{00000000-0005-0000-0000-0000C1210000}"/>
    <cellStyle name="Normal 18 11 2 5 2" xfId="8644" xr:uid="{00000000-0005-0000-0000-0000C2210000}"/>
    <cellStyle name="Normal 18 11 2 6" xfId="8645" xr:uid="{00000000-0005-0000-0000-0000C3210000}"/>
    <cellStyle name="Normal 18 11 2 7" xfId="8646" xr:uid="{00000000-0005-0000-0000-0000C4210000}"/>
    <cellStyle name="Normal 18 11 3" xfId="8647" xr:uid="{00000000-0005-0000-0000-0000C5210000}"/>
    <cellStyle name="Normal 18 11 3 2" xfId="8648" xr:uid="{00000000-0005-0000-0000-0000C6210000}"/>
    <cellStyle name="Normal 18 11 3 3" xfId="8649" xr:uid="{00000000-0005-0000-0000-0000C7210000}"/>
    <cellStyle name="Normal 18 11 4" xfId="8650" xr:uid="{00000000-0005-0000-0000-0000C8210000}"/>
    <cellStyle name="Normal 18 11 4 2" xfId="8651" xr:uid="{00000000-0005-0000-0000-0000C9210000}"/>
    <cellStyle name="Normal 18 11 5" xfId="8652" xr:uid="{00000000-0005-0000-0000-0000CA210000}"/>
    <cellStyle name="Normal 18 11 5 2" xfId="8653" xr:uid="{00000000-0005-0000-0000-0000CB210000}"/>
    <cellStyle name="Normal 18 11 6" xfId="8654" xr:uid="{00000000-0005-0000-0000-0000CC210000}"/>
    <cellStyle name="Normal 18 11 6 2" xfId="8655" xr:uid="{00000000-0005-0000-0000-0000CD210000}"/>
    <cellStyle name="Normal 18 11 7" xfId="8656" xr:uid="{00000000-0005-0000-0000-0000CE210000}"/>
    <cellStyle name="Normal 18 11 7 2" xfId="8657" xr:uid="{00000000-0005-0000-0000-0000CF210000}"/>
    <cellStyle name="Normal 18 11 8" xfId="8658" xr:uid="{00000000-0005-0000-0000-0000D0210000}"/>
    <cellStyle name="Normal 18 11 8 2" xfId="8659" xr:uid="{00000000-0005-0000-0000-0000D1210000}"/>
    <cellStyle name="Normal 18 11 9" xfId="8660" xr:uid="{00000000-0005-0000-0000-0000D2210000}"/>
    <cellStyle name="Normal 18 12" xfId="8661" xr:uid="{00000000-0005-0000-0000-0000D3210000}"/>
    <cellStyle name="Normal 18 12 10" xfId="8662" xr:uid="{00000000-0005-0000-0000-0000D4210000}"/>
    <cellStyle name="Normal 18 12 2" xfId="8663" xr:uid="{00000000-0005-0000-0000-0000D5210000}"/>
    <cellStyle name="Normal 18 12 2 2" xfId="8664" xr:uid="{00000000-0005-0000-0000-0000D6210000}"/>
    <cellStyle name="Normal 18 12 2 2 2" xfId="8665" xr:uid="{00000000-0005-0000-0000-0000D7210000}"/>
    <cellStyle name="Normal 18 12 2 2 3" xfId="8666" xr:uid="{00000000-0005-0000-0000-0000D8210000}"/>
    <cellStyle name="Normal 18 12 2 3" xfId="8667" xr:uid="{00000000-0005-0000-0000-0000D9210000}"/>
    <cellStyle name="Normal 18 12 2 3 2" xfId="8668" xr:uid="{00000000-0005-0000-0000-0000DA210000}"/>
    <cellStyle name="Normal 18 12 2 4" xfId="8669" xr:uid="{00000000-0005-0000-0000-0000DB210000}"/>
    <cellStyle name="Normal 18 12 2 4 2" xfId="8670" xr:uid="{00000000-0005-0000-0000-0000DC210000}"/>
    <cellStyle name="Normal 18 12 2 5" xfId="8671" xr:uid="{00000000-0005-0000-0000-0000DD210000}"/>
    <cellStyle name="Normal 18 12 2 5 2" xfId="8672" xr:uid="{00000000-0005-0000-0000-0000DE210000}"/>
    <cellStyle name="Normal 18 12 2 6" xfId="8673" xr:uid="{00000000-0005-0000-0000-0000DF210000}"/>
    <cellStyle name="Normal 18 12 2 7" xfId="8674" xr:uid="{00000000-0005-0000-0000-0000E0210000}"/>
    <cellStyle name="Normal 18 12 3" xfId="8675" xr:uid="{00000000-0005-0000-0000-0000E1210000}"/>
    <cellStyle name="Normal 18 12 3 2" xfId="8676" xr:uid="{00000000-0005-0000-0000-0000E2210000}"/>
    <cellStyle name="Normal 18 12 3 3" xfId="8677" xr:uid="{00000000-0005-0000-0000-0000E3210000}"/>
    <cellStyle name="Normal 18 12 4" xfId="8678" xr:uid="{00000000-0005-0000-0000-0000E4210000}"/>
    <cellStyle name="Normal 18 12 4 2" xfId="8679" xr:uid="{00000000-0005-0000-0000-0000E5210000}"/>
    <cellStyle name="Normal 18 12 5" xfId="8680" xr:uid="{00000000-0005-0000-0000-0000E6210000}"/>
    <cellStyle name="Normal 18 12 5 2" xfId="8681" xr:uid="{00000000-0005-0000-0000-0000E7210000}"/>
    <cellStyle name="Normal 18 12 6" xfId="8682" xr:uid="{00000000-0005-0000-0000-0000E8210000}"/>
    <cellStyle name="Normal 18 12 6 2" xfId="8683" xr:uid="{00000000-0005-0000-0000-0000E9210000}"/>
    <cellStyle name="Normal 18 12 7" xfId="8684" xr:uid="{00000000-0005-0000-0000-0000EA210000}"/>
    <cellStyle name="Normal 18 12 7 2" xfId="8685" xr:uid="{00000000-0005-0000-0000-0000EB210000}"/>
    <cellStyle name="Normal 18 12 8" xfId="8686" xr:uid="{00000000-0005-0000-0000-0000EC210000}"/>
    <cellStyle name="Normal 18 12 8 2" xfId="8687" xr:uid="{00000000-0005-0000-0000-0000ED210000}"/>
    <cellStyle name="Normal 18 12 9" xfId="8688" xr:uid="{00000000-0005-0000-0000-0000EE210000}"/>
    <cellStyle name="Normal 18 13" xfId="8689" xr:uid="{00000000-0005-0000-0000-0000EF210000}"/>
    <cellStyle name="Normal 18 13 10" xfId="8690" xr:uid="{00000000-0005-0000-0000-0000F0210000}"/>
    <cellStyle name="Normal 18 13 2" xfId="8691" xr:uid="{00000000-0005-0000-0000-0000F1210000}"/>
    <cellStyle name="Normal 18 13 2 2" xfId="8692" xr:uid="{00000000-0005-0000-0000-0000F2210000}"/>
    <cellStyle name="Normal 18 13 2 2 2" xfId="8693" xr:uid="{00000000-0005-0000-0000-0000F3210000}"/>
    <cellStyle name="Normal 18 13 2 2 3" xfId="8694" xr:uid="{00000000-0005-0000-0000-0000F4210000}"/>
    <cellStyle name="Normal 18 13 2 3" xfId="8695" xr:uid="{00000000-0005-0000-0000-0000F5210000}"/>
    <cellStyle name="Normal 18 13 2 3 2" xfId="8696" xr:uid="{00000000-0005-0000-0000-0000F6210000}"/>
    <cellStyle name="Normal 18 13 2 4" xfId="8697" xr:uid="{00000000-0005-0000-0000-0000F7210000}"/>
    <cellStyle name="Normal 18 13 2 4 2" xfId="8698" xr:uid="{00000000-0005-0000-0000-0000F8210000}"/>
    <cellStyle name="Normal 18 13 2 5" xfId="8699" xr:uid="{00000000-0005-0000-0000-0000F9210000}"/>
    <cellStyle name="Normal 18 13 2 5 2" xfId="8700" xr:uid="{00000000-0005-0000-0000-0000FA210000}"/>
    <cellStyle name="Normal 18 13 2 6" xfId="8701" xr:uid="{00000000-0005-0000-0000-0000FB210000}"/>
    <cellStyle name="Normal 18 13 2 7" xfId="8702" xr:uid="{00000000-0005-0000-0000-0000FC210000}"/>
    <cellStyle name="Normal 18 13 3" xfId="8703" xr:uid="{00000000-0005-0000-0000-0000FD210000}"/>
    <cellStyle name="Normal 18 13 3 2" xfId="8704" xr:uid="{00000000-0005-0000-0000-0000FE210000}"/>
    <cellStyle name="Normal 18 13 3 3" xfId="8705" xr:uid="{00000000-0005-0000-0000-0000FF210000}"/>
    <cellStyle name="Normal 18 13 4" xfId="8706" xr:uid="{00000000-0005-0000-0000-000000220000}"/>
    <cellStyle name="Normal 18 13 4 2" xfId="8707" xr:uid="{00000000-0005-0000-0000-000001220000}"/>
    <cellStyle name="Normal 18 13 5" xfId="8708" xr:uid="{00000000-0005-0000-0000-000002220000}"/>
    <cellStyle name="Normal 18 13 5 2" xfId="8709" xr:uid="{00000000-0005-0000-0000-000003220000}"/>
    <cellStyle name="Normal 18 13 6" xfId="8710" xr:uid="{00000000-0005-0000-0000-000004220000}"/>
    <cellStyle name="Normal 18 13 6 2" xfId="8711" xr:uid="{00000000-0005-0000-0000-000005220000}"/>
    <cellStyle name="Normal 18 13 7" xfId="8712" xr:uid="{00000000-0005-0000-0000-000006220000}"/>
    <cellStyle name="Normal 18 13 7 2" xfId="8713" xr:uid="{00000000-0005-0000-0000-000007220000}"/>
    <cellStyle name="Normal 18 13 8" xfId="8714" xr:uid="{00000000-0005-0000-0000-000008220000}"/>
    <cellStyle name="Normal 18 13 8 2" xfId="8715" xr:uid="{00000000-0005-0000-0000-000009220000}"/>
    <cellStyle name="Normal 18 13 9" xfId="8716" xr:uid="{00000000-0005-0000-0000-00000A220000}"/>
    <cellStyle name="Normal 18 14" xfId="8717" xr:uid="{00000000-0005-0000-0000-00000B220000}"/>
    <cellStyle name="Normal 18 14 10" xfId="8718" xr:uid="{00000000-0005-0000-0000-00000C220000}"/>
    <cellStyle name="Normal 18 14 2" xfId="8719" xr:uid="{00000000-0005-0000-0000-00000D220000}"/>
    <cellStyle name="Normal 18 14 2 2" xfId="8720" xr:uid="{00000000-0005-0000-0000-00000E220000}"/>
    <cellStyle name="Normal 18 14 2 2 2" xfId="8721" xr:uid="{00000000-0005-0000-0000-00000F220000}"/>
    <cellStyle name="Normal 18 14 2 2 3" xfId="8722" xr:uid="{00000000-0005-0000-0000-000010220000}"/>
    <cellStyle name="Normal 18 14 2 3" xfId="8723" xr:uid="{00000000-0005-0000-0000-000011220000}"/>
    <cellStyle name="Normal 18 14 2 3 2" xfId="8724" xr:uid="{00000000-0005-0000-0000-000012220000}"/>
    <cellStyle name="Normal 18 14 2 4" xfId="8725" xr:uid="{00000000-0005-0000-0000-000013220000}"/>
    <cellStyle name="Normal 18 14 2 4 2" xfId="8726" xr:uid="{00000000-0005-0000-0000-000014220000}"/>
    <cellStyle name="Normal 18 14 2 5" xfId="8727" xr:uid="{00000000-0005-0000-0000-000015220000}"/>
    <cellStyle name="Normal 18 14 2 5 2" xfId="8728" xr:uid="{00000000-0005-0000-0000-000016220000}"/>
    <cellStyle name="Normal 18 14 2 6" xfId="8729" xr:uid="{00000000-0005-0000-0000-000017220000}"/>
    <cellStyle name="Normal 18 14 2 7" xfId="8730" xr:uid="{00000000-0005-0000-0000-000018220000}"/>
    <cellStyle name="Normal 18 14 3" xfId="8731" xr:uid="{00000000-0005-0000-0000-000019220000}"/>
    <cellStyle name="Normal 18 14 3 2" xfId="8732" xr:uid="{00000000-0005-0000-0000-00001A220000}"/>
    <cellStyle name="Normal 18 14 3 3" xfId="8733" xr:uid="{00000000-0005-0000-0000-00001B220000}"/>
    <cellStyle name="Normal 18 14 4" xfId="8734" xr:uid="{00000000-0005-0000-0000-00001C220000}"/>
    <cellStyle name="Normal 18 14 4 2" xfId="8735" xr:uid="{00000000-0005-0000-0000-00001D220000}"/>
    <cellStyle name="Normal 18 14 5" xfId="8736" xr:uid="{00000000-0005-0000-0000-00001E220000}"/>
    <cellStyle name="Normal 18 14 5 2" xfId="8737" xr:uid="{00000000-0005-0000-0000-00001F220000}"/>
    <cellStyle name="Normal 18 14 6" xfId="8738" xr:uid="{00000000-0005-0000-0000-000020220000}"/>
    <cellStyle name="Normal 18 14 6 2" xfId="8739" xr:uid="{00000000-0005-0000-0000-000021220000}"/>
    <cellStyle name="Normal 18 14 7" xfId="8740" xr:uid="{00000000-0005-0000-0000-000022220000}"/>
    <cellStyle name="Normal 18 14 7 2" xfId="8741" xr:uid="{00000000-0005-0000-0000-000023220000}"/>
    <cellStyle name="Normal 18 14 8" xfId="8742" xr:uid="{00000000-0005-0000-0000-000024220000}"/>
    <cellStyle name="Normal 18 14 8 2" xfId="8743" xr:uid="{00000000-0005-0000-0000-000025220000}"/>
    <cellStyle name="Normal 18 14 9" xfId="8744" xr:uid="{00000000-0005-0000-0000-000026220000}"/>
    <cellStyle name="Normal 18 15" xfId="8745" xr:uid="{00000000-0005-0000-0000-000027220000}"/>
    <cellStyle name="Normal 18 15 10" xfId="8746" xr:uid="{00000000-0005-0000-0000-000028220000}"/>
    <cellStyle name="Normal 18 15 2" xfId="8747" xr:uid="{00000000-0005-0000-0000-000029220000}"/>
    <cellStyle name="Normal 18 15 2 2" xfId="8748" xr:uid="{00000000-0005-0000-0000-00002A220000}"/>
    <cellStyle name="Normal 18 15 2 2 2" xfId="8749" xr:uid="{00000000-0005-0000-0000-00002B220000}"/>
    <cellStyle name="Normal 18 15 2 2 3" xfId="8750" xr:uid="{00000000-0005-0000-0000-00002C220000}"/>
    <cellStyle name="Normal 18 15 2 3" xfId="8751" xr:uid="{00000000-0005-0000-0000-00002D220000}"/>
    <cellStyle name="Normal 18 15 2 3 2" xfId="8752" xr:uid="{00000000-0005-0000-0000-00002E220000}"/>
    <cellStyle name="Normal 18 15 2 4" xfId="8753" xr:uid="{00000000-0005-0000-0000-00002F220000}"/>
    <cellStyle name="Normal 18 15 2 4 2" xfId="8754" xr:uid="{00000000-0005-0000-0000-000030220000}"/>
    <cellStyle name="Normal 18 15 2 5" xfId="8755" xr:uid="{00000000-0005-0000-0000-000031220000}"/>
    <cellStyle name="Normal 18 15 2 5 2" xfId="8756" xr:uid="{00000000-0005-0000-0000-000032220000}"/>
    <cellStyle name="Normal 18 15 2 6" xfId="8757" xr:uid="{00000000-0005-0000-0000-000033220000}"/>
    <cellStyle name="Normal 18 15 2 7" xfId="8758" xr:uid="{00000000-0005-0000-0000-000034220000}"/>
    <cellStyle name="Normal 18 15 3" xfId="8759" xr:uid="{00000000-0005-0000-0000-000035220000}"/>
    <cellStyle name="Normal 18 15 3 2" xfId="8760" xr:uid="{00000000-0005-0000-0000-000036220000}"/>
    <cellStyle name="Normal 18 15 3 3" xfId="8761" xr:uid="{00000000-0005-0000-0000-000037220000}"/>
    <cellStyle name="Normal 18 15 4" xfId="8762" xr:uid="{00000000-0005-0000-0000-000038220000}"/>
    <cellStyle name="Normal 18 15 4 2" xfId="8763" xr:uid="{00000000-0005-0000-0000-000039220000}"/>
    <cellStyle name="Normal 18 15 5" xfId="8764" xr:uid="{00000000-0005-0000-0000-00003A220000}"/>
    <cellStyle name="Normal 18 15 5 2" xfId="8765" xr:uid="{00000000-0005-0000-0000-00003B220000}"/>
    <cellStyle name="Normal 18 15 6" xfId="8766" xr:uid="{00000000-0005-0000-0000-00003C220000}"/>
    <cellStyle name="Normal 18 15 6 2" xfId="8767" xr:uid="{00000000-0005-0000-0000-00003D220000}"/>
    <cellStyle name="Normal 18 15 7" xfId="8768" xr:uid="{00000000-0005-0000-0000-00003E220000}"/>
    <cellStyle name="Normal 18 15 7 2" xfId="8769" xr:uid="{00000000-0005-0000-0000-00003F220000}"/>
    <cellStyle name="Normal 18 15 8" xfId="8770" xr:uid="{00000000-0005-0000-0000-000040220000}"/>
    <cellStyle name="Normal 18 15 8 2" xfId="8771" xr:uid="{00000000-0005-0000-0000-000041220000}"/>
    <cellStyle name="Normal 18 15 9" xfId="8772" xr:uid="{00000000-0005-0000-0000-000042220000}"/>
    <cellStyle name="Normal 18 16" xfId="8773" xr:uid="{00000000-0005-0000-0000-000043220000}"/>
    <cellStyle name="Normal 18 16 10" xfId="8774" xr:uid="{00000000-0005-0000-0000-000044220000}"/>
    <cellStyle name="Normal 18 16 2" xfId="8775" xr:uid="{00000000-0005-0000-0000-000045220000}"/>
    <cellStyle name="Normal 18 16 2 2" xfId="8776" xr:uid="{00000000-0005-0000-0000-000046220000}"/>
    <cellStyle name="Normal 18 16 2 2 2" xfId="8777" xr:uid="{00000000-0005-0000-0000-000047220000}"/>
    <cellStyle name="Normal 18 16 2 2 3" xfId="8778" xr:uid="{00000000-0005-0000-0000-000048220000}"/>
    <cellStyle name="Normal 18 16 2 3" xfId="8779" xr:uid="{00000000-0005-0000-0000-000049220000}"/>
    <cellStyle name="Normal 18 16 2 3 2" xfId="8780" xr:uid="{00000000-0005-0000-0000-00004A220000}"/>
    <cellStyle name="Normal 18 16 2 4" xfId="8781" xr:uid="{00000000-0005-0000-0000-00004B220000}"/>
    <cellStyle name="Normal 18 16 2 4 2" xfId="8782" xr:uid="{00000000-0005-0000-0000-00004C220000}"/>
    <cellStyle name="Normal 18 16 2 5" xfId="8783" xr:uid="{00000000-0005-0000-0000-00004D220000}"/>
    <cellStyle name="Normal 18 16 2 5 2" xfId="8784" xr:uid="{00000000-0005-0000-0000-00004E220000}"/>
    <cellStyle name="Normal 18 16 2 6" xfId="8785" xr:uid="{00000000-0005-0000-0000-00004F220000}"/>
    <cellStyle name="Normal 18 16 2 7" xfId="8786" xr:uid="{00000000-0005-0000-0000-000050220000}"/>
    <cellStyle name="Normal 18 16 3" xfId="8787" xr:uid="{00000000-0005-0000-0000-000051220000}"/>
    <cellStyle name="Normal 18 16 3 2" xfId="8788" xr:uid="{00000000-0005-0000-0000-000052220000}"/>
    <cellStyle name="Normal 18 16 3 3" xfId="8789" xr:uid="{00000000-0005-0000-0000-000053220000}"/>
    <cellStyle name="Normal 18 16 4" xfId="8790" xr:uid="{00000000-0005-0000-0000-000054220000}"/>
    <cellStyle name="Normal 18 16 4 2" xfId="8791" xr:uid="{00000000-0005-0000-0000-000055220000}"/>
    <cellStyle name="Normal 18 16 5" xfId="8792" xr:uid="{00000000-0005-0000-0000-000056220000}"/>
    <cellStyle name="Normal 18 16 5 2" xfId="8793" xr:uid="{00000000-0005-0000-0000-000057220000}"/>
    <cellStyle name="Normal 18 16 6" xfId="8794" xr:uid="{00000000-0005-0000-0000-000058220000}"/>
    <cellStyle name="Normal 18 16 6 2" xfId="8795" xr:uid="{00000000-0005-0000-0000-000059220000}"/>
    <cellStyle name="Normal 18 16 7" xfId="8796" xr:uid="{00000000-0005-0000-0000-00005A220000}"/>
    <cellStyle name="Normal 18 16 7 2" xfId="8797" xr:uid="{00000000-0005-0000-0000-00005B220000}"/>
    <cellStyle name="Normal 18 16 8" xfId="8798" xr:uid="{00000000-0005-0000-0000-00005C220000}"/>
    <cellStyle name="Normal 18 16 8 2" xfId="8799" xr:uid="{00000000-0005-0000-0000-00005D220000}"/>
    <cellStyle name="Normal 18 16 9" xfId="8800" xr:uid="{00000000-0005-0000-0000-00005E220000}"/>
    <cellStyle name="Normal 18 17" xfId="8801" xr:uid="{00000000-0005-0000-0000-00005F220000}"/>
    <cellStyle name="Normal 18 17 10" xfId="8802" xr:uid="{00000000-0005-0000-0000-000060220000}"/>
    <cellStyle name="Normal 18 17 2" xfId="8803" xr:uid="{00000000-0005-0000-0000-000061220000}"/>
    <cellStyle name="Normal 18 17 2 2" xfId="8804" xr:uid="{00000000-0005-0000-0000-000062220000}"/>
    <cellStyle name="Normal 18 17 2 2 2" xfId="8805" xr:uid="{00000000-0005-0000-0000-000063220000}"/>
    <cellStyle name="Normal 18 17 2 2 3" xfId="8806" xr:uid="{00000000-0005-0000-0000-000064220000}"/>
    <cellStyle name="Normal 18 17 2 3" xfId="8807" xr:uid="{00000000-0005-0000-0000-000065220000}"/>
    <cellStyle name="Normal 18 17 2 3 2" xfId="8808" xr:uid="{00000000-0005-0000-0000-000066220000}"/>
    <cellStyle name="Normal 18 17 2 4" xfId="8809" xr:uid="{00000000-0005-0000-0000-000067220000}"/>
    <cellStyle name="Normal 18 17 2 4 2" xfId="8810" xr:uid="{00000000-0005-0000-0000-000068220000}"/>
    <cellStyle name="Normal 18 17 2 5" xfId="8811" xr:uid="{00000000-0005-0000-0000-000069220000}"/>
    <cellStyle name="Normal 18 17 2 5 2" xfId="8812" xr:uid="{00000000-0005-0000-0000-00006A220000}"/>
    <cellStyle name="Normal 18 17 2 6" xfId="8813" xr:uid="{00000000-0005-0000-0000-00006B220000}"/>
    <cellStyle name="Normal 18 17 2 7" xfId="8814" xr:uid="{00000000-0005-0000-0000-00006C220000}"/>
    <cellStyle name="Normal 18 17 3" xfId="8815" xr:uid="{00000000-0005-0000-0000-00006D220000}"/>
    <cellStyle name="Normal 18 17 3 2" xfId="8816" xr:uid="{00000000-0005-0000-0000-00006E220000}"/>
    <cellStyle name="Normal 18 17 3 3" xfId="8817" xr:uid="{00000000-0005-0000-0000-00006F220000}"/>
    <cellStyle name="Normal 18 17 4" xfId="8818" xr:uid="{00000000-0005-0000-0000-000070220000}"/>
    <cellStyle name="Normal 18 17 4 2" xfId="8819" xr:uid="{00000000-0005-0000-0000-000071220000}"/>
    <cellStyle name="Normal 18 17 5" xfId="8820" xr:uid="{00000000-0005-0000-0000-000072220000}"/>
    <cellStyle name="Normal 18 17 5 2" xfId="8821" xr:uid="{00000000-0005-0000-0000-000073220000}"/>
    <cellStyle name="Normal 18 17 6" xfId="8822" xr:uid="{00000000-0005-0000-0000-000074220000}"/>
    <cellStyle name="Normal 18 17 6 2" xfId="8823" xr:uid="{00000000-0005-0000-0000-000075220000}"/>
    <cellStyle name="Normal 18 17 7" xfId="8824" xr:uid="{00000000-0005-0000-0000-000076220000}"/>
    <cellStyle name="Normal 18 17 7 2" xfId="8825" xr:uid="{00000000-0005-0000-0000-000077220000}"/>
    <cellStyle name="Normal 18 17 8" xfId="8826" xr:uid="{00000000-0005-0000-0000-000078220000}"/>
    <cellStyle name="Normal 18 17 8 2" xfId="8827" xr:uid="{00000000-0005-0000-0000-000079220000}"/>
    <cellStyle name="Normal 18 17 9" xfId="8828" xr:uid="{00000000-0005-0000-0000-00007A220000}"/>
    <cellStyle name="Normal 18 18" xfId="8829" xr:uid="{00000000-0005-0000-0000-00007B220000}"/>
    <cellStyle name="Normal 18 18 10" xfId="8830" xr:uid="{00000000-0005-0000-0000-00007C220000}"/>
    <cellStyle name="Normal 18 18 2" xfId="8831" xr:uid="{00000000-0005-0000-0000-00007D220000}"/>
    <cellStyle name="Normal 18 18 2 2" xfId="8832" xr:uid="{00000000-0005-0000-0000-00007E220000}"/>
    <cellStyle name="Normal 18 18 2 2 2" xfId="8833" xr:uid="{00000000-0005-0000-0000-00007F220000}"/>
    <cellStyle name="Normal 18 18 2 2 3" xfId="8834" xr:uid="{00000000-0005-0000-0000-000080220000}"/>
    <cellStyle name="Normal 18 18 2 3" xfId="8835" xr:uid="{00000000-0005-0000-0000-000081220000}"/>
    <cellStyle name="Normal 18 18 2 3 2" xfId="8836" xr:uid="{00000000-0005-0000-0000-000082220000}"/>
    <cellStyle name="Normal 18 18 2 4" xfId="8837" xr:uid="{00000000-0005-0000-0000-000083220000}"/>
    <cellStyle name="Normal 18 18 2 4 2" xfId="8838" xr:uid="{00000000-0005-0000-0000-000084220000}"/>
    <cellStyle name="Normal 18 18 2 5" xfId="8839" xr:uid="{00000000-0005-0000-0000-000085220000}"/>
    <cellStyle name="Normal 18 18 2 5 2" xfId="8840" xr:uid="{00000000-0005-0000-0000-000086220000}"/>
    <cellStyle name="Normal 18 18 2 6" xfId="8841" xr:uid="{00000000-0005-0000-0000-000087220000}"/>
    <cellStyle name="Normal 18 18 2 7" xfId="8842" xr:uid="{00000000-0005-0000-0000-000088220000}"/>
    <cellStyle name="Normal 18 18 3" xfId="8843" xr:uid="{00000000-0005-0000-0000-000089220000}"/>
    <cellStyle name="Normal 18 18 3 2" xfId="8844" xr:uid="{00000000-0005-0000-0000-00008A220000}"/>
    <cellStyle name="Normal 18 18 3 3" xfId="8845" xr:uid="{00000000-0005-0000-0000-00008B220000}"/>
    <cellStyle name="Normal 18 18 4" xfId="8846" xr:uid="{00000000-0005-0000-0000-00008C220000}"/>
    <cellStyle name="Normal 18 18 4 2" xfId="8847" xr:uid="{00000000-0005-0000-0000-00008D220000}"/>
    <cellStyle name="Normal 18 18 5" xfId="8848" xr:uid="{00000000-0005-0000-0000-00008E220000}"/>
    <cellStyle name="Normal 18 18 5 2" xfId="8849" xr:uid="{00000000-0005-0000-0000-00008F220000}"/>
    <cellStyle name="Normal 18 18 6" xfId="8850" xr:uid="{00000000-0005-0000-0000-000090220000}"/>
    <cellStyle name="Normal 18 18 6 2" xfId="8851" xr:uid="{00000000-0005-0000-0000-000091220000}"/>
    <cellStyle name="Normal 18 18 7" xfId="8852" xr:uid="{00000000-0005-0000-0000-000092220000}"/>
    <cellStyle name="Normal 18 18 7 2" xfId="8853" xr:uid="{00000000-0005-0000-0000-000093220000}"/>
    <cellStyle name="Normal 18 18 8" xfId="8854" xr:uid="{00000000-0005-0000-0000-000094220000}"/>
    <cellStyle name="Normal 18 18 8 2" xfId="8855" xr:uid="{00000000-0005-0000-0000-000095220000}"/>
    <cellStyle name="Normal 18 18 9" xfId="8856" xr:uid="{00000000-0005-0000-0000-000096220000}"/>
    <cellStyle name="Normal 18 19" xfId="8857" xr:uid="{00000000-0005-0000-0000-000097220000}"/>
    <cellStyle name="Normal 18 19 10" xfId="8858" xr:uid="{00000000-0005-0000-0000-000098220000}"/>
    <cellStyle name="Normal 18 19 2" xfId="8859" xr:uid="{00000000-0005-0000-0000-000099220000}"/>
    <cellStyle name="Normal 18 19 2 2" xfId="8860" xr:uid="{00000000-0005-0000-0000-00009A220000}"/>
    <cellStyle name="Normal 18 19 2 2 2" xfId="8861" xr:uid="{00000000-0005-0000-0000-00009B220000}"/>
    <cellStyle name="Normal 18 19 2 2 3" xfId="8862" xr:uid="{00000000-0005-0000-0000-00009C220000}"/>
    <cellStyle name="Normal 18 19 2 3" xfId="8863" xr:uid="{00000000-0005-0000-0000-00009D220000}"/>
    <cellStyle name="Normal 18 19 2 3 2" xfId="8864" xr:uid="{00000000-0005-0000-0000-00009E220000}"/>
    <cellStyle name="Normal 18 19 2 4" xfId="8865" xr:uid="{00000000-0005-0000-0000-00009F220000}"/>
    <cellStyle name="Normal 18 19 2 4 2" xfId="8866" xr:uid="{00000000-0005-0000-0000-0000A0220000}"/>
    <cellStyle name="Normal 18 19 2 5" xfId="8867" xr:uid="{00000000-0005-0000-0000-0000A1220000}"/>
    <cellStyle name="Normal 18 19 2 5 2" xfId="8868" xr:uid="{00000000-0005-0000-0000-0000A2220000}"/>
    <cellStyle name="Normal 18 19 2 6" xfId="8869" xr:uid="{00000000-0005-0000-0000-0000A3220000}"/>
    <cellStyle name="Normal 18 19 2 7" xfId="8870" xr:uid="{00000000-0005-0000-0000-0000A4220000}"/>
    <cellStyle name="Normal 18 19 3" xfId="8871" xr:uid="{00000000-0005-0000-0000-0000A5220000}"/>
    <cellStyle name="Normal 18 19 3 2" xfId="8872" xr:uid="{00000000-0005-0000-0000-0000A6220000}"/>
    <cellStyle name="Normal 18 19 3 3" xfId="8873" xr:uid="{00000000-0005-0000-0000-0000A7220000}"/>
    <cellStyle name="Normal 18 19 4" xfId="8874" xr:uid="{00000000-0005-0000-0000-0000A8220000}"/>
    <cellStyle name="Normal 18 19 4 2" xfId="8875" xr:uid="{00000000-0005-0000-0000-0000A9220000}"/>
    <cellStyle name="Normal 18 19 5" xfId="8876" xr:uid="{00000000-0005-0000-0000-0000AA220000}"/>
    <cellStyle name="Normal 18 19 5 2" xfId="8877" xr:uid="{00000000-0005-0000-0000-0000AB220000}"/>
    <cellStyle name="Normal 18 19 6" xfId="8878" xr:uid="{00000000-0005-0000-0000-0000AC220000}"/>
    <cellStyle name="Normal 18 19 6 2" xfId="8879" xr:uid="{00000000-0005-0000-0000-0000AD220000}"/>
    <cellStyle name="Normal 18 19 7" xfId="8880" xr:uid="{00000000-0005-0000-0000-0000AE220000}"/>
    <cellStyle name="Normal 18 19 7 2" xfId="8881" xr:uid="{00000000-0005-0000-0000-0000AF220000}"/>
    <cellStyle name="Normal 18 19 8" xfId="8882" xr:uid="{00000000-0005-0000-0000-0000B0220000}"/>
    <cellStyle name="Normal 18 19 8 2" xfId="8883" xr:uid="{00000000-0005-0000-0000-0000B1220000}"/>
    <cellStyle name="Normal 18 19 9" xfId="8884" xr:uid="{00000000-0005-0000-0000-0000B2220000}"/>
    <cellStyle name="Normal 18 2" xfId="8885" xr:uid="{00000000-0005-0000-0000-0000B3220000}"/>
    <cellStyle name="Normal 18 2 10" xfId="8886" xr:uid="{00000000-0005-0000-0000-0000B4220000}"/>
    <cellStyle name="Normal 18 2 2" xfId="8887" xr:uid="{00000000-0005-0000-0000-0000B5220000}"/>
    <cellStyle name="Normal 18 2 2 2" xfId="8888" xr:uid="{00000000-0005-0000-0000-0000B6220000}"/>
    <cellStyle name="Normal 18 2 2 2 2" xfId="8889" xr:uid="{00000000-0005-0000-0000-0000B7220000}"/>
    <cellStyle name="Normal 18 2 2 2 3" xfId="8890" xr:uid="{00000000-0005-0000-0000-0000B8220000}"/>
    <cellStyle name="Normal 18 2 2 3" xfId="8891" xr:uid="{00000000-0005-0000-0000-0000B9220000}"/>
    <cellStyle name="Normal 18 2 2 3 2" xfId="8892" xr:uid="{00000000-0005-0000-0000-0000BA220000}"/>
    <cellStyle name="Normal 18 2 2 4" xfId="8893" xr:uid="{00000000-0005-0000-0000-0000BB220000}"/>
    <cellStyle name="Normal 18 2 2 4 2" xfId="8894" xr:uid="{00000000-0005-0000-0000-0000BC220000}"/>
    <cellStyle name="Normal 18 2 2 5" xfId="8895" xr:uid="{00000000-0005-0000-0000-0000BD220000}"/>
    <cellStyle name="Normal 18 2 2 5 2" xfId="8896" xr:uid="{00000000-0005-0000-0000-0000BE220000}"/>
    <cellStyle name="Normal 18 2 2 6" xfId="8897" xr:uid="{00000000-0005-0000-0000-0000BF220000}"/>
    <cellStyle name="Normal 18 2 2 7" xfId="8898" xr:uid="{00000000-0005-0000-0000-0000C0220000}"/>
    <cellStyle name="Normal 18 2 3" xfId="8899" xr:uid="{00000000-0005-0000-0000-0000C1220000}"/>
    <cellStyle name="Normal 18 2 3 2" xfId="8900" xr:uid="{00000000-0005-0000-0000-0000C2220000}"/>
    <cellStyle name="Normal 18 2 3 3" xfId="8901" xr:uid="{00000000-0005-0000-0000-0000C3220000}"/>
    <cellStyle name="Normal 18 2 4" xfId="8902" xr:uid="{00000000-0005-0000-0000-0000C4220000}"/>
    <cellStyle name="Normal 18 2 4 2" xfId="8903" xr:uid="{00000000-0005-0000-0000-0000C5220000}"/>
    <cellStyle name="Normal 18 2 5" xfId="8904" xr:uid="{00000000-0005-0000-0000-0000C6220000}"/>
    <cellStyle name="Normal 18 2 5 2" xfId="8905" xr:uid="{00000000-0005-0000-0000-0000C7220000}"/>
    <cellStyle name="Normal 18 2 6" xfId="8906" xr:uid="{00000000-0005-0000-0000-0000C8220000}"/>
    <cellStyle name="Normal 18 2 6 2" xfId="8907" xr:uid="{00000000-0005-0000-0000-0000C9220000}"/>
    <cellStyle name="Normal 18 2 7" xfId="8908" xr:uid="{00000000-0005-0000-0000-0000CA220000}"/>
    <cellStyle name="Normal 18 2 7 2" xfId="8909" xr:uid="{00000000-0005-0000-0000-0000CB220000}"/>
    <cellStyle name="Normal 18 2 8" xfId="8910" xr:uid="{00000000-0005-0000-0000-0000CC220000}"/>
    <cellStyle name="Normal 18 2 8 2" xfId="8911" xr:uid="{00000000-0005-0000-0000-0000CD220000}"/>
    <cellStyle name="Normal 18 2 9" xfId="8912" xr:uid="{00000000-0005-0000-0000-0000CE220000}"/>
    <cellStyle name="Normal 18 20" xfId="8913" xr:uid="{00000000-0005-0000-0000-0000CF220000}"/>
    <cellStyle name="Normal 18 20 10" xfId="8914" xr:uid="{00000000-0005-0000-0000-0000D0220000}"/>
    <cellStyle name="Normal 18 20 2" xfId="8915" xr:uid="{00000000-0005-0000-0000-0000D1220000}"/>
    <cellStyle name="Normal 18 20 2 2" xfId="8916" xr:uid="{00000000-0005-0000-0000-0000D2220000}"/>
    <cellStyle name="Normal 18 20 2 2 2" xfId="8917" xr:uid="{00000000-0005-0000-0000-0000D3220000}"/>
    <cellStyle name="Normal 18 20 2 2 3" xfId="8918" xr:uid="{00000000-0005-0000-0000-0000D4220000}"/>
    <cellStyle name="Normal 18 20 2 3" xfId="8919" xr:uid="{00000000-0005-0000-0000-0000D5220000}"/>
    <cellStyle name="Normal 18 20 2 3 2" xfId="8920" xr:uid="{00000000-0005-0000-0000-0000D6220000}"/>
    <cellStyle name="Normal 18 20 2 4" xfId="8921" xr:uid="{00000000-0005-0000-0000-0000D7220000}"/>
    <cellStyle name="Normal 18 20 2 4 2" xfId="8922" xr:uid="{00000000-0005-0000-0000-0000D8220000}"/>
    <cellStyle name="Normal 18 20 2 5" xfId="8923" xr:uid="{00000000-0005-0000-0000-0000D9220000}"/>
    <cellStyle name="Normal 18 20 2 5 2" xfId="8924" xr:uid="{00000000-0005-0000-0000-0000DA220000}"/>
    <cellStyle name="Normal 18 20 2 6" xfId="8925" xr:uid="{00000000-0005-0000-0000-0000DB220000}"/>
    <cellStyle name="Normal 18 20 2 7" xfId="8926" xr:uid="{00000000-0005-0000-0000-0000DC220000}"/>
    <cellStyle name="Normal 18 20 3" xfId="8927" xr:uid="{00000000-0005-0000-0000-0000DD220000}"/>
    <cellStyle name="Normal 18 20 3 2" xfId="8928" xr:uid="{00000000-0005-0000-0000-0000DE220000}"/>
    <cellStyle name="Normal 18 20 3 3" xfId="8929" xr:uid="{00000000-0005-0000-0000-0000DF220000}"/>
    <cellStyle name="Normal 18 20 4" xfId="8930" xr:uid="{00000000-0005-0000-0000-0000E0220000}"/>
    <cellStyle name="Normal 18 20 4 2" xfId="8931" xr:uid="{00000000-0005-0000-0000-0000E1220000}"/>
    <cellStyle name="Normal 18 20 5" xfId="8932" xr:uid="{00000000-0005-0000-0000-0000E2220000}"/>
    <cellStyle name="Normal 18 20 5 2" xfId="8933" xr:uid="{00000000-0005-0000-0000-0000E3220000}"/>
    <cellStyle name="Normal 18 20 6" xfId="8934" xr:uid="{00000000-0005-0000-0000-0000E4220000}"/>
    <cellStyle name="Normal 18 20 6 2" xfId="8935" xr:uid="{00000000-0005-0000-0000-0000E5220000}"/>
    <cellStyle name="Normal 18 20 7" xfId="8936" xr:uid="{00000000-0005-0000-0000-0000E6220000}"/>
    <cellStyle name="Normal 18 20 7 2" xfId="8937" xr:uid="{00000000-0005-0000-0000-0000E7220000}"/>
    <cellStyle name="Normal 18 20 8" xfId="8938" xr:uid="{00000000-0005-0000-0000-0000E8220000}"/>
    <cellStyle name="Normal 18 20 8 2" xfId="8939" xr:uid="{00000000-0005-0000-0000-0000E9220000}"/>
    <cellStyle name="Normal 18 20 9" xfId="8940" xr:uid="{00000000-0005-0000-0000-0000EA220000}"/>
    <cellStyle name="Normal 18 21" xfId="8941" xr:uid="{00000000-0005-0000-0000-0000EB220000}"/>
    <cellStyle name="Normal 18 21 10" xfId="8942" xr:uid="{00000000-0005-0000-0000-0000EC220000}"/>
    <cellStyle name="Normal 18 21 2" xfId="8943" xr:uid="{00000000-0005-0000-0000-0000ED220000}"/>
    <cellStyle name="Normal 18 21 2 2" xfId="8944" xr:uid="{00000000-0005-0000-0000-0000EE220000}"/>
    <cellStyle name="Normal 18 21 2 2 2" xfId="8945" xr:uid="{00000000-0005-0000-0000-0000EF220000}"/>
    <cellStyle name="Normal 18 21 2 2 3" xfId="8946" xr:uid="{00000000-0005-0000-0000-0000F0220000}"/>
    <cellStyle name="Normal 18 21 2 3" xfId="8947" xr:uid="{00000000-0005-0000-0000-0000F1220000}"/>
    <cellStyle name="Normal 18 21 2 3 2" xfId="8948" xr:uid="{00000000-0005-0000-0000-0000F2220000}"/>
    <cellStyle name="Normal 18 21 2 4" xfId="8949" xr:uid="{00000000-0005-0000-0000-0000F3220000}"/>
    <cellStyle name="Normal 18 21 2 4 2" xfId="8950" xr:uid="{00000000-0005-0000-0000-0000F4220000}"/>
    <cellStyle name="Normal 18 21 2 5" xfId="8951" xr:uid="{00000000-0005-0000-0000-0000F5220000}"/>
    <cellStyle name="Normal 18 21 2 5 2" xfId="8952" xr:uid="{00000000-0005-0000-0000-0000F6220000}"/>
    <cellStyle name="Normal 18 21 2 6" xfId="8953" xr:uid="{00000000-0005-0000-0000-0000F7220000}"/>
    <cellStyle name="Normal 18 21 2 7" xfId="8954" xr:uid="{00000000-0005-0000-0000-0000F8220000}"/>
    <cellStyle name="Normal 18 21 3" xfId="8955" xr:uid="{00000000-0005-0000-0000-0000F9220000}"/>
    <cellStyle name="Normal 18 21 3 2" xfId="8956" xr:uid="{00000000-0005-0000-0000-0000FA220000}"/>
    <cellStyle name="Normal 18 21 3 3" xfId="8957" xr:uid="{00000000-0005-0000-0000-0000FB220000}"/>
    <cellStyle name="Normal 18 21 4" xfId="8958" xr:uid="{00000000-0005-0000-0000-0000FC220000}"/>
    <cellStyle name="Normal 18 21 4 2" xfId="8959" xr:uid="{00000000-0005-0000-0000-0000FD220000}"/>
    <cellStyle name="Normal 18 21 5" xfId="8960" xr:uid="{00000000-0005-0000-0000-0000FE220000}"/>
    <cellStyle name="Normal 18 21 5 2" xfId="8961" xr:uid="{00000000-0005-0000-0000-0000FF220000}"/>
    <cellStyle name="Normal 18 21 6" xfId="8962" xr:uid="{00000000-0005-0000-0000-000000230000}"/>
    <cellStyle name="Normal 18 21 6 2" xfId="8963" xr:uid="{00000000-0005-0000-0000-000001230000}"/>
    <cellStyle name="Normal 18 21 7" xfId="8964" xr:uid="{00000000-0005-0000-0000-000002230000}"/>
    <cellStyle name="Normal 18 21 7 2" xfId="8965" xr:uid="{00000000-0005-0000-0000-000003230000}"/>
    <cellStyle name="Normal 18 21 8" xfId="8966" xr:uid="{00000000-0005-0000-0000-000004230000}"/>
    <cellStyle name="Normal 18 21 8 2" xfId="8967" xr:uid="{00000000-0005-0000-0000-000005230000}"/>
    <cellStyle name="Normal 18 21 9" xfId="8968" xr:uid="{00000000-0005-0000-0000-000006230000}"/>
    <cellStyle name="Normal 18 22" xfId="8969" xr:uid="{00000000-0005-0000-0000-000007230000}"/>
    <cellStyle name="Normal 18 22 10" xfId="8970" xr:uid="{00000000-0005-0000-0000-000008230000}"/>
    <cellStyle name="Normal 18 22 2" xfId="8971" xr:uid="{00000000-0005-0000-0000-000009230000}"/>
    <cellStyle name="Normal 18 22 2 2" xfId="8972" xr:uid="{00000000-0005-0000-0000-00000A230000}"/>
    <cellStyle name="Normal 18 22 2 2 2" xfId="8973" xr:uid="{00000000-0005-0000-0000-00000B230000}"/>
    <cellStyle name="Normal 18 22 2 2 3" xfId="8974" xr:uid="{00000000-0005-0000-0000-00000C230000}"/>
    <cellStyle name="Normal 18 22 2 3" xfId="8975" xr:uid="{00000000-0005-0000-0000-00000D230000}"/>
    <cellStyle name="Normal 18 22 2 3 2" xfId="8976" xr:uid="{00000000-0005-0000-0000-00000E230000}"/>
    <cellStyle name="Normal 18 22 2 4" xfId="8977" xr:uid="{00000000-0005-0000-0000-00000F230000}"/>
    <cellStyle name="Normal 18 22 2 4 2" xfId="8978" xr:uid="{00000000-0005-0000-0000-000010230000}"/>
    <cellStyle name="Normal 18 22 2 5" xfId="8979" xr:uid="{00000000-0005-0000-0000-000011230000}"/>
    <cellStyle name="Normal 18 22 2 5 2" xfId="8980" xr:uid="{00000000-0005-0000-0000-000012230000}"/>
    <cellStyle name="Normal 18 22 2 6" xfId="8981" xr:uid="{00000000-0005-0000-0000-000013230000}"/>
    <cellStyle name="Normal 18 22 2 7" xfId="8982" xr:uid="{00000000-0005-0000-0000-000014230000}"/>
    <cellStyle name="Normal 18 22 3" xfId="8983" xr:uid="{00000000-0005-0000-0000-000015230000}"/>
    <cellStyle name="Normal 18 22 3 2" xfId="8984" xr:uid="{00000000-0005-0000-0000-000016230000}"/>
    <cellStyle name="Normal 18 22 3 3" xfId="8985" xr:uid="{00000000-0005-0000-0000-000017230000}"/>
    <cellStyle name="Normal 18 22 4" xfId="8986" xr:uid="{00000000-0005-0000-0000-000018230000}"/>
    <cellStyle name="Normal 18 22 4 2" xfId="8987" xr:uid="{00000000-0005-0000-0000-000019230000}"/>
    <cellStyle name="Normal 18 22 5" xfId="8988" xr:uid="{00000000-0005-0000-0000-00001A230000}"/>
    <cellStyle name="Normal 18 22 5 2" xfId="8989" xr:uid="{00000000-0005-0000-0000-00001B230000}"/>
    <cellStyle name="Normal 18 22 6" xfId="8990" xr:uid="{00000000-0005-0000-0000-00001C230000}"/>
    <cellStyle name="Normal 18 22 6 2" xfId="8991" xr:uid="{00000000-0005-0000-0000-00001D230000}"/>
    <cellStyle name="Normal 18 22 7" xfId="8992" xr:uid="{00000000-0005-0000-0000-00001E230000}"/>
    <cellStyle name="Normal 18 22 7 2" xfId="8993" xr:uid="{00000000-0005-0000-0000-00001F230000}"/>
    <cellStyle name="Normal 18 22 8" xfId="8994" xr:uid="{00000000-0005-0000-0000-000020230000}"/>
    <cellStyle name="Normal 18 22 8 2" xfId="8995" xr:uid="{00000000-0005-0000-0000-000021230000}"/>
    <cellStyle name="Normal 18 22 9" xfId="8996" xr:uid="{00000000-0005-0000-0000-000022230000}"/>
    <cellStyle name="Normal 18 23" xfId="8997" xr:uid="{00000000-0005-0000-0000-000023230000}"/>
    <cellStyle name="Normal 18 23 10" xfId="8998" xr:uid="{00000000-0005-0000-0000-000024230000}"/>
    <cellStyle name="Normal 18 23 2" xfId="8999" xr:uid="{00000000-0005-0000-0000-000025230000}"/>
    <cellStyle name="Normal 18 23 2 2" xfId="9000" xr:uid="{00000000-0005-0000-0000-000026230000}"/>
    <cellStyle name="Normal 18 23 2 2 2" xfId="9001" xr:uid="{00000000-0005-0000-0000-000027230000}"/>
    <cellStyle name="Normal 18 23 2 2 3" xfId="9002" xr:uid="{00000000-0005-0000-0000-000028230000}"/>
    <cellStyle name="Normal 18 23 2 3" xfId="9003" xr:uid="{00000000-0005-0000-0000-000029230000}"/>
    <cellStyle name="Normal 18 23 2 3 2" xfId="9004" xr:uid="{00000000-0005-0000-0000-00002A230000}"/>
    <cellStyle name="Normal 18 23 2 4" xfId="9005" xr:uid="{00000000-0005-0000-0000-00002B230000}"/>
    <cellStyle name="Normal 18 23 2 4 2" xfId="9006" xr:uid="{00000000-0005-0000-0000-00002C230000}"/>
    <cellStyle name="Normal 18 23 2 5" xfId="9007" xr:uid="{00000000-0005-0000-0000-00002D230000}"/>
    <cellStyle name="Normal 18 23 2 5 2" xfId="9008" xr:uid="{00000000-0005-0000-0000-00002E230000}"/>
    <cellStyle name="Normal 18 23 2 6" xfId="9009" xr:uid="{00000000-0005-0000-0000-00002F230000}"/>
    <cellStyle name="Normal 18 23 2 7" xfId="9010" xr:uid="{00000000-0005-0000-0000-000030230000}"/>
    <cellStyle name="Normal 18 23 3" xfId="9011" xr:uid="{00000000-0005-0000-0000-000031230000}"/>
    <cellStyle name="Normal 18 23 3 2" xfId="9012" xr:uid="{00000000-0005-0000-0000-000032230000}"/>
    <cellStyle name="Normal 18 23 3 3" xfId="9013" xr:uid="{00000000-0005-0000-0000-000033230000}"/>
    <cellStyle name="Normal 18 23 4" xfId="9014" xr:uid="{00000000-0005-0000-0000-000034230000}"/>
    <cellStyle name="Normal 18 23 4 2" xfId="9015" xr:uid="{00000000-0005-0000-0000-000035230000}"/>
    <cellStyle name="Normal 18 23 5" xfId="9016" xr:uid="{00000000-0005-0000-0000-000036230000}"/>
    <cellStyle name="Normal 18 23 5 2" xfId="9017" xr:uid="{00000000-0005-0000-0000-000037230000}"/>
    <cellStyle name="Normal 18 23 6" xfId="9018" xr:uid="{00000000-0005-0000-0000-000038230000}"/>
    <cellStyle name="Normal 18 23 6 2" xfId="9019" xr:uid="{00000000-0005-0000-0000-000039230000}"/>
    <cellStyle name="Normal 18 23 7" xfId="9020" xr:uid="{00000000-0005-0000-0000-00003A230000}"/>
    <cellStyle name="Normal 18 23 7 2" xfId="9021" xr:uid="{00000000-0005-0000-0000-00003B230000}"/>
    <cellStyle name="Normal 18 23 8" xfId="9022" xr:uid="{00000000-0005-0000-0000-00003C230000}"/>
    <cellStyle name="Normal 18 23 8 2" xfId="9023" xr:uid="{00000000-0005-0000-0000-00003D230000}"/>
    <cellStyle name="Normal 18 23 9" xfId="9024" xr:uid="{00000000-0005-0000-0000-00003E230000}"/>
    <cellStyle name="Normal 18 24" xfId="9025" xr:uid="{00000000-0005-0000-0000-00003F230000}"/>
    <cellStyle name="Normal 18 24 10" xfId="9026" xr:uid="{00000000-0005-0000-0000-000040230000}"/>
    <cellStyle name="Normal 18 24 2" xfId="9027" xr:uid="{00000000-0005-0000-0000-000041230000}"/>
    <cellStyle name="Normal 18 24 2 2" xfId="9028" xr:uid="{00000000-0005-0000-0000-000042230000}"/>
    <cellStyle name="Normal 18 24 2 2 2" xfId="9029" xr:uid="{00000000-0005-0000-0000-000043230000}"/>
    <cellStyle name="Normal 18 24 2 2 3" xfId="9030" xr:uid="{00000000-0005-0000-0000-000044230000}"/>
    <cellStyle name="Normal 18 24 2 3" xfId="9031" xr:uid="{00000000-0005-0000-0000-000045230000}"/>
    <cellStyle name="Normal 18 24 2 3 2" xfId="9032" xr:uid="{00000000-0005-0000-0000-000046230000}"/>
    <cellStyle name="Normal 18 24 2 4" xfId="9033" xr:uid="{00000000-0005-0000-0000-000047230000}"/>
    <cellStyle name="Normal 18 24 2 4 2" xfId="9034" xr:uid="{00000000-0005-0000-0000-000048230000}"/>
    <cellStyle name="Normal 18 24 2 5" xfId="9035" xr:uid="{00000000-0005-0000-0000-000049230000}"/>
    <cellStyle name="Normal 18 24 2 5 2" xfId="9036" xr:uid="{00000000-0005-0000-0000-00004A230000}"/>
    <cellStyle name="Normal 18 24 2 6" xfId="9037" xr:uid="{00000000-0005-0000-0000-00004B230000}"/>
    <cellStyle name="Normal 18 24 2 7" xfId="9038" xr:uid="{00000000-0005-0000-0000-00004C230000}"/>
    <cellStyle name="Normal 18 24 3" xfId="9039" xr:uid="{00000000-0005-0000-0000-00004D230000}"/>
    <cellStyle name="Normal 18 24 3 2" xfId="9040" xr:uid="{00000000-0005-0000-0000-00004E230000}"/>
    <cellStyle name="Normal 18 24 3 3" xfId="9041" xr:uid="{00000000-0005-0000-0000-00004F230000}"/>
    <cellStyle name="Normal 18 24 4" xfId="9042" xr:uid="{00000000-0005-0000-0000-000050230000}"/>
    <cellStyle name="Normal 18 24 4 2" xfId="9043" xr:uid="{00000000-0005-0000-0000-000051230000}"/>
    <cellStyle name="Normal 18 24 5" xfId="9044" xr:uid="{00000000-0005-0000-0000-000052230000}"/>
    <cellStyle name="Normal 18 24 5 2" xfId="9045" xr:uid="{00000000-0005-0000-0000-000053230000}"/>
    <cellStyle name="Normal 18 24 6" xfId="9046" xr:uid="{00000000-0005-0000-0000-000054230000}"/>
    <cellStyle name="Normal 18 24 6 2" xfId="9047" xr:uid="{00000000-0005-0000-0000-000055230000}"/>
    <cellStyle name="Normal 18 24 7" xfId="9048" xr:uid="{00000000-0005-0000-0000-000056230000}"/>
    <cellStyle name="Normal 18 24 7 2" xfId="9049" xr:uid="{00000000-0005-0000-0000-000057230000}"/>
    <cellStyle name="Normal 18 24 8" xfId="9050" xr:uid="{00000000-0005-0000-0000-000058230000}"/>
    <cellStyle name="Normal 18 24 8 2" xfId="9051" xr:uid="{00000000-0005-0000-0000-000059230000}"/>
    <cellStyle name="Normal 18 24 9" xfId="9052" xr:uid="{00000000-0005-0000-0000-00005A230000}"/>
    <cellStyle name="Normal 18 25" xfId="9053" xr:uid="{00000000-0005-0000-0000-00005B230000}"/>
    <cellStyle name="Normal 18 25 10" xfId="9054" xr:uid="{00000000-0005-0000-0000-00005C230000}"/>
    <cellStyle name="Normal 18 25 2" xfId="9055" xr:uid="{00000000-0005-0000-0000-00005D230000}"/>
    <cellStyle name="Normal 18 25 2 2" xfId="9056" xr:uid="{00000000-0005-0000-0000-00005E230000}"/>
    <cellStyle name="Normal 18 25 2 2 2" xfId="9057" xr:uid="{00000000-0005-0000-0000-00005F230000}"/>
    <cellStyle name="Normal 18 25 2 2 3" xfId="9058" xr:uid="{00000000-0005-0000-0000-000060230000}"/>
    <cellStyle name="Normal 18 25 2 3" xfId="9059" xr:uid="{00000000-0005-0000-0000-000061230000}"/>
    <cellStyle name="Normal 18 25 2 3 2" xfId="9060" xr:uid="{00000000-0005-0000-0000-000062230000}"/>
    <cellStyle name="Normal 18 25 2 4" xfId="9061" xr:uid="{00000000-0005-0000-0000-000063230000}"/>
    <cellStyle name="Normal 18 25 2 4 2" xfId="9062" xr:uid="{00000000-0005-0000-0000-000064230000}"/>
    <cellStyle name="Normal 18 25 2 5" xfId="9063" xr:uid="{00000000-0005-0000-0000-000065230000}"/>
    <cellStyle name="Normal 18 25 2 5 2" xfId="9064" xr:uid="{00000000-0005-0000-0000-000066230000}"/>
    <cellStyle name="Normal 18 25 2 6" xfId="9065" xr:uid="{00000000-0005-0000-0000-000067230000}"/>
    <cellStyle name="Normal 18 25 2 7" xfId="9066" xr:uid="{00000000-0005-0000-0000-000068230000}"/>
    <cellStyle name="Normal 18 25 3" xfId="9067" xr:uid="{00000000-0005-0000-0000-000069230000}"/>
    <cellStyle name="Normal 18 25 3 2" xfId="9068" xr:uid="{00000000-0005-0000-0000-00006A230000}"/>
    <cellStyle name="Normal 18 25 3 3" xfId="9069" xr:uid="{00000000-0005-0000-0000-00006B230000}"/>
    <cellStyle name="Normal 18 25 4" xfId="9070" xr:uid="{00000000-0005-0000-0000-00006C230000}"/>
    <cellStyle name="Normal 18 25 4 2" xfId="9071" xr:uid="{00000000-0005-0000-0000-00006D230000}"/>
    <cellStyle name="Normal 18 25 5" xfId="9072" xr:uid="{00000000-0005-0000-0000-00006E230000}"/>
    <cellStyle name="Normal 18 25 5 2" xfId="9073" xr:uid="{00000000-0005-0000-0000-00006F230000}"/>
    <cellStyle name="Normal 18 25 6" xfId="9074" xr:uid="{00000000-0005-0000-0000-000070230000}"/>
    <cellStyle name="Normal 18 25 6 2" xfId="9075" xr:uid="{00000000-0005-0000-0000-000071230000}"/>
    <cellStyle name="Normal 18 25 7" xfId="9076" xr:uid="{00000000-0005-0000-0000-000072230000}"/>
    <cellStyle name="Normal 18 25 7 2" xfId="9077" xr:uid="{00000000-0005-0000-0000-000073230000}"/>
    <cellStyle name="Normal 18 25 8" xfId="9078" xr:uid="{00000000-0005-0000-0000-000074230000}"/>
    <cellStyle name="Normal 18 25 8 2" xfId="9079" xr:uid="{00000000-0005-0000-0000-000075230000}"/>
    <cellStyle name="Normal 18 25 9" xfId="9080" xr:uid="{00000000-0005-0000-0000-000076230000}"/>
    <cellStyle name="Normal 18 26" xfId="9081" xr:uid="{00000000-0005-0000-0000-000077230000}"/>
    <cellStyle name="Normal 18 26 10" xfId="9082" xr:uid="{00000000-0005-0000-0000-000078230000}"/>
    <cellStyle name="Normal 18 26 2" xfId="9083" xr:uid="{00000000-0005-0000-0000-000079230000}"/>
    <cellStyle name="Normal 18 26 2 2" xfId="9084" xr:uid="{00000000-0005-0000-0000-00007A230000}"/>
    <cellStyle name="Normal 18 26 2 2 2" xfId="9085" xr:uid="{00000000-0005-0000-0000-00007B230000}"/>
    <cellStyle name="Normal 18 26 2 2 3" xfId="9086" xr:uid="{00000000-0005-0000-0000-00007C230000}"/>
    <cellStyle name="Normal 18 26 2 3" xfId="9087" xr:uid="{00000000-0005-0000-0000-00007D230000}"/>
    <cellStyle name="Normal 18 26 2 3 2" xfId="9088" xr:uid="{00000000-0005-0000-0000-00007E230000}"/>
    <cellStyle name="Normal 18 26 2 4" xfId="9089" xr:uid="{00000000-0005-0000-0000-00007F230000}"/>
    <cellStyle name="Normal 18 26 2 4 2" xfId="9090" xr:uid="{00000000-0005-0000-0000-000080230000}"/>
    <cellStyle name="Normal 18 26 2 5" xfId="9091" xr:uid="{00000000-0005-0000-0000-000081230000}"/>
    <cellStyle name="Normal 18 26 2 5 2" xfId="9092" xr:uid="{00000000-0005-0000-0000-000082230000}"/>
    <cellStyle name="Normal 18 26 2 6" xfId="9093" xr:uid="{00000000-0005-0000-0000-000083230000}"/>
    <cellStyle name="Normal 18 26 2 7" xfId="9094" xr:uid="{00000000-0005-0000-0000-000084230000}"/>
    <cellStyle name="Normal 18 26 3" xfId="9095" xr:uid="{00000000-0005-0000-0000-000085230000}"/>
    <cellStyle name="Normal 18 26 3 2" xfId="9096" xr:uid="{00000000-0005-0000-0000-000086230000}"/>
    <cellStyle name="Normal 18 26 3 3" xfId="9097" xr:uid="{00000000-0005-0000-0000-000087230000}"/>
    <cellStyle name="Normal 18 26 4" xfId="9098" xr:uid="{00000000-0005-0000-0000-000088230000}"/>
    <cellStyle name="Normal 18 26 4 2" xfId="9099" xr:uid="{00000000-0005-0000-0000-000089230000}"/>
    <cellStyle name="Normal 18 26 5" xfId="9100" xr:uid="{00000000-0005-0000-0000-00008A230000}"/>
    <cellStyle name="Normal 18 26 5 2" xfId="9101" xr:uid="{00000000-0005-0000-0000-00008B230000}"/>
    <cellStyle name="Normal 18 26 6" xfId="9102" xr:uid="{00000000-0005-0000-0000-00008C230000}"/>
    <cellStyle name="Normal 18 26 6 2" xfId="9103" xr:uid="{00000000-0005-0000-0000-00008D230000}"/>
    <cellStyle name="Normal 18 26 7" xfId="9104" xr:uid="{00000000-0005-0000-0000-00008E230000}"/>
    <cellStyle name="Normal 18 26 7 2" xfId="9105" xr:uid="{00000000-0005-0000-0000-00008F230000}"/>
    <cellStyle name="Normal 18 26 8" xfId="9106" xr:uid="{00000000-0005-0000-0000-000090230000}"/>
    <cellStyle name="Normal 18 26 8 2" xfId="9107" xr:uid="{00000000-0005-0000-0000-000091230000}"/>
    <cellStyle name="Normal 18 26 9" xfId="9108" xr:uid="{00000000-0005-0000-0000-000092230000}"/>
    <cellStyle name="Normal 18 27" xfId="9109" xr:uid="{00000000-0005-0000-0000-000093230000}"/>
    <cellStyle name="Normal 18 27 10" xfId="9110" xr:uid="{00000000-0005-0000-0000-000094230000}"/>
    <cellStyle name="Normal 18 27 2" xfId="9111" xr:uid="{00000000-0005-0000-0000-000095230000}"/>
    <cellStyle name="Normal 18 27 2 2" xfId="9112" xr:uid="{00000000-0005-0000-0000-000096230000}"/>
    <cellStyle name="Normal 18 27 2 2 2" xfId="9113" xr:uid="{00000000-0005-0000-0000-000097230000}"/>
    <cellStyle name="Normal 18 27 2 2 3" xfId="9114" xr:uid="{00000000-0005-0000-0000-000098230000}"/>
    <cellStyle name="Normal 18 27 2 3" xfId="9115" xr:uid="{00000000-0005-0000-0000-000099230000}"/>
    <cellStyle name="Normal 18 27 2 3 2" xfId="9116" xr:uid="{00000000-0005-0000-0000-00009A230000}"/>
    <cellStyle name="Normal 18 27 2 4" xfId="9117" xr:uid="{00000000-0005-0000-0000-00009B230000}"/>
    <cellStyle name="Normal 18 27 2 4 2" xfId="9118" xr:uid="{00000000-0005-0000-0000-00009C230000}"/>
    <cellStyle name="Normal 18 27 2 5" xfId="9119" xr:uid="{00000000-0005-0000-0000-00009D230000}"/>
    <cellStyle name="Normal 18 27 2 5 2" xfId="9120" xr:uid="{00000000-0005-0000-0000-00009E230000}"/>
    <cellStyle name="Normal 18 27 2 6" xfId="9121" xr:uid="{00000000-0005-0000-0000-00009F230000}"/>
    <cellStyle name="Normal 18 27 2 7" xfId="9122" xr:uid="{00000000-0005-0000-0000-0000A0230000}"/>
    <cellStyle name="Normal 18 27 3" xfId="9123" xr:uid="{00000000-0005-0000-0000-0000A1230000}"/>
    <cellStyle name="Normal 18 27 3 2" xfId="9124" xr:uid="{00000000-0005-0000-0000-0000A2230000}"/>
    <cellStyle name="Normal 18 27 3 3" xfId="9125" xr:uid="{00000000-0005-0000-0000-0000A3230000}"/>
    <cellStyle name="Normal 18 27 4" xfId="9126" xr:uid="{00000000-0005-0000-0000-0000A4230000}"/>
    <cellStyle name="Normal 18 27 4 2" xfId="9127" xr:uid="{00000000-0005-0000-0000-0000A5230000}"/>
    <cellStyle name="Normal 18 27 5" xfId="9128" xr:uid="{00000000-0005-0000-0000-0000A6230000}"/>
    <cellStyle name="Normal 18 27 5 2" xfId="9129" xr:uid="{00000000-0005-0000-0000-0000A7230000}"/>
    <cellStyle name="Normal 18 27 6" xfId="9130" xr:uid="{00000000-0005-0000-0000-0000A8230000}"/>
    <cellStyle name="Normal 18 27 6 2" xfId="9131" xr:uid="{00000000-0005-0000-0000-0000A9230000}"/>
    <cellStyle name="Normal 18 27 7" xfId="9132" xr:uid="{00000000-0005-0000-0000-0000AA230000}"/>
    <cellStyle name="Normal 18 27 7 2" xfId="9133" xr:uid="{00000000-0005-0000-0000-0000AB230000}"/>
    <cellStyle name="Normal 18 27 8" xfId="9134" xr:uid="{00000000-0005-0000-0000-0000AC230000}"/>
    <cellStyle name="Normal 18 27 8 2" xfId="9135" xr:uid="{00000000-0005-0000-0000-0000AD230000}"/>
    <cellStyle name="Normal 18 27 9" xfId="9136" xr:uid="{00000000-0005-0000-0000-0000AE230000}"/>
    <cellStyle name="Normal 18 28" xfId="9137" xr:uid="{00000000-0005-0000-0000-0000AF230000}"/>
    <cellStyle name="Normal 18 28 10" xfId="9138" xr:uid="{00000000-0005-0000-0000-0000B0230000}"/>
    <cellStyle name="Normal 18 28 2" xfId="9139" xr:uid="{00000000-0005-0000-0000-0000B1230000}"/>
    <cellStyle name="Normal 18 28 2 2" xfId="9140" xr:uid="{00000000-0005-0000-0000-0000B2230000}"/>
    <cellStyle name="Normal 18 28 2 2 2" xfId="9141" xr:uid="{00000000-0005-0000-0000-0000B3230000}"/>
    <cellStyle name="Normal 18 28 2 2 3" xfId="9142" xr:uid="{00000000-0005-0000-0000-0000B4230000}"/>
    <cellStyle name="Normal 18 28 2 3" xfId="9143" xr:uid="{00000000-0005-0000-0000-0000B5230000}"/>
    <cellStyle name="Normal 18 28 2 3 2" xfId="9144" xr:uid="{00000000-0005-0000-0000-0000B6230000}"/>
    <cellStyle name="Normal 18 28 2 4" xfId="9145" xr:uid="{00000000-0005-0000-0000-0000B7230000}"/>
    <cellStyle name="Normal 18 28 2 4 2" xfId="9146" xr:uid="{00000000-0005-0000-0000-0000B8230000}"/>
    <cellStyle name="Normal 18 28 2 5" xfId="9147" xr:uid="{00000000-0005-0000-0000-0000B9230000}"/>
    <cellStyle name="Normal 18 28 2 5 2" xfId="9148" xr:uid="{00000000-0005-0000-0000-0000BA230000}"/>
    <cellStyle name="Normal 18 28 2 6" xfId="9149" xr:uid="{00000000-0005-0000-0000-0000BB230000}"/>
    <cellStyle name="Normal 18 28 2 7" xfId="9150" xr:uid="{00000000-0005-0000-0000-0000BC230000}"/>
    <cellStyle name="Normal 18 28 3" xfId="9151" xr:uid="{00000000-0005-0000-0000-0000BD230000}"/>
    <cellStyle name="Normal 18 28 3 2" xfId="9152" xr:uid="{00000000-0005-0000-0000-0000BE230000}"/>
    <cellStyle name="Normal 18 28 3 3" xfId="9153" xr:uid="{00000000-0005-0000-0000-0000BF230000}"/>
    <cellStyle name="Normal 18 28 4" xfId="9154" xr:uid="{00000000-0005-0000-0000-0000C0230000}"/>
    <cellStyle name="Normal 18 28 4 2" xfId="9155" xr:uid="{00000000-0005-0000-0000-0000C1230000}"/>
    <cellStyle name="Normal 18 28 5" xfId="9156" xr:uid="{00000000-0005-0000-0000-0000C2230000}"/>
    <cellStyle name="Normal 18 28 5 2" xfId="9157" xr:uid="{00000000-0005-0000-0000-0000C3230000}"/>
    <cellStyle name="Normal 18 28 6" xfId="9158" xr:uid="{00000000-0005-0000-0000-0000C4230000}"/>
    <cellStyle name="Normal 18 28 6 2" xfId="9159" xr:uid="{00000000-0005-0000-0000-0000C5230000}"/>
    <cellStyle name="Normal 18 28 7" xfId="9160" xr:uid="{00000000-0005-0000-0000-0000C6230000}"/>
    <cellStyle name="Normal 18 28 7 2" xfId="9161" xr:uid="{00000000-0005-0000-0000-0000C7230000}"/>
    <cellStyle name="Normal 18 28 8" xfId="9162" xr:uid="{00000000-0005-0000-0000-0000C8230000}"/>
    <cellStyle name="Normal 18 28 8 2" xfId="9163" xr:uid="{00000000-0005-0000-0000-0000C9230000}"/>
    <cellStyle name="Normal 18 28 9" xfId="9164" xr:uid="{00000000-0005-0000-0000-0000CA230000}"/>
    <cellStyle name="Normal 18 29" xfId="9165" xr:uid="{00000000-0005-0000-0000-0000CB230000}"/>
    <cellStyle name="Normal 18 29 10" xfId="9166" xr:uid="{00000000-0005-0000-0000-0000CC230000}"/>
    <cellStyle name="Normal 18 29 2" xfId="9167" xr:uid="{00000000-0005-0000-0000-0000CD230000}"/>
    <cellStyle name="Normal 18 29 2 2" xfId="9168" xr:uid="{00000000-0005-0000-0000-0000CE230000}"/>
    <cellStyle name="Normal 18 29 2 2 2" xfId="9169" xr:uid="{00000000-0005-0000-0000-0000CF230000}"/>
    <cellStyle name="Normal 18 29 2 2 3" xfId="9170" xr:uid="{00000000-0005-0000-0000-0000D0230000}"/>
    <cellStyle name="Normal 18 29 2 3" xfId="9171" xr:uid="{00000000-0005-0000-0000-0000D1230000}"/>
    <cellStyle name="Normal 18 29 2 3 2" xfId="9172" xr:uid="{00000000-0005-0000-0000-0000D2230000}"/>
    <cellStyle name="Normal 18 29 2 4" xfId="9173" xr:uid="{00000000-0005-0000-0000-0000D3230000}"/>
    <cellStyle name="Normal 18 29 2 4 2" xfId="9174" xr:uid="{00000000-0005-0000-0000-0000D4230000}"/>
    <cellStyle name="Normal 18 29 2 5" xfId="9175" xr:uid="{00000000-0005-0000-0000-0000D5230000}"/>
    <cellStyle name="Normal 18 29 2 5 2" xfId="9176" xr:uid="{00000000-0005-0000-0000-0000D6230000}"/>
    <cellStyle name="Normal 18 29 2 6" xfId="9177" xr:uid="{00000000-0005-0000-0000-0000D7230000}"/>
    <cellStyle name="Normal 18 29 2 7" xfId="9178" xr:uid="{00000000-0005-0000-0000-0000D8230000}"/>
    <cellStyle name="Normal 18 29 3" xfId="9179" xr:uid="{00000000-0005-0000-0000-0000D9230000}"/>
    <cellStyle name="Normal 18 29 3 2" xfId="9180" xr:uid="{00000000-0005-0000-0000-0000DA230000}"/>
    <cellStyle name="Normal 18 29 3 3" xfId="9181" xr:uid="{00000000-0005-0000-0000-0000DB230000}"/>
    <cellStyle name="Normal 18 29 4" xfId="9182" xr:uid="{00000000-0005-0000-0000-0000DC230000}"/>
    <cellStyle name="Normal 18 29 4 2" xfId="9183" xr:uid="{00000000-0005-0000-0000-0000DD230000}"/>
    <cellStyle name="Normal 18 29 5" xfId="9184" xr:uid="{00000000-0005-0000-0000-0000DE230000}"/>
    <cellStyle name="Normal 18 29 5 2" xfId="9185" xr:uid="{00000000-0005-0000-0000-0000DF230000}"/>
    <cellStyle name="Normal 18 29 6" xfId="9186" xr:uid="{00000000-0005-0000-0000-0000E0230000}"/>
    <cellStyle name="Normal 18 29 6 2" xfId="9187" xr:uid="{00000000-0005-0000-0000-0000E1230000}"/>
    <cellStyle name="Normal 18 29 7" xfId="9188" xr:uid="{00000000-0005-0000-0000-0000E2230000}"/>
    <cellStyle name="Normal 18 29 7 2" xfId="9189" xr:uid="{00000000-0005-0000-0000-0000E3230000}"/>
    <cellStyle name="Normal 18 29 8" xfId="9190" xr:uid="{00000000-0005-0000-0000-0000E4230000}"/>
    <cellStyle name="Normal 18 29 8 2" xfId="9191" xr:uid="{00000000-0005-0000-0000-0000E5230000}"/>
    <cellStyle name="Normal 18 29 9" xfId="9192" xr:uid="{00000000-0005-0000-0000-0000E6230000}"/>
    <cellStyle name="Normal 18 3" xfId="9193" xr:uid="{00000000-0005-0000-0000-0000E7230000}"/>
    <cellStyle name="Normal 18 3 10" xfId="9194" xr:uid="{00000000-0005-0000-0000-0000E8230000}"/>
    <cellStyle name="Normal 18 3 10 2" xfId="9195" xr:uid="{00000000-0005-0000-0000-0000E9230000}"/>
    <cellStyle name="Normal 18 3 11" xfId="9196" xr:uid="{00000000-0005-0000-0000-0000EA230000}"/>
    <cellStyle name="Normal 18 3 12" xfId="9197" xr:uid="{00000000-0005-0000-0000-0000EB230000}"/>
    <cellStyle name="Normal 18 3 2" xfId="9198" xr:uid="{00000000-0005-0000-0000-0000EC230000}"/>
    <cellStyle name="Normal 18 3 2 2" xfId="9199" xr:uid="{00000000-0005-0000-0000-0000ED230000}"/>
    <cellStyle name="Normal 18 3 2 2 2" xfId="9200" xr:uid="{00000000-0005-0000-0000-0000EE230000}"/>
    <cellStyle name="Normal 18 3 2 2 3" xfId="9201" xr:uid="{00000000-0005-0000-0000-0000EF230000}"/>
    <cellStyle name="Normal 18 3 2 3" xfId="9202" xr:uid="{00000000-0005-0000-0000-0000F0230000}"/>
    <cellStyle name="Normal 18 3 2 3 2" xfId="9203" xr:uid="{00000000-0005-0000-0000-0000F1230000}"/>
    <cellStyle name="Normal 18 3 2 4" xfId="9204" xr:uid="{00000000-0005-0000-0000-0000F2230000}"/>
    <cellStyle name="Normal 18 3 2 4 2" xfId="9205" xr:uid="{00000000-0005-0000-0000-0000F3230000}"/>
    <cellStyle name="Normal 18 3 2 5" xfId="9206" xr:uid="{00000000-0005-0000-0000-0000F4230000}"/>
    <cellStyle name="Normal 18 3 2 5 2" xfId="9207" xr:uid="{00000000-0005-0000-0000-0000F5230000}"/>
    <cellStyle name="Normal 18 3 2 6" xfId="9208" xr:uid="{00000000-0005-0000-0000-0000F6230000}"/>
    <cellStyle name="Normal 18 3 2 7" xfId="9209" xr:uid="{00000000-0005-0000-0000-0000F7230000}"/>
    <cellStyle name="Normal 18 3 3" xfId="9210" xr:uid="{00000000-0005-0000-0000-0000F8230000}"/>
    <cellStyle name="Normal 18 3 3 2" xfId="9211" xr:uid="{00000000-0005-0000-0000-0000F9230000}"/>
    <cellStyle name="Normal 18 3 3 2 2" xfId="9212" xr:uid="{00000000-0005-0000-0000-0000FA230000}"/>
    <cellStyle name="Normal 18 3 3 2 3" xfId="9213" xr:uid="{00000000-0005-0000-0000-0000FB230000}"/>
    <cellStyle name="Normal 18 3 3 3" xfId="9214" xr:uid="{00000000-0005-0000-0000-0000FC230000}"/>
    <cellStyle name="Normal 18 3 3 3 2" xfId="9215" xr:uid="{00000000-0005-0000-0000-0000FD230000}"/>
    <cellStyle name="Normal 18 3 3 4" xfId="9216" xr:uid="{00000000-0005-0000-0000-0000FE230000}"/>
    <cellStyle name="Normal 18 3 3 4 2" xfId="9217" xr:uid="{00000000-0005-0000-0000-0000FF230000}"/>
    <cellStyle name="Normal 18 3 3 5" xfId="9218" xr:uid="{00000000-0005-0000-0000-000000240000}"/>
    <cellStyle name="Normal 18 3 3 5 2" xfId="9219" xr:uid="{00000000-0005-0000-0000-000001240000}"/>
    <cellStyle name="Normal 18 3 3 6" xfId="9220" xr:uid="{00000000-0005-0000-0000-000002240000}"/>
    <cellStyle name="Normal 18 3 3 7" xfId="9221" xr:uid="{00000000-0005-0000-0000-000003240000}"/>
    <cellStyle name="Normal 18 3 4" xfId="9222" xr:uid="{00000000-0005-0000-0000-000004240000}"/>
    <cellStyle name="Normal 18 3 4 2" xfId="9223" xr:uid="{00000000-0005-0000-0000-000005240000}"/>
    <cellStyle name="Normal 18 3 4 2 2" xfId="9224" xr:uid="{00000000-0005-0000-0000-000006240000}"/>
    <cellStyle name="Normal 18 3 4 2 3" xfId="9225" xr:uid="{00000000-0005-0000-0000-000007240000}"/>
    <cellStyle name="Normal 18 3 4 3" xfId="9226" xr:uid="{00000000-0005-0000-0000-000008240000}"/>
    <cellStyle name="Normal 18 3 4 3 2" xfId="9227" xr:uid="{00000000-0005-0000-0000-000009240000}"/>
    <cellStyle name="Normal 18 3 4 4" xfId="9228" xr:uid="{00000000-0005-0000-0000-00000A240000}"/>
    <cellStyle name="Normal 18 3 4 4 2" xfId="9229" xr:uid="{00000000-0005-0000-0000-00000B240000}"/>
    <cellStyle name="Normal 18 3 4 5" xfId="9230" xr:uid="{00000000-0005-0000-0000-00000C240000}"/>
    <cellStyle name="Normal 18 3 4 5 2" xfId="9231" xr:uid="{00000000-0005-0000-0000-00000D240000}"/>
    <cellStyle name="Normal 18 3 4 6" xfId="9232" xr:uid="{00000000-0005-0000-0000-00000E240000}"/>
    <cellStyle name="Normal 18 3 4 7" xfId="9233" xr:uid="{00000000-0005-0000-0000-00000F240000}"/>
    <cellStyle name="Normal 18 3 5" xfId="9234" xr:uid="{00000000-0005-0000-0000-000010240000}"/>
    <cellStyle name="Normal 18 3 5 2" xfId="9235" xr:uid="{00000000-0005-0000-0000-000011240000}"/>
    <cellStyle name="Normal 18 3 5 3" xfId="9236" xr:uid="{00000000-0005-0000-0000-000012240000}"/>
    <cellStyle name="Normal 18 3 6" xfId="9237" xr:uid="{00000000-0005-0000-0000-000013240000}"/>
    <cellStyle name="Normal 18 3 6 2" xfId="9238" xr:uid="{00000000-0005-0000-0000-000014240000}"/>
    <cellStyle name="Normal 18 3 7" xfId="9239" xr:uid="{00000000-0005-0000-0000-000015240000}"/>
    <cellStyle name="Normal 18 3 7 2" xfId="9240" xr:uid="{00000000-0005-0000-0000-000016240000}"/>
    <cellStyle name="Normal 18 3 8" xfId="9241" xr:uid="{00000000-0005-0000-0000-000017240000}"/>
    <cellStyle name="Normal 18 3 8 2" xfId="9242" xr:uid="{00000000-0005-0000-0000-000018240000}"/>
    <cellStyle name="Normal 18 3 9" xfId="9243" xr:uid="{00000000-0005-0000-0000-000019240000}"/>
    <cellStyle name="Normal 18 3 9 2" xfId="9244" xr:uid="{00000000-0005-0000-0000-00001A240000}"/>
    <cellStyle name="Normal 18 30" xfId="9245" xr:uid="{00000000-0005-0000-0000-00001B240000}"/>
    <cellStyle name="Normal 18 30 10" xfId="9246" xr:uid="{00000000-0005-0000-0000-00001C240000}"/>
    <cellStyle name="Normal 18 30 2" xfId="9247" xr:uid="{00000000-0005-0000-0000-00001D240000}"/>
    <cellStyle name="Normal 18 30 2 2" xfId="9248" xr:uid="{00000000-0005-0000-0000-00001E240000}"/>
    <cellStyle name="Normal 18 30 2 2 2" xfId="9249" xr:uid="{00000000-0005-0000-0000-00001F240000}"/>
    <cellStyle name="Normal 18 30 2 2 3" xfId="9250" xr:uid="{00000000-0005-0000-0000-000020240000}"/>
    <cellStyle name="Normal 18 30 2 3" xfId="9251" xr:uid="{00000000-0005-0000-0000-000021240000}"/>
    <cellStyle name="Normal 18 30 2 3 2" xfId="9252" xr:uid="{00000000-0005-0000-0000-000022240000}"/>
    <cellStyle name="Normal 18 30 2 4" xfId="9253" xr:uid="{00000000-0005-0000-0000-000023240000}"/>
    <cellStyle name="Normal 18 30 2 4 2" xfId="9254" xr:uid="{00000000-0005-0000-0000-000024240000}"/>
    <cellStyle name="Normal 18 30 2 5" xfId="9255" xr:uid="{00000000-0005-0000-0000-000025240000}"/>
    <cellStyle name="Normal 18 30 2 5 2" xfId="9256" xr:uid="{00000000-0005-0000-0000-000026240000}"/>
    <cellStyle name="Normal 18 30 2 6" xfId="9257" xr:uid="{00000000-0005-0000-0000-000027240000}"/>
    <cellStyle name="Normal 18 30 2 7" xfId="9258" xr:uid="{00000000-0005-0000-0000-000028240000}"/>
    <cellStyle name="Normal 18 30 3" xfId="9259" xr:uid="{00000000-0005-0000-0000-000029240000}"/>
    <cellStyle name="Normal 18 30 3 2" xfId="9260" xr:uid="{00000000-0005-0000-0000-00002A240000}"/>
    <cellStyle name="Normal 18 30 3 3" xfId="9261" xr:uid="{00000000-0005-0000-0000-00002B240000}"/>
    <cellStyle name="Normal 18 30 4" xfId="9262" xr:uid="{00000000-0005-0000-0000-00002C240000}"/>
    <cellStyle name="Normal 18 30 4 2" xfId="9263" xr:uid="{00000000-0005-0000-0000-00002D240000}"/>
    <cellStyle name="Normal 18 30 5" xfId="9264" xr:uid="{00000000-0005-0000-0000-00002E240000}"/>
    <cellStyle name="Normal 18 30 5 2" xfId="9265" xr:uid="{00000000-0005-0000-0000-00002F240000}"/>
    <cellStyle name="Normal 18 30 6" xfId="9266" xr:uid="{00000000-0005-0000-0000-000030240000}"/>
    <cellStyle name="Normal 18 30 6 2" xfId="9267" xr:uid="{00000000-0005-0000-0000-000031240000}"/>
    <cellStyle name="Normal 18 30 7" xfId="9268" xr:uid="{00000000-0005-0000-0000-000032240000}"/>
    <cellStyle name="Normal 18 30 7 2" xfId="9269" xr:uid="{00000000-0005-0000-0000-000033240000}"/>
    <cellStyle name="Normal 18 30 8" xfId="9270" xr:uid="{00000000-0005-0000-0000-000034240000}"/>
    <cellStyle name="Normal 18 30 8 2" xfId="9271" xr:uid="{00000000-0005-0000-0000-000035240000}"/>
    <cellStyle name="Normal 18 30 9" xfId="9272" xr:uid="{00000000-0005-0000-0000-000036240000}"/>
    <cellStyle name="Normal 18 31" xfId="9273" xr:uid="{00000000-0005-0000-0000-000037240000}"/>
    <cellStyle name="Normal 18 31 10" xfId="9274" xr:uid="{00000000-0005-0000-0000-000038240000}"/>
    <cellStyle name="Normal 18 31 2" xfId="9275" xr:uid="{00000000-0005-0000-0000-000039240000}"/>
    <cellStyle name="Normal 18 31 2 2" xfId="9276" xr:uid="{00000000-0005-0000-0000-00003A240000}"/>
    <cellStyle name="Normal 18 31 2 2 2" xfId="9277" xr:uid="{00000000-0005-0000-0000-00003B240000}"/>
    <cellStyle name="Normal 18 31 2 2 3" xfId="9278" xr:uid="{00000000-0005-0000-0000-00003C240000}"/>
    <cellStyle name="Normal 18 31 2 3" xfId="9279" xr:uid="{00000000-0005-0000-0000-00003D240000}"/>
    <cellStyle name="Normal 18 31 2 3 2" xfId="9280" xr:uid="{00000000-0005-0000-0000-00003E240000}"/>
    <cellStyle name="Normal 18 31 2 4" xfId="9281" xr:uid="{00000000-0005-0000-0000-00003F240000}"/>
    <cellStyle name="Normal 18 31 2 4 2" xfId="9282" xr:uid="{00000000-0005-0000-0000-000040240000}"/>
    <cellStyle name="Normal 18 31 2 5" xfId="9283" xr:uid="{00000000-0005-0000-0000-000041240000}"/>
    <cellStyle name="Normal 18 31 2 5 2" xfId="9284" xr:uid="{00000000-0005-0000-0000-000042240000}"/>
    <cellStyle name="Normal 18 31 2 6" xfId="9285" xr:uid="{00000000-0005-0000-0000-000043240000}"/>
    <cellStyle name="Normal 18 31 2 7" xfId="9286" xr:uid="{00000000-0005-0000-0000-000044240000}"/>
    <cellStyle name="Normal 18 31 3" xfId="9287" xr:uid="{00000000-0005-0000-0000-000045240000}"/>
    <cellStyle name="Normal 18 31 3 2" xfId="9288" xr:uid="{00000000-0005-0000-0000-000046240000}"/>
    <cellStyle name="Normal 18 31 3 3" xfId="9289" xr:uid="{00000000-0005-0000-0000-000047240000}"/>
    <cellStyle name="Normal 18 31 4" xfId="9290" xr:uid="{00000000-0005-0000-0000-000048240000}"/>
    <cellStyle name="Normal 18 31 4 2" xfId="9291" xr:uid="{00000000-0005-0000-0000-000049240000}"/>
    <cellStyle name="Normal 18 31 5" xfId="9292" xr:uid="{00000000-0005-0000-0000-00004A240000}"/>
    <cellStyle name="Normal 18 31 5 2" xfId="9293" xr:uid="{00000000-0005-0000-0000-00004B240000}"/>
    <cellStyle name="Normal 18 31 6" xfId="9294" xr:uid="{00000000-0005-0000-0000-00004C240000}"/>
    <cellStyle name="Normal 18 31 6 2" xfId="9295" xr:uid="{00000000-0005-0000-0000-00004D240000}"/>
    <cellStyle name="Normal 18 31 7" xfId="9296" xr:uid="{00000000-0005-0000-0000-00004E240000}"/>
    <cellStyle name="Normal 18 31 7 2" xfId="9297" xr:uid="{00000000-0005-0000-0000-00004F240000}"/>
    <cellStyle name="Normal 18 31 8" xfId="9298" xr:uid="{00000000-0005-0000-0000-000050240000}"/>
    <cellStyle name="Normal 18 31 8 2" xfId="9299" xr:uid="{00000000-0005-0000-0000-000051240000}"/>
    <cellStyle name="Normal 18 31 9" xfId="9300" xr:uid="{00000000-0005-0000-0000-000052240000}"/>
    <cellStyle name="Normal 18 32" xfId="9301" xr:uid="{00000000-0005-0000-0000-000053240000}"/>
    <cellStyle name="Normal 18 32 10" xfId="9302" xr:uid="{00000000-0005-0000-0000-000054240000}"/>
    <cellStyle name="Normal 18 32 2" xfId="9303" xr:uid="{00000000-0005-0000-0000-000055240000}"/>
    <cellStyle name="Normal 18 32 2 2" xfId="9304" xr:uid="{00000000-0005-0000-0000-000056240000}"/>
    <cellStyle name="Normal 18 32 2 2 2" xfId="9305" xr:uid="{00000000-0005-0000-0000-000057240000}"/>
    <cellStyle name="Normal 18 32 2 2 3" xfId="9306" xr:uid="{00000000-0005-0000-0000-000058240000}"/>
    <cellStyle name="Normal 18 32 2 3" xfId="9307" xr:uid="{00000000-0005-0000-0000-000059240000}"/>
    <cellStyle name="Normal 18 32 2 3 2" xfId="9308" xr:uid="{00000000-0005-0000-0000-00005A240000}"/>
    <cellStyle name="Normal 18 32 2 4" xfId="9309" xr:uid="{00000000-0005-0000-0000-00005B240000}"/>
    <cellStyle name="Normal 18 32 2 4 2" xfId="9310" xr:uid="{00000000-0005-0000-0000-00005C240000}"/>
    <cellStyle name="Normal 18 32 2 5" xfId="9311" xr:uid="{00000000-0005-0000-0000-00005D240000}"/>
    <cellStyle name="Normal 18 32 2 5 2" xfId="9312" xr:uid="{00000000-0005-0000-0000-00005E240000}"/>
    <cellStyle name="Normal 18 32 2 6" xfId="9313" xr:uid="{00000000-0005-0000-0000-00005F240000}"/>
    <cellStyle name="Normal 18 32 2 7" xfId="9314" xr:uid="{00000000-0005-0000-0000-000060240000}"/>
    <cellStyle name="Normal 18 32 3" xfId="9315" xr:uid="{00000000-0005-0000-0000-000061240000}"/>
    <cellStyle name="Normal 18 32 3 2" xfId="9316" xr:uid="{00000000-0005-0000-0000-000062240000}"/>
    <cellStyle name="Normal 18 32 3 3" xfId="9317" xr:uid="{00000000-0005-0000-0000-000063240000}"/>
    <cellStyle name="Normal 18 32 4" xfId="9318" xr:uid="{00000000-0005-0000-0000-000064240000}"/>
    <cellStyle name="Normal 18 32 4 2" xfId="9319" xr:uid="{00000000-0005-0000-0000-000065240000}"/>
    <cellStyle name="Normal 18 32 5" xfId="9320" xr:uid="{00000000-0005-0000-0000-000066240000}"/>
    <cellStyle name="Normal 18 32 5 2" xfId="9321" xr:uid="{00000000-0005-0000-0000-000067240000}"/>
    <cellStyle name="Normal 18 32 6" xfId="9322" xr:uid="{00000000-0005-0000-0000-000068240000}"/>
    <cellStyle name="Normal 18 32 6 2" xfId="9323" xr:uid="{00000000-0005-0000-0000-000069240000}"/>
    <cellStyle name="Normal 18 32 7" xfId="9324" xr:uid="{00000000-0005-0000-0000-00006A240000}"/>
    <cellStyle name="Normal 18 32 7 2" xfId="9325" xr:uid="{00000000-0005-0000-0000-00006B240000}"/>
    <cellStyle name="Normal 18 32 8" xfId="9326" xr:uid="{00000000-0005-0000-0000-00006C240000}"/>
    <cellStyle name="Normal 18 32 8 2" xfId="9327" xr:uid="{00000000-0005-0000-0000-00006D240000}"/>
    <cellStyle name="Normal 18 32 9" xfId="9328" xr:uid="{00000000-0005-0000-0000-00006E240000}"/>
    <cellStyle name="Normal 18 33" xfId="9329" xr:uid="{00000000-0005-0000-0000-00006F240000}"/>
    <cellStyle name="Normal 18 33 10" xfId="9330" xr:uid="{00000000-0005-0000-0000-000070240000}"/>
    <cellStyle name="Normal 18 33 2" xfId="9331" xr:uid="{00000000-0005-0000-0000-000071240000}"/>
    <cellStyle name="Normal 18 33 2 2" xfId="9332" xr:uid="{00000000-0005-0000-0000-000072240000}"/>
    <cellStyle name="Normal 18 33 2 2 2" xfId="9333" xr:uid="{00000000-0005-0000-0000-000073240000}"/>
    <cellStyle name="Normal 18 33 2 2 3" xfId="9334" xr:uid="{00000000-0005-0000-0000-000074240000}"/>
    <cellStyle name="Normal 18 33 2 3" xfId="9335" xr:uid="{00000000-0005-0000-0000-000075240000}"/>
    <cellStyle name="Normal 18 33 2 3 2" xfId="9336" xr:uid="{00000000-0005-0000-0000-000076240000}"/>
    <cellStyle name="Normal 18 33 2 4" xfId="9337" xr:uid="{00000000-0005-0000-0000-000077240000}"/>
    <cellStyle name="Normal 18 33 2 4 2" xfId="9338" xr:uid="{00000000-0005-0000-0000-000078240000}"/>
    <cellStyle name="Normal 18 33 2 5" xfId="9339" xr:uid="{00000000-0005-0000-0000-000079240000}"/>
    <cellStyle name="Normal 18 33 2 5 2" xfId="9340" xr:uid="{00000000-0005-0000-0000-00007A240000}"/>
    <cellStyle name="Normal 18 33 2 6" xfId="9341" xr:uid="{00000000-0005-0000-0000-00007B240000}"/>
    <cellStyle name="Normal 18 33 2 7" xfId="9342" xr:uid="{00000000-0005-0000-0000-00007C240000}"/>
    <cellStyle name="Normal 18 33 3" xfId="9343" xr:uid="{00000000-0005-0000-0000-00007D240000}"/>
    <cellStyle name="Normal 18 33 3 2" xfId="9344" xr:uid="{00000000-0005-0000-0000-00007E240000}"/>
    <cellStyle name="Normal 18 33 3 3" xfId="9345" xr:uid="{00000000-0005-0000-0000-00007F240000}"/>
    <cellStyle name="Normal 18 33 4" xfId="9346" xr:uid="{00000000-0005-0000-0000-000080240000}"/>
    <cellStyle name="Normal 18 33 4 2" xfId="9347" xr:uid="{00000000-0005-0000-0000-000081240000}"/>
    <cellStyle name="Normal 18 33 5" xfId="9348" xr:uid="{00000000-0005-0000-0000-000082240000}"/>
    <cellStyle name="Normal 18 33 5 2" xfId="9349" xr:uid="{00000000-0005-0000-0000-000083240000}"/>
    <cellStyle name="Normal 18 33 6" xfId="9350" xr:uid="{00000000-0005-0000-0000-000084240000}"/>
    <cellStyle name="Normal 18 33 6 2" xfId="9351" xr:uid="{00000000-0005-0000-0000-000085240000}"/>
    <cellStyle name="Normal 18 33 7" xfId="9352" xr:uid="{00000000-0005-0000-0000-000086240000}"/>
    <cellStyle name="Normal 18 33 7 2" xfId="9353" xr:uid="{00000000-0005-0000-0000-000087240000}"/>
    <cellStyle name="Normal 18 33 8" xfId="9354" xr:uid="{00000000-0005-0000-0000-000088240000}"/>
    <cellStyle name="Normal 18 33 8 2" xfId="9355" xr:uid="{00000000-0005-0000-0000-000089240000}"/>
    <cellStyle name="Normal 18 33 9" xfId="9356" xr:uid="{00000000-0005-0000-0000-00008A240000}"/>
    <cellStyle name="Normal 18 34" xfId="9357" xr:uid="{00000000-0005-0000-0000-00008B240000}"/>
    <cellStyle name="Normal 18 34 10" xfId="9358" xr:uid="{00000000-0005-0000-0000-00008C240000}"/>
    <cellStyle name="Normal 18 34 2" xfId="9359" xr:uid="{00000000-0005-0000-0000-00008D240000}"/>
    <cellStyle name="Normal 18 34 2 2" xfId="9360" xr:uid="{00000000-0005-0000-0000-00008E240000}"/>
    <cellStyle name="Normal 18 34 2 2 2" xfId="9361" xr:uid="{00000000-0005-0000-0000-00008F240000}"/>
    <cellStyle name="Normal 18 34 2 2 3" xfId="9362" xr:uid="{00000000-0005-0000-0000-000090240000}"/>
    <cellStyle name="Normal 18 34 2 3" xfId="9363" xr:uid="{00000000-0005-0000-0000-000091240000}"/>
    <cellStyle name="Normal 18 34 2 3 2" xfId="9364" xr:uid="{00000000-0005-0000-0000-000092240000}"/>
    <cellStyle name="Normal 18 34 2 4" xfId="9365" xr:uid="{00000000-0005-0000-0000-000093240000}"/>
    <cellStyle name="Normal 18 34 2 4 2" xfId="9366" xr:uid="{00000000-0005-0000-0000-000094240000}"/>
    <cellStyle name="Normal 18 34 2 5" xfId="9367" xr:uid="{00000000-0005-0000-0000-000095240000}"/>
    <cellStyle name="Normal 18 34 2 5 2" xfId="9368" xr:uid="{00000000-0005-0000-0000-000096240000}"/>
    <cellStyle name="Normal 18 34 2 6" xfId="9369" xr:uid="{00000000-0005-0000-0000-000097240000}"/>
    <cellStyle name="Normal 18 34 2 7" xfId="9370" xr:uid="{00000000-0005-0000-0000-000098240000}"/>
    <cellStyle name="Normal 18 34 3" xfId="9371" xr:uid="{00000000-0005-0000-0000-000099240000}"/>
    <cellStyle name="Normal 18 34 3 2" xfId="9372" xr:uid="{00000000-0005-0000-0000-00009A240000}"/>
    <cellStyle name="Normal 18 34 3 3" xfId="9373" xr:uid="{00000000-0005-0000-0000-00009B240000}"/>
    <cellStyle name="Normal 18 34 4" xfId="9374" xr:uid="{00000000-0005-0000-0000-00009C240000}"/>
    <cellStyle name="Normal 18 34 4 2" xfId="9375" xr:uid="{00000000-0005-0000-0000-00009D240000}"/>
    <cellStyle name="Normal 18 34 5" xfId="9376" xr:uid="{00000000-0005-0000-0000-00009E240000}"/>
    <cellStyle name="Normal 18 34 5 2" xfId="9377" xr:uid="{00000000-0005-0000-0000-00009F240000}"/>
    <cellStyle name="Normal 18 34 6" xfId="9378" xr:uid="{00000000-0005-0000-0000-0000A0240000}"/>
    <cellStyle name="Normal 18 34 6 2" xfId="9379" xr:uid="{00000000-0005-0000-0000-0000A1240000}"/>
    <cellStyle name="Normal 18 34 7" xfId="9380" xr:uid="{00000000-0005-0000-0000-0000A2240000}"/>
    <cellStyle name="Normal 18 34 7 2" xfId="9381" xr:uid="{00000000-0005-0000-0000-0000A3240000}"/>
    <cellStyle name="Normal 18 34 8" xfId="9382" xr:uid="{00000000-0005-0000-0000-0000A4240000}"/>
    <cellStyle name="Normal 18 34 8 2" xfId="9383" xr:uid="{00000000-0005-0000-0000-0000A5240000}"/>
    <cellStyle name="Normal 18 34 9" xfId="9384" xr:uid="{00000000-0005-0000-0000-0000A6240000}"/>
    <cellStyle name="Normal 18 35" xfId="9385" xr:uid="{00000000-0005-0000-0000-0000A7240000}"/>
    <cellStyle name="Normal 18 35 10" xfId="9386" xr:uid="{00000000-0005-0000-0000-0000A8240000}"/>
    <cellStyle name="Normal 18 35 2" xfId="9387" xr:uid="{00000000-0005-0000-0000-0000A9240000}"/>
    <cellStyle name="Normal 18 35 2 2" xfId="9388" xr:uid="{00000000-0005-0000-0000-0000AA240000}"/>
    <cellStyle name="Normal 18 35 2 2 2" xfId="9389" xr:uid="{00000000-0005-0000-0000-0000AB240000}"/>
    <cellStyle name="Normal 18 35 2 2 3" xfId="9390" xr:uid="{00000000-0005-0000-0000-0000AC240000}"/>
    <cellStyle name="Normal 18 35 2 3" xfId="9391" xr:uid="{00000000-0005-0000-0000-0000AD240000}"/>
    <cellStyle name="Normal 18 35 2 3 2" xfId="9392" xr:uid="{00000000-0005-0000-0000-0000AE240000}"/>
    <cellStyle name="Normal 18 35 2 4" xfId="9393" xr:uid="{00000000-0005-0000-0000-0000AF240000}"/>
    <cellStyle name="Normal 18 35 2 4 2" xfId="9394" xr:uid="{00000000-0005-0000-0000-0000B0240000}"/>
    <cellStyle name="Normal 18 35 2 5" xfId="9395" xr:uid="{00000000-0005-0000-0000-0000B1240000}"/>
    <cellStyle name="Normal 18 35 2 5 2" xfId="9396" xr:uid="{00000000-0005-0000-0000-0000B2240000}"/>
    <cellStyle name="Normal 18 35 2 6" xfId="9397" xr:uid="{00000000-0005-0000-0000-0000B3240000}"/>
    <cellStyle name="Normal 18 35 2 7" xfId="9398" xr:uid="{00000000-0005-0000-0000-0000B4240000}"/>
    <cellStyle name="Normal 18 35 3" xfId="9399" xr:uid="{00000000-0005-0000-0000-0000B5240000}"/>
    <cellStyle name="Normal 18 35 3 2" xfId="9400" xr:uid="{00000000-0005-0000-0000-0000B6240000}"/>
    <cellStyle name="Normal 18 35 3 3" xfId="9401" xr:uid="{00000000-0005-0000-0000-0000B7240000}"/>
    <cellStyle name="Normal 18 35 4" xfId="9402" xr:uid="{00000000-0005-0000-0000-0000B8240000}"/>
    <cellStyle name="Normal 18 35 4 2" xfId="9403" xr:uid="{00000000-0005-0000-0000-0000B9240000}"/>
    <cellStyle name="Normal 18 35 5" xfId="9404" xr:uid="{00000000-0005-0000-0000-0000BA240000}"/>
    <cellStyle name="Normal 18 35 5 2" xfId="9405" xr:uid="{00000000-0005-0000-0000-0000BB240000}"/>
    <cellStyle name="Normal 18 35 6" xfId="9406" xr:uid="{00000000-0005-0000-0000-0000BC240000}"/>
    <cellStyle name="Normal 18 35 6 2" xfId="9407" xr:uid="{00000000-0005-0000-0000-0000BD240000}"/>
    <cellStyle name="Normal 18 35 7" xfId="9408" xr:uid="{00000000-0005-0000-0000-0000BE240000}"/>
    <cellStyle name="Normal 18 35 7 2" xfId="9409" xr:uid="{00000000-0005-0000-0000-0000BF240000}"/>
    <cellStyle name="Normal 18 35 8" xfId="9410" xr:uid="{00000000-0005-0000-0000-0000C0240000}"/>
    <cellStyle name="Normal 18 35 8 2" xfId="9411" xr:uid="{00000000-0005-0000-0000-0000C1240000}"/>
    <cellStyle name="Normal 18 35 9" xfId="9412" xr:uid="{00000000-0005-0000-0000-0000C2240000}"/>
    <cellStyle name="Normal 18 36" xfId="9413" xr:uid="{00000000-0005-0000-0000-0000C3240000}"/>
    <cellStyle name="Normal 18 36 10" xfId="9414" xr:uid="{00000000-0005-0000-0000-0000C4240000}"/>
    <cellStyle name="Normal 18 36 2" xfId="9415" xr:uid="{00000000-0005-0000-0000-0000C5240000}"/>
    <cellStyle name="Normal 18 36 2 2" xfId="9416" xr:uid="{00000000-0005-0000-0000-0000C6240000}"/>
    <cellStyle name="Normal 18 36 2 2 2" xfId="9417" xr:uid="{00000000-0005-0000-0000-0000C7240000}"/>
    <cellStyle name="Normal 18 36 2 2 3" xfId="9418" xr:uid="{00000000-0005-0000-0000-0000C8240000}"/>
    <cellStyle name="Normal 18 36 2 3" xfId="9419" xr:uid="{00000000-0005-0000-0000-0000C9240000}"/>
    <cellStyle name="Normal 18 36 2 3 2" xfId="9420" xr:uid="{00000000-0005-0000-0000-0000CA240000}"/>
    <cellStyle name="Normal 18 36 2 4" xfId="9421" xr:uid="{00000000-0005-0000-0000-0000CB240000}"/>
    <cellStyle name="Normal 18 36 2 4 2" xfId="9422" xr:uid="{00000000-0005-0000-0000-0000CC240000}"/>
    <cellStyle name="Normal 18 36 2 5" xfId="9423" xr:uid="{00000000-0005-0000-0000-0000CD240000}"/>
    <cellStyle name="Normal 18 36 2 5 2" xfId="9424" xr:uid="{00000000-0005-0000-0000-0000CE240000}"/>
    <cellStyle name="Normal 18 36 2 6" xfId="9425" xr:uid="{00000000-0005-0000-0000-0000CF240000}"/>
    <cellStyle name="Normal 18 36 2 7" xfId="9426" xr:uid="{00000000-0005-0000-0000-0000D0240000}"/>
    <cellStyle name="Normal 18 36 3" xfId="9427" xr:uid="{00000000-0005-0000-0000-0000D1240000}"/>
    <cellStyle name="Normal 18 36 3 2" xfId="9428" xr:uid="{00000000-0005-0000-0000-0000D2240000}"/>
    <cellStyle name="Normal 18 36 3 3" xfId="9429" xr:uid="{00000000-0005-0000-0000-0000D3240000}"/>
    <cellStyle name="Normal 18 36 4" xfId="9430" xr:uid="{00000000-0005-0000-0000-0000D4240000}"/>
    <cellStyle name="Normal 18 36 4 2" xfId="9431" xr:uid="{00000000-0005-0000-0000-0000D5240000}"/>
    <cellStyle name="Normal 18 36 5" xfId="9432" xr:uid="{00000000-0005-0000-0000-0000D6240000}"/>
    <cellStyle name="Normal 18 36 5 2" xfId="9433" xr:uid="{00000000-0005-0000-0000-0000D7240000}"/>
    <cellStyle name="Normal 18 36 6" xfId="9434" xr:uid="{00000000-0005-0000-0000-0000D8240000}"/>
    <cellStyle name="Normal 18 36 6 2" xfId="9435" xr:uid="{00000000-0005-0000-0000-0000D9240000}"/>
    <cellStyle name="Normal 18 36 7" xfId="9436" xr:uid="{00000000-0005-0000-0000-0000DA240000}"/>
    <cellStyle name="Normal 18 36 7 2" xfId="9437" xr:uid="{00000000-0005-0000-0000-0000DB240000}"/>
    <cellStyle name="Normal 18 36 8" xfId="9438" xr:uid="{00000000-0005-0000-0000-0000DC240000}"/>
    <cellStyle name="Normal 18 36 8 2" xfId="9439" xr:uid="{00000000-0005-0000-0000-0000DD240000}"/>
    <cellStyle name="Normal 18 36 9" xfId="9440" xr:uid="{00000000-0005-0000-0000-0000DE240000}"/>
    <cellStyle name="Normal 18 37" xfId="9441" xr:uid="{00000000-0005-0000-0000-0000DF240000}"/>
    <cellStyle name="Normal 18 37 10" xfId="9442" xr:uid="{00000000-0005-0000-0000-0000E0240000}"/>
    <cellStyle name="Normal 18 37 2" xfId="9443" xr:uid="{00000000-0005-0000-0000-0000E1240000}"/>
    <cellStyle name="Normal 18 37 2 2" xfId="9444" xr:uid="{00000000-0005-0000-0000-0000E2240000}"/>
    <cellStyle name="Normal 18 37 2 2 2" xfId="9445" xr:uid="{00000000-0005-0000-0000-0000E3240000}"/>
    <cellStyle name="Normal 18 37 2 2 3" xfId="9446" xr:uid="{00000000-0005-0000-0000-0000E4240000}"/>
    <cellStyle name="Normal 18 37 2 3" xfId="9447" xr:uid="{00000000-0005-0000-0000-0000E5240000}"/>
    <cellStyle name="Normal 18 37 2 3 2" xfId="9448" xr:uid="{00000000-0005-0000-0000-0000E6240000}"/>
    <cellStyle name="Normal 18 37 2 4" xfId="9449" xr:uid="{00000000-0005-0000-0000-0000E7240000}"/>
    <cellStyle name="Normal 18 37 2 4 2" xfId="9450" xr:uid="{00000000-0005-0000-0000-0000E8240000}"/>
    <cellStyle name="Normal 18 37 2 5" xfId="9451" xr:uid="{00000000-0005-0000-0000-0000E9240000}"/>
    <cellStyle name="Normal 18 37 2 5 2" xfId="9452" xr:uid="{00000000-0005-0000-0000-0000EA240000}"/>
    <cellStyle name="Normal 18 37 2 6" xfId="9453" xr:uid="{00000000-0005-0000-0000-0000EB240000}"/>
    <cellStyle name="Normal 18 37 2 7" xfId="9454" xr:uid="{00000000-0005-0000-0000-0000EC240000}"/>
    <cellStyle name="Normal 18 37 3" xfId="9455" xr:uid="{00000000-0005-0000-0000-0000ED240000}"/>
    <cellStyle name="Normal 18 37 3 2" xfId="9456" xr:uid="{00000000-0005-0000-0000-0000EE240000}"/>
    <cellStyle name="Normal 18 37 3 3" xfId="9457" xr:uid="{00000000-0005-0000-0000-0000EF240000}"/>
    <cellStyle name="Normal 18 37 4" xfId="9458" xr:uid="{00000000-0005-0000-0000-0000F0240000}"/>
    <cellStyle name="Normal 18 37 4 2" xfId="9459" xr:uid="{00000000-0005-0000-0000-0000F1240000}"/>
    <cellStyle name="Normal 18 37 5" xfId="9460" xr:uid="{00000000-0005-0000-0000-0000F2240000}"/>
    <cellStyle name="Normal 18 37 5 2" xfId="9461" xr:uid="{00000000-0005-0000-0000-0000F3240000}"/>
    <cellStyle name="Normal 18 37 6" xfId="9462" xr:uid="{00000000-0005-0000-0000-0000F4240000}"/>
    <cellStyle name="Normal 18 37 6 2" xfId="9463" xr:uid="{00000000-0005-0000-0000-0000F5240000}"/>
    <cellStyle name="Normal 18 37 7" xfId="9464" xr:uid="{00000000-0005-0000-0000-0000F6240000}"/>
    <cellStyle name="Normal 18 37 7 2" xfId="9465" xr:uid="{00000000-0005-0000-0000-0000F7240000}"/>
    <cellStyle name="Normal 18 37 8" xfId="9466" xr:uid="{00000000-0005-0000-0000-0000F8240000}"/>
    <cellStyle name="Normal 18 37 8 2" xfId="9467" xr:uid="{00000000-0005-0000-0000-0000F9240000}"/>
    <cellStyle name="Normal 18 37 9" xfId="9468" xr:uid="{00000000-0005-0000-0000-0000FA240000}"/>
    <cellStyle name="Normal 18 38" xfId="9469" xr:uid="{00000000-0005-0000-0000-0000FB240000}"/>
    <cellStyle name="Normal 18 38 10" xfId="9470" xr:uid="{00000000-0005-0000-0000-0000FC240000}"/>
    <cellStyle name="Normal 18 38 2" xfId="9471" xr:uid="{00000000-0005-0000-0000-0000FD240000}"/>
    <cellStyle name="Normal 18 38 2 2" xfId="9472" xr:uid="{00000000-0005-0000-0000-0000FE240000}"/>
    <cellStyle name="Normal 18 38 2 2 2" xfId="9473" xr:uid="{00000000-0005-0000-0000-0000FF240000}"/>
    <cellStyle name="Normal 18 38 2 2 3" xfId="9474" xr:uid="{00000000-0005-0000-0000-000000250000}"/>
    <cellStyle name="Normal 18 38 2 3" xfId="9475" xr:uid="{00000000-0005-0000-0000-000001250000}"/>
    <cellStyle name="Normal 18 38 2 3 2" xfId="9476" xr:uid="{00000000-0005-0000-0000-000002250000}"/>
    <cellStyle name="Normal 18 38 2 4" xfId="9477" xr:uid="{00000000-0005-0000-0000-000003250000}"/>
    <cellStyle name="Normal 18 38 2 4 2" xfId="9478" xr:uid="{00000000-0005-0000-0000-000004250000}"/>
    <cellStyle name="Normal 18 38 2 5" xfId="9479" xr:uid="{00000000-0005-0000-0000-000005250000}"/>
    <cellStyle name="Normal 18 38 2 5 2" xfId="9480" xr:uid="{00000000-0005-0000-0000-000006250000}"/>
    <cellStyle name="Normal 18 38 2 6" xfId="9481" xr:uid="{00000000-0005-0000-0000-000007250000}"/>
    <cellStyle name="Normal 18 38 2 7" xfId="9482" xr:uid="{00000000-0005-0000-0000-000008250000}"/>
    <cellStyle name="Normal 18 38 3" xfId="9483" xr:uid="{00000000-0005-0000-0000-000009250000}"/>
    <cellStyle name="Normal 18 38 3 2" xfId="9484" xr:uid="{00000000-0005-0000-0000-00000A250000}"/>
    <cellStyle name="Normal 18 38 3 3" xfId="9485" xr:uid="{00000000-0005-0000-0000-00000B250000}"/>
    <cellStyle name="Normal 18 38 4" xfId="9486" xr:uid="{00000000-0005-0000-0000-00000C250000}"/>
    <cellStyle name="Normal 18 38 4 2" xfId="9487" xr:uid="{00000000-0005-0000-0000-00000D250000}"/>
    <cellStyle name="Normal 18 38 5" xfId="9488" xr:uid="{00000000-0005-0000-0000-00000E250000}"/>
    <cellStyle name="Normal 18 38 5 2" xfId="9489" xr:uid="{00000000-0005-0000-0000-00000F250000}"/>
    <cellStyle name="Normal 18 38 6" xfId="9490" xr:uid="{00000000-0005-0000-0000-000010250000}"/>
    <cellStyle name="Normal 18 38 6 2" xfId="9491" xr:uid="{00000000-0005-0000-0000-000011250000}"/>
    <cellStyle name="Normal 18 38 7" xfId="9492" xr:uid="{00000000-0005-0000-0000-000012250000}"/>
    <cellStyle name="Normal 18 38 7 2" xfId="9493" xr:uid="{00000000-0005-0000-0000-000013250000}"/>
    <cellStyle name="Normal 18 38 8" xfId="9494" xr:uid="{00000000-0005-0000-0000-000014250000}"/>
    <cellStyle name="Normal 18 38 8 2" xfId="9495" xr:uid="{00000000-0005-0000-0000-000015250000}"/>
    <cellStyle name="Normal 18 38 9" xfId="9496" xr:uid="{00000000-0005-0000-0000-000016250000}"/>
    <cellStyle name="Normal 18 39" xfId="9497" xr:uid="{00000000-0005-0000-0000-000017250000}"/>
    <cellStyle name="Normal 18 39 10" xfId="9498" xr:uid="{00000000-0005-0000-0000-000018250000}"/>
    <cellStyle name="Normal 18 39 2" xfId="9499" xr:uid="{00000000-0005-0000-0000-000019250000}"/>
    <cellStyle name="Normal 18 39 2 2" xfId="9500" xr:uid="{00000000-0005-0000-0000-00001A250000}"/>
    <cellStyle name="Normal 18 39 2 2 2" xfId="9501" xr:uid="{00000000-0005-0000-0000-00001B250000}"/>
    <cellStyle name="Normal 18 39 2 2 3" xfId="9502" xr:uid="{00000000-0005-0000-0000-00001C250000}"/>
    <cellStyle name="Normal 18 39 2 3" xfId="9503" xr:uid="{00000000-0005-0000-0000-00001D250000}"/>
    <cellStyle name="Normal 18 39 2 3 2" xfId="9504" xr:uid="{00000000-0005-0000-0000-00001E250000}"/>
    <cellStyle name="Normal 18 39 2 4" xfId="9505" xr:uid="{00000000-0005-0000-0000-00001F250000}"/>
    <cellStyle name="Normal 18 39 2 4 2" xfId="9506" xr:uid="{00000000-0005-0000-0000-000020250000}"/>
    <cellStyle name="Normal 18 39 2 5" xfId="9507" xr:uid="{00000000-0005-0000-0000-000021250000}"/>
    <cellStyle name="Normal 18 39 2 5 2" xfId="9508" xr:uid="{00000000-0005-0000-0000-000022250000}"/>
    <cellStyle name="Normal 18 39 2 6" xfId="9509" xr:uid="{00000000-0005-0000-0000-000023250000}"/>
    <cellStyle name="Normal 18 39 2 7" xfId="9510" xr:uid="{00000000-0005-0000-0000-000024250000}"/>
    <cellStyle name="Normal 18 39 3" xfId="9511" xr:uid="{00000000-0005-0000-0000-000025250000}"/>
    <cellStyle name="Normal 18 39 3 2" xfId="9512" xr:uid="{00000000-0005-0000-0000-000026250000}"/>
    <cellStyle name="Normal 18 39 3 3" xfId="9513" xr:uid="{00000000-0005-0000-0000-000027250000}"/>
    <cellStyle name="Normal 18 39 4" xfId="9514" xr:uid="{00000000-0005-0000-0000-000028250000}"/>
    <cellStyle name="Normal 18 39 4 2" xfId="9515" xr:uid="{00000000-0005-0000-0000-000029250000}"/>
    <cellStyle name="Normal 18 39 5" xfId="9516" xr:uid="{00000000-0005-0000-0000-00002A250000}"/>
    <cellStyle name="Normal 18 39 5 2" xfId="9517" xr:uid="{00000000-0005-0000-0000-00002B250000}"/>
    <cellStyle name="Normal 18 39 6" xfId="9518" xr:uid="{00000000-0005-0000-0000-00002C250000}"/>
    <cellStyle name="Normal 18 39 6 2" xfId="9519" xr:uid="{00000000-0005-0000-0000-00002D250000}"/>
    <cellStyle name="Normal 18 39 7" xfId="9520" xr:uid="{00000000-0005-0000-0000-00002E250000}"/>
    <cellStyle name="Normal 18 39 7 2" xfId="9521" xr:uid="{00000000-0005-0000-0000-00002F250000}"/>
    <cellStyle name="Normal 18 39 8" xfId="9522" xr:uid="{00000000-0005-0000-0000-000030250000}"/>
    <cellStyle name="Normal 18 39 8 2" xfId="9523" xr:uid="{00000000-0005-0000-0000-000031250000}"/>
    <cellStyle name="Normal 18 39 9" xfId="9524" xr:uid="{00000000-0005-0000-0000-000032250000}"/>
    <cellStyle name="Normal 18 4" xfId="9525" xr:uid="{00000000-0005-0000-0000-000033250000}"/>
    <cellStyle name="Normal 18 4 10" xfId="9526" xr:uid="{00000000-0005-0000-0000-000034250000}"/>
    <cellStyle name="Normal 18 4 2" xfId="9527" xr:uid="{00000000-0005-0000-0000-000035250000}"/>
    <cellStyle name="Normal 18 4 2 2" xfId="9528" xr:uid="{00000000-0005-0000-0000-000036250000}"/>
    <cellStyle name="Normal 18 4 2 2 2" xfId="9529" xr:uid="{00000000-0005-0000-0000-000037250000}"/>
    <cellStyle name="Normal 18 4 2 2 3" xfId="9530" xr:uid="{00000000-0005-0000-0000-000038250000}"/>
    <cellStyle name="Normal 18 4 2 3" xfId="9531" xr:uid="{00000000-0005-0000-0000-000039250000}"/>
    <cellStyle name="Normal 18 4 2 3 2" xfId="9532" xr:uid="{00000000-0005-0000-0000-00003A250000}"/>
    <cellStyle name="Normal 18 4 2 4" xfId="9533" xr:uid="{00000000-0005-0000-0000-00003B250000}"/>
    <cellStyle name="Normal 18 4 2 4 2" xfId="9534" xr:uid="{00000000-0005-0000-0000-00003C250000}"/>
    <cellStyle name="Normal 18 4 2 5" xfId="9535" xr:uid="{00000000-0005-0000-0000-00003D250000}"/>
    <cellStyle name="Normal 18 4 2 5 2" xfId="9536" xr:uid="{00000000-0005-0000-0000-00003E250000}"/>
    <cellStyle name="Normal 18 4 2 6" xfId="9537" xr:uid="{00000000-0005-0000-0000-00003F250000}"/>
    <cellStyle name="Normal 18 4 2 7" xfId="9538" xr:uid="{00000000-0005-0000-0000-000040250000}"/>
    <cellStyle name="Normal 18 4 3" xfId="9539" xr:uid="{00000000-0005-0000-0000-000041250000}"/>
    <cellStyle name="Normal 18 4 3 2" xfId="9540" xr:uid="{00000000-0005-0000-0000-000042250000}"/>
    <cellStyle name="Normal 18 4 3 3" xfId="9541" xr:uid="{00000000-0005-0000-0000-000043250000}"/>
    <cellStyle name="Normal 18 4 4" xfId="9542" xr:uid="{00000000-0005-0000-0000-000044250000}"/>
    <cellStyle name="Normal 18 4 4 2" xfId="9543" xr:uid="{00000000-0005-0000-0000-000045250000}"/>
    <cellStyle name="Normal 18 4 5" xfId="9544" xr:uid="{00000000-0005-0000-0000-000046250000}"/>
    <cellStyle name="Normal 18 4 5 2" xfId="9545" xr:uid="{00000000-0005-0000-0000-000047250000}"/>
    <cellStyle name="Normal 18 4 6" xfId="9546" xr:uid="{00000000-0005-0000-0000-000048250000}"/>
    <cellStyle name="Normal 18 4 6 2" xfId="9547" xr:uid="{00000000-0005-0000-0000-000049250000}"/>
    <cellStyle name="Normal 18 4 7" xfId="9548" xr:uid="{00000000-0005-0000-0000-00004A250000}"/>
    <cellStyle name="Normal 18 4 7 2" xfId="9549" xr:uid="{00000000-0005-0000-0000-00004B250000}"/>
    <cellStyle name="Normal 18 4 8" xfId="9550" xr:uid="{00000000-0005-0000-0000-00004C250000}"/>
    <cellStyle name="Normal 18 4 8 2" xfId="9551" xr:uid="{00000000-0005-0000-0000-00004D250000}"/>
    <cellStyle name="Normal 18 4 9" xfId="9552" xr:uid="{00000000-0005-0000-0000-00004E250000}"/>
    <cellStyle name="Normal 18 40" xfId="9553" xr:uid="{00000000-0005-0000-0000-00004F250000}"/>
    <cellStyle name="Normal 18 40 10" xfId="9554" xr:uid="{00000000-0005-0000-0000-000050250000}"/>
    <cellStyle name="Normal 18 40 2" xfId="9555" xr:uid="{00000000-0005-0000-0000-000051250000}"/>
    <cellStyle name="Normal 18 40 2 2" xfId="9556" xr:uid="{00000000-0005-0000-0000-000052250000}"/>
    <cellStyle name="Normal 18 40 2 2 2" xfId="9557" xr:uid="{00000000-0005-0000-0000-000053250000}"/>
    <cellStyle name="Normal 18 40 2 2 3" xfId="9558" xr:uid="{00000000-0005-0000-0000-000054250000}"/>
    <cellStyle name="Normal 18 40 2 3" xfId="9559" xr:uid="{00000000-0005-0000-0000-000055250000}"/>
    <cellStyle name="Normal 18 40 2 3 2" xfId="9560" xr:uid="{00000000-0005-0000-0000-000056250000}"/>
    <cellStyle name="Normal 18 40 2 4" xfId="9561" xr:uid="{00000000-0005-0000-0000-000057250000}"/>
    <cellStyle name="Normal 18 40 2 4 2" xfId="9562" xr:uid="{00000000-0005-0000-0000-000058250000}"/>
    <cellStyle name="Normal 18 40 2 5" xfId="9563" xr:uid="{00000000-0005-0000-0000-000059250000}"/>
    <cellStyle name="Normal 18 40 2 5 2" xfId="9564" xr:uid="{00000000-0005-0000-0000-00005A250000}"/>
    <cellStyle name="Normal 18 40 2 6" xfId="9565" xr:uid="{00000000-0005-0000-0000-00005B250000}"/>
    <cellStyle name="Normal 18 40 2 7" xfId="9566" xr:uid="{00000000-0005-0000-0000-00005C250000}"/>
    <cellStyle name="Normal 18 40 3" xfId="9567" xr:uid="{00000000-0005-0000-0000-00005D250000}"/>
    <cellStyle name="Normal 18 40 3 2" xfId="9568" xr:uid="{00000000-0005-0000-0000-00005E250000}"/>
    <cellStyle name="Normal 18 40 3 3" xfId="9569" xr:uid="{00000000-0005-0000-0000-00005F250000}"/>
    <cellStyle name="Normal 18 40 4" xfId="9570" xr:uid="{00000000-0005-0000-0000-000060250000}"/>
    <cellStyle name="Normal 18 40 4 2" xfId="9571" xr:uid="{00000000-0005-0000-0000-000061250000}"/>
    <cellStyle name="Normal 18 40 5" xfId="9572" xr:uid="{00000000-0005-0000-0000-000062250000}"/>
    <cellStyle name="Normal 18 40 5 2" xfId="9573" xr:uid="{00000000-0005-0000-0000-000063250000}"/>
    <cellStyle name="Normal 18 40 6" xfId="9574" xr:uid="{00000000-0005-0000-0000-000064250000}"/>
    <cellStyle name="Normal 18 40 6 2" xfId="9575" xr:uid="{00000000-0005-0000-0000-000065250000}"/>
    <cellStyle name="Normal 18 40 7" xfId="9576" xr:uid="{00000000-0005-0000-0000-000066250000}"/>
    <cellStyle name="Normal 18 40 7 2" xfId="9577" xr:uid="{00000000-0005-0000-0000-000067250000}"/>
    <cellStyle name="Normal 18 40 8" xfId="9578" xr:uid="{00000000-0005-0000-0000-000068250000}"/>
    <cellStyle name="Normal 18 40 8 2" xfId="9579" xr:uid="{00000000-0005-0000-0000-000069250000}"/>
    <cellStyle name="Normal 18 40 9" xfId="9580" xr:uid="{00000000-0005-0000-0000-00006A250000}"/>
    <cellStyle name="Normal 18 41" xfId="9581" xr:uid="{00000000-0005-0000-0000-00006B250000}"/>
    <cellStyle name="Normal 18 41 10" xfId="9582" xr:uid="{00000000-0005-0000-0000-00006C250000}"/>
    <cellStyle name="Normal 18 41 2" xfId="9583" xr:uid="{00000000-0005-0000-0000-00006D250000}"/>
    <cellStyle name="Normal 18 41 2 2" xfId="9584" xr:uid="{00000000-0005-0000-0000-00006E250000}"/>
    <cellStyle name="Normal 18 41 2 2 2" xfId="9585" xr:uid="{00000000-0005-0000-0000-00006F250000}"/>
    <cellStyle name="Normal 18 41 2 2 3" xfId="9586" xr:uid="{00000000-0005-0000-0000-000070250000}"/>
    <cellStyle name="Normal 18 41 2 3" xfId="9587" xr:uid="{00000000-0005-0000-0000-000071250000}"/>
    <cellStyle name="Normal 18 41 2 3 2" xfId="9588" xr:uid="{00000000-0005-0000-0000-000072250000}"/>
    <cellStyle name="Normal 18 41 2 4" xfId="9589" xr:uid="{00000000-0005-0000-0000-000073250000}"/>
    <cellStyle name="Normal 18 41 2 4 2" xfId="9590" xr:uid="{00000000-0005-0000-0000-000074250000}"/>
    <cellStyle name="Normal 18 41 2 5" xfId="9591" xr:uid="{00000000-0005-0000-0000-000075250000}"/>
    <cellStyle name="Normal 18 41 2 5 2" xfId="9592" xr:uid="{00000000-0005-0000-0000-000076250000}"/>
    <cellStyle name="Normal 18 41 2 6" xfId="9593" xr:uid="{00000000-0005-0000-0000-000077250000}"/>
    <cellStyle name="Normal 18 41 2 7" xfId="9594" xr:uid="{00000000-0005-0000-0000-000078250000}"/>
    <cellStyle name="Normal 18 41 3" xfId="9595" xr:uid="{00000000-0005-0000-0000-000079250000}"/>
    <cellStyle name="Normal 18 41 3 2" xfId="9596" xr:uid="{00000000-0005-0000-0000-00007A250000}"/>
    <cellStyle name="Normal 18 41 3 3" xfId="9597" xr:uid="{00000000-0005-0000-0000-00007B250000}"/>
    <cellStyle name="Normal 18 41 4" xfId="9598" xr:uid="{00000000-0005-0000-0000-00007C250000}"/>
    <cellStyle name="Normal 18 41 4 2" xfId="9599" xr:uid="{00000000-0005-0000-0000-00007D250000}"/>
    <cellStyle name="Normal 18 41 5" xfId="9600" xr:uid="{00000000-0005-0000-0000-00007E250000}"/>
    <cellStyle name="Normal 18 41 5 2" xfId="9601" xr:uid="{00000000-0005-0000-0000-00007F250000}"/>
    <cellStyle name="Normal 18 41 6" xfId="9602" xr:uid="{00000000-0005-0000-0000-000080250000}"/>
    <cellStyle name="Normal 18 41 6 2" xfId="9603" xr:uid="{00000000-0005-0000-0000-000081250000}"/>
    <cellStyle name="Normal 18 41 7" xfId="9604" xr:uid="{00000000-0005-0000-0000-000082250000}"/>
    <cellStyle name="Normal 18 41 7 2" xfId="9605" xr:uid="{00000000-0005-0000-0000-000083250000}"/>
    <cellStyle name="Normal 18 41 8" xfId="9606" xr:uid="{00000000-0005-0000-0000-000084250000}"/>
    <cellStyle name="Normal 18 41 8 2" xfId="9607" xr:uid="{00000000-0005-0000-0000-000085250000}"/>
    <cellStyle name="Normal 18 41 9" xfId="9608" xr:uid="{00000000-0005-0000-0000-000086250000}"/>
    <cellStyle name="Normal 18 42" xfId="9609" xr:uid="{00000000-0005-0000-0000-000087250000}"/>
    <cellStyle name="Normal 18 42 10" xfId="9610" xr:uid="{00000000-0005-0000-0000-000088250000}"/>
    <cellStyle name="Normal 18 42 2" xfId="9611" xr:uid="{00000000-0005-0000-0000-000089250000}"/>
    <cellStyle name="Normal 18 42 2 2" xfId="9612" xr:uid="{00000000-0005-0000-0000-00008A250000}"/>
    <cellStyle name="Normal 18 42 2 2 2" xfId="9613" xr:uid="{00000000-0005-0000-0000-00008B250000}"/>
    <cellStyle name="Normal 18 42 2 2 3" xfId="9614" xr:uid="{00000000-0005-0000-0000-00008C250000}"/>
    <cellStyle name="Normal 18 42 2 3" xfId="9615" xr:uid="{00000000-0005-0000-0000-00008D250000}"/>
    <cellStyle name="Normal 18 42 2 3 2" xfId="9616" xr:uid="{00000000-0005-0000-0000-00008E250000}"/>
    <cellStyle name="Normal 18 42 2 4" xfId="9617" xr:uid="{00000000-0005-0000-0000-00008F250000}"/>
    <cellStyle name="Normal 18 42 2 4 2" xfId="9618" xr:uid="{00000000-0005-0000-0000-000090250000}"/>
    <cellStyle name="Normal 18 42 2 5" xfId="9619" xr:uid="{00000000-0005-0000-0000-000091250000}"/>
    <cellStyle name="Normal 18 42 2 5 2" xfId="9620" xr:uid="{00000000-0005-0000-0000-000092250000}"/>
    <cellStyle name="Normal 18 42 2 6" xfId="9621" xr:uid="{00000000-0005-0000-0000-000093250000}"/>
    <cellStyle name="Normal 18 42 2 7" xfId="9622" xr:uid="{00000000-0005-0000-0000-000094250000}"/>
    <cellStyle name="Normal 18 42 3" xfId="9623" xr:uid="{00000000-0005-0000-0000-000095250000}"/>
    <cellStyle name="Normal 18 42 3 2" xfId="9624" xr:uid="{00000000-0005-0000-0000-000096250000}"/>
    <cellStyle name="Normal 18 42 3 3" xfId="9625" xr:uid="{00000000-0005-0000-0000-000097250000}"/>
    <cellStyle name="Normal 18 42 4" xfId="9626" xr:uid="{00000000-0005-0000-0000-000098250000}"/>
    <cellStyle name="Normal 18 42 4 2" xfId="9627" xr:uid="{00000000-0005-0000-0000-000099250000}"/>
    <cellStyle name="Normal 18 42 5" xfId="9628" xr:uid="{00000000-0005-0000-0000-00009A250000}"/>
    <cellStyle name="Normal 18 42 5 2" xfId="9629" xr:uid="{00000000-0005-0000-0000-00009B250000}"/>
    <cellStyle name="Normal 18 42 6" xfId="9630" xr:uid="{00000000-0005-0000-0000-00009C250000}"/>
    <cellStyle name="Normal 18 42 6 2" xfId="9631" xr:uid="{00000000-0005-0000-0000-00009D250000}"/>
    <cellStyle name="Normal 18 42 7" xfId="9632" xr:uid="{00000000-0005-0000-0000-00009E250000}"/>
    <cellStyle name="Normal 18 42 7 2" xfId="9633" xr:uid="{00000000-0005-0000-0000-00009F250000}"/>
    <cellStyle name="Normal 18 42 8" xfId="9634" xr:uid="{00000000-0005-0000-0000-0000A0250000}"/>
    <cellStyle name="Normal 18 42 8 2" xfId="9635" xr:uid="{00000000-0005-0000-0000-0000A1250000}"/>
    <cellStyle name="Normal 18 42 9" xfId="9636" xr:uid="{00000000-0005-0000-0000-0000A2250000}"/>
    <cellStyle name="Normal 18 43" xfId="9637" xr:uid="{00000000-0005-0000-0000-0000A3250000}"/>
    <cellStyle name="Normal 18 43 10" xfId="9638" xr:uid="{00000000-0005-0000-0000-0000A4250000}"/>
    <cellStyle name="Normal 18 43 2" xfId="9639" xr:uid="{00000000-0005-0000-0000-0000A5250000}"/>
    <cellStyle name="Normal 18 43 2 2" xfId="9640" xr:uid="{00000000-0005-0000-0000-0000A6250000}"/>
    <cellStyle name="Normal 18 43 2 2 2" xfId="9641" xr:uid="{00000000-0005-0000-0000-0000A7250000}"/>
    <cellStyle name="Normal 18 43 2 2 3" xfId="9642" xr:uid="{00000000-0005-0000-0000-0000A8250000}"/>
    <cellStyle name="Normal 18 43 2 3" xfId="9643" xr:uid="{00000000-0005-0000-0000-0000A9250000}"/>
    <cellStyle name="Normal 18 43 2 3 2" xfId="9644" xr:uid="{00000000-0005-0000-0000-0000AA250000}"/>
    <cellStyle name="Normal 18 43 2 4" xfId="9645" xr:uid="{00000000-0005-0000-0000-0000AB250000}"/>
    <cellStyle name="Normal 18 43 2 4 2" xfId="9646" xr:uid="{00000000-0005-0000-0000-0000AC250000}"/>
    <cellStyle name="Normal 18 43 2 5" xfId="9647" xr:uid="{00000000-0005-0000-0000-0000AD250000}"/>
    <cellStyle name="Normal 18 43 2 5 2" xfId="9648" xr:uid="{00000000-0005-0000-0000-0000AE250000}"/>
    <cellStyle name="Normal 18 43 2 6" xfId="9649" xr:uid="{00000000-0005-0000-0000-0000AF250000}"/>
    <cellStyle name="Normal 18 43 2 7" xfId="9650" xr:uid="{00000000-0005-0000-0000-0000B0250000}"/>
    <cellStyle name="Normal 18 43 3" xfId="9651" xr:uid="{00000000-0005-0000-0000-0000B1250000}"/>
    <cellStyle name="Normal 18 43 3 2" xfId="9652" xr:uid="{00000000-0005-0000-0000-0000B2250000}"/>
    <cellStyle name="Normal 18 43 3 3" xfId="9653" xr:uid="{00000000-0005-0000-0000-0000B3250000}"/>
    <cellStyle name="Normal 18 43 4" xfId="9654" xr:uid="{00000000-0005-0000-0000-0000B4250000}"/>
    <cellStyle name="Normal 18 43 4 2" xfId="9655" xr:uid="{00000000-0005-0000-0000-0000B5250000}"/>
    <cellStyle name="Normal 18 43 5" xfId="9656" xr:uid="{00000000-0005-0000-0000-0000B6250000}"/>
    <cellStyle name="Normal 18 43 5 2" xfId="9657" xr:uid="{00000000-0005-0000-0000-0000B7250000}"/>
    <cellStyle name="Normal 18 43 6" xfId="9658" xr:uid="{00000000-0005-0000-0000-0000B8250000}"/>
    <cellStyle name="Normal 18 43 6 2" xfId="9659" xr:uid="{00000000-0005-0000-0000-0000B9250000}"/>
    <cellStyle name="Normal 18 43 7" xfId="9660" xr:uid="{00000000-0005-0000-0000-0000BA250000}"/>
    <cellStyle name="Normal 18 43 7 2" xfId="9661" xr:uid="{00000000-0005-0000-0000-0000BB250000}"/>
    <cellStyle name="Normal 18 43 8" xfId="9662" xr:uid="{00000000-0005-0000-0000-0000BC250000}"/>
    <cellStyle name="Normal 18 43 8 2" xfId="9663" xr:uid="{00000000-0005-0000-0000-0000BD250000}"/>
    <cellStyle name="Normal 18 43 9" xfId="9664" xr:uid="{00000000-0005-0000-0000-0000BE250000}"/>
    <cellStyle name="Normal 18 44" xfId="9665" xr:uid="{00000000-0005-0000-0000-0000BF250000}"/>
    <cellStyle name="Normal 18 44 10" xfId="9666" xr:uid="{00000000-0005-0000-0000-0000C0250000}"/>
    <cellStyle name="Normal 18 44 2" xfId="9667" xr:uid="{00000000-0005-0000-0000-0000C1250000}"/>
    <cellStyle name="Normal 18 44 2 2" xfId="9668" xr:uid="{00000000-0005-0000-0000-0000C2250000}"/>
    <cellStyle name="Normal 18 44 2 2 2" xfId="9669" xr:uid="{00000000-0005-0000-0000-0000C3250000}"/>
    <cellStyle name="Normal 18 44 2 2 3" xfId="9670" xr:uid="{00000000-0005-0000-0000-0000C4250000}"/>
    <cellStyle name="Normal 18 44 2 3" xfId="9671" xr:uid="{00000000-0005-0000-0000-0000C5250000}"/>
    <cellStyle name="Normal 18 44 2 3 2" xfId="9672" xr:uid="{00000000-0005-0000-0000-0000C6250000}"/>
    <cellStyle name="Normal 18 44 2 4" xfId="9673" xr:uid="{00000000-0005-0000-0000-0000C7250000}"/>
    <cellStyle name="Normal 18 44 2 4 2" xfId="9674" xr:uid="{00000000-0005-0000-0000-0000C8250000}"/>
    <cellStyle name="Normal 18 44 2 5" xfId="9675" xr:uid="{00000000-0005-0000-0000-0000C9250000}"/>
    <cellStyle name="Normal 18 44 2 5 2" xfId="9676" xr:uid="{00000000-0005-0000-0000-0000CA250000}"/>
    <cellStyle name="Normal 18 44 2 6" xfId="9677" xr:uid="{00000000-0005-0000-0000-0000CB250000}"/>
    <cellStyle name="Normal 18 44 2 7" xfId="9678" xr:uid="{00000000-0005-0000-0000-0000CC250000}"/>
    <cellStyle name="Normal 18 44 3" xfId="9679" xr:uid="{00000000-0005-0000-0000-0000CD250000}"/>
    <cellStyle name="Normal 18 44 3 2" xfId="9680" xr:uid="{00000000-0005-0000-0000-0000CE250000}"/>
    <cellStyle name="Normal 18 44 3 3" xfId="9681" xr:uid="{00000000-0005-0000-0000-0000CF250000}"/>
    <cellStyle name="Normal 18 44 4" xfId="9682" xr:uid="{00000000-0005-0000-0000-0000D0250000}"/>
    <cellStyle name="Normal 18 44 4 2" xfId="9683" xr:uid="{00000000-0005-0000-0000-0000D1250000}"/>
    <cellStyle name="Normal 18 44 5" xfId="9684" xr:uid="{00000000-0005-0000-0000-0000D2250000}"/>
    <cellStyle name="Normal 18 44 5 2" xfId="9685" xr:uid="{00000000-0005-0000-0000-0000D3250000}"/>
    <cellStyle name="Normal 18 44 6" xfId="9686" xr:uid="{00000000-0005-0000-0000-0000D4250000}"/>
    <cellStyle name="Normal 18 44 6 2" xfId="9687" xr:uid="{00000000-0005-0000-0000-0000D5250000}"/>
    <cellStyle name="Normal 18 44 7" xfId="9688" xr:uid="{00000000-0005-0000-0000-0000D6250000}"/>
    <cellStyle name="Normal 18 44 7 2" xfId="9689" xr:uid="{00000000-0005-0000-0000-0000D7250000}"/>
    <cellStyle name="Normal 18 44 8" xfId="9690" xr:uid="{00000000-0005-0000-0000-0000D8250000}"/>
    <cellStyle name="Normal 18 44 8 2" xfId="9691" xr:uid="{00000000-0005-0000-0000-0000D9250000}"/>
    <cellStyle name="Normal 18 44 9" xfId="9692" xr:uid="{00000000-0005-0000-0000-0000DA250000}"/>
    <cellStyle name="Normal 18 45" xfId="9693" xr:uid="{00000000-0005-0000-0000-0000DB250000}"/>
    <cellStyle name="Normal 18 45 10" xfId="9694" xr:uid="{00000000-0005-0000-0000-0000DC250000}"/>
    <cellStyle name="Normal 18 45 2" xfId="9695" xr:uid="{00000000-0005-0000-0000-0000DD250000}"/>
    <cellStyle name="Normal 18 45 2 2" xfId="9696" xr:uid="{00000000-0005-0000-0000-0000DE250000}"/>
    <cellStyle name="Normal 18 45 2 2 2" xfId="9697" xr:uid="{00000000-0005-0000-0000-0000DF250000}"/>
    <cellStyle name="Normal 18 45 2 2 3" xfId="9698" xr:uid="{00000000-0005-0000-0000-0000E0250000}"/>
    <cellStyle name="Normal 18 45 2 3" xfId="9699" xr:uid="{00000000-0005-0000-0000-0000E1250000}"/>
    <cellStyle name="Normal 18 45 2 3 2" xfId="9700" xr:uid="{00000000-0005-0000-0000-0000E2250000}"/>
    <cellStyle name="Normal 18 45 2 4" xfId="9701" xr:uid="{00000000-0005-0000-0000-0000E3250000}"/>
    <cellStyle name="Normal 18 45 2 4 2" xfId="9702" xr:uid="{00000000-0005-0000-0000-0000E4250000}"/>
    <cellStyle name="Normal 18 45 2 5" xfId="9703" xr:uid="{00000000-0005-0000-0000-0000E5250000}"/>
    <cellStyle name="Normal 18 45 2 5 2" xfId="9704" xr:uid="{00000000-0005-0000-0000-0000E6250000}"/>
    <cellStyle name="Normal 18 45 2 6" xfId="9705" xr:uid="{00000000-0005-0000-0000-0000E7250000}"/>
    <cellStyle name="Normal 18 45 2 7" xfId="9706" xr:uid="{00000000-0005-0000-0000-0000E8250000}"/>
    <cellStyle name="Normal 18 45 3" xfId="9707" xr:uid="{00000000-0005-0000-0000-0000E9250000}"/>
    <cellStyle name="Normal 18 45 3 2" xfId="9708" xr:uid="{00000000-0005-0000-0000-0000EA250000}"/>
    <cellStyle name="Normal 18 45 3 3" xfId="9709" xr:uid="{00000000-0005-0000-0000-0000EB250000}"/>
    <cellStyle name="Normal 18 45 4" xfId="9710" xr:uid="{00000000-0005-0000-0000-0000EC250000}"/>
    <cellStyle name="Normal 18 45 4 2" xfId="9711" xr:uid="{00000000-0005-0000-0000-0000ED250000}"/>
    <cellStyle name="Normal 18 45 5" xfId="9712" xr:uid="{00000000-0005-0000-0000-0000EE250000}"/>
    <cellStyle name="Normal 18 45 5 2" xfId="9713" xr:uid="{00000000-0005-0000-0000-0000EF250000}"/>
    <cellStyle name="Normal 18 45 6" xfId="9714" xr:uid="{00000000-0005-0000-0000-0000F0250000}"/>
    <cellStyle name="Normal 18 45 6 2" xfId="9715" xr:uid="{00000000-0005-0000-0000-0000F1250000}"/>
    <cellStyle name="Normal 18 45 7" xfId="9716" xr:uid="{00000000-0005-0000-0000-0000F2250000}"/>
    <cellStyle name="Normal 18 45 7 2" xfId="9717" xr:uid="{00000000-0005-0000-0000-0000F3250000}"/>
    <cellStyle name="Normal 18 45 8" xfId="9718" xr:uid="{00000000-0005-0000-0000-0000F4250000}"/>
    <cellStyle name="Normal 18 45 8 2" xfId="9719" xr:uid="{00000000-0005-0000-0000-0000F5250000}"/>
    <cellStyle name="Normal 18 45 9" xfId="9720" xr:uid="{00000000-0005-0000-0000-0000F6250000}"/>
    <cellStyle name="Normal 18 46" xfId="9721" xr:uid="{00000000-0005-0000-0000-0000F7250000}"/>
    <cellStyle name="Normal 18 46 10" xfId="9722" xr:uid="{00000000-0005-0000-0000-0000F8250000}"/>
    <cellStyle name="Normal 18 46 2" xfId="9723" xr:uid="{00000000-0005-0000-0000-0000F9250000}"/>
    <cellStyle name="Normal 18 46 2 2" xfId="9724" xr:uid="{00000000-0005-0000-0000-0000FA250000}"/>
    <cellStyle name="Normal 18 46 2 2 2" xfId="9725" xr:uid="{00000000-0005-0000-0000-0000FB250000}"/>
    <cellStyle name="Normal 18 46 2 2 3" xfId="9726" xr:uid="{00000000-0005-0000-0000-0000FC250000}"/>
    <cellStyle name="Normal 18 46 2 3" xfId="9727" xr:uid="{00000000-0005-0000-0000-0000FD250000}"/>
    <cellStyle name="Normal 18 46 2 3 2" xfId="9728" xr:uid="{00000000-0005-0000-0000-0000FE250000}"/>
    <cellStyle name="Normal 18 46 2 4" xfId="9729" xr:uid="{00000000-0005-0000-0000-0000FF250000}"/>
    <cellStyle name="Normal 18 46 2 4 2" xfId="9730" xr:uid="{00000000-0005-0000-0000-000000260000}"/>
    <cellStyle name="Normal 18 46 2 5" xfId="9731" xr:uid="{00000000-0005-0000-0000-000001260000}"/>
    <cellStyle name="Normal 18 46 2 5 2" xfId="9732" xr:uid="{00000000-0005-0000-0000-000002260000}"/>
    <cellStyle name="Normal 18 46 2 6" xfId="9733" xr:uid="{00000000-0005-0000-0000-000003260000}"/>
    <cellStyle name="Normal 18 46 2 7" xfId="9734" xr:uid="{00000000-0005-0000-0000-000004260000}"/>
    <cellStyle name="Normal 18 46 3" xfId="9735" xr:uid="{00000000-0005-0000-0000-000005260000}"/>
    <cellStyle name="Normal 18 46 3 2" xfId="9736" xr:uid="{00000000-0005-0000-0000-000006260000}"/>
    <cellStyle name="Normal 18 46 3 3" xfId="9737" xr:uid="{00000000-0005-0000-0000-000007260000}"/>
    <cellStyle name="Normal 18 46 4" xfId="9738" xr:uid="{00000000-0005-0000-0000-000008260000}"/>
    <cellStyle name="Normal 18 46 4 2" xfId="9739" xr:uid="{00000000-0005-0000-0000-000009260000}"/>
    <cellStyle name="Normal 18 46 5" xfId="9740" xr:uid="{00000000-0005-0000-0000-00000A260000}"/>
    <cellStyle name="Normal 18 46 5 2" xfId="9741" xr:uid="{00000000-0005-0000-0000-00000B260000}"/>
    <cellStyle name="Normal 18 46 6" xfId="9742" xr:uid="{00000000-0005-0000-0000-00000C260000}"/>
    <cellStyle name="Normal 18 46 6 2" xfId="9743" xr:uid="{00000000-0005-0000-0000-00000D260000}"/>
    <cellStyle name="Normal 18 46 7" xfId="9744" xr:uid="{00000000-0005-0000-0000-00000E260000}"/>
    <cellStyle name="Normal 18 46 7 2" xfId="9745" xr:uid="{00000000-0005-0000-0000-00000F260000}"/>
    <cellStyle name="Normal 18 46 8" xfId="9746" xr:uid="{00000000-0005-0000-0000-000010260000}"/>
    <cellStyle name="Normal 18 46 8 2" xfId="9747" xr:uid="{00000000-0005-0000-0000-000011260000}"/>
    <cellStyle name="Normal 18 46 9" xfId="9748" xr:uid="{00000000-0005-0000-0000-000012260000}"/>
    <cellStyle name="Normal 18 47" xfId="9749" xr:uid="{00000000-0005-0000-0000-000013260000}"/>
    <cellStyle name="Normal 18 47 10" xfId="9750" xr:uid="{00000000-0005-0000-0000-000014260000}"/>
    <cellStyle name="Normal 18 47 2" xfId="9751" xr:uid="{00000000-0005-0000-0000-000015260000}"/>
    <cellStyle name="Normal 18 47 2 2" xfId="9752" xr:uid="{00000000-0005-0000-0000-000016260000}"/>
    <cellStyle name="Normal 18 47 2 2 2" xfId="9753" xr:uid="{00000000-0005-0000-0000-000017260000}"/>
    <cellStyle name="Normal 18 47 2 2 3" xfId="9754" xr:uid="{00000000-0005-0000-0000-000018260000}"/>
    <cellStyle name="Normal 18 47 2 3" xfId="9755" xr:uid="{00000000-0005-0000-0000-000019260000}"/>
    <cellStyle name="Normal 18 47 2 3 2" xfId="9756" xr:uid="{00000000-0005-0000-0000-00001A260000}"/>
    <cellStyle name="Normal 18 47 2 4" xfId="9757" xr:uid="{00000000-0005-0000-0000-00001B260000}"/>
    <cellStyle name="Normal 18 47 2 4 2" xfId="9758" xr:uid="{00000000-0005-0000-0000-00001C260000}"/>
    <cellStyle name="Normal 18 47 2 5" xfId="9759" xr:uid="{00000000-0005-0000-0000-00001D260000}"/>
    <cellStyle name="Normal 18 47 2 5 2" xfId="9760" xr:uid="{00000000-0005-0000-0000-00001E260000}"/>
    <cellStyle name="Normal 18 47 2 6" xfId="9761" xr:uid="{00000000-0005-0000-0000-00001F260000}"/>
    <cellStyle name="Normal 18 47 2 7" xfId="9762" xr:uid="{00000000-0005-0000-0000-000020260000}"/>
    <cellStyle name="Normal 18 47 3" xfId="9763" xr:uid="{00000000-0005-0000-0000-000021260000}"/>
    <cellStyle name="Normal 18 47 3 2" xfId="9764" xr:uid="{00000000-0005-0000-0000-000022260000}"/>
    <cellStyle name="Normal 18 47 3 3" xfId="9765" xr:uid="{00000000-0005-0000-0000-000023260000}"/>
    <cellStyle name="Normal 18 47 4" xfId="9766" xr:uid="{00000000-0005-0000-0000-000024260000}"/>
    <cellStyle name="Normal 18 47 4 2" xfId="9767" xr:uid="{00000000-0005-0000-0000-000025260000}"/>
    <cellStyle name="Normal 18 47 5" xfId="9768" xr:uid="{00000000-0005-0000-0000-000026260000}"/>
    <cellStyle name="Normal 18 47 5 2" xfId="9769" xr:uid="{00000000-0005-0000-0000-000027260000}"/>
    <cellStyle name="Normal 18 47 6" xfId="9770" xr:uid="{00000000-0005-0000-0000-000028260000}"/>
    <cellStyle name="Normal 18 47 6 2" xfId="9771" xr:uid="{00000000-0005-0000-0000-000029260000}"/>
    <cellStyle name="Normal 18 47 7" xfId="9772" xr:uid="{00000000-0005-0000-0000-00002A260000}"/>
    <cellStyle name="Normal 18 47 7 2" xfId="9773" xr:uid="{00000000-0005-0000-0000-00002B260000}"/>
    <cellStyle name="Normal 18 47 8" xfId="9774" xr:uid="{00000000-0005-0000-0000-00002C260000}"/>
    <cellStyle name="Normal 18 47 8 2" xfId="9775" xr:uid="{00000000-0005-0000-0000-00002D260000}"/>
    <cellStyle name="Normal 18 47 9" xfId="9776" xr:uid="{00000000-0005-0000-0000-00002E260000}"/>
    <cellStyle name="Normal 18 48" xfId="9777" xr:uid="{00000000-0005-0000-0000-00002F260000}"/>
    <cellStyle name="Normal 18 48 10" xfId="9778" xr:uid="{00000000-0005-0000-0000-000030260000}"/>
    <cellStyle name="Normal 18 48 2" xfId="9779" xr:uid="{00000000-0005-0000-0000-000031260000}"/>
    <cellStyle name="Normal 18 48 2 2" xfId="9780" xr:uid="{00000000-0005-0000-0000-000032260000}"/>
    <cellStyle name="Normal 18 48 2 2 2" xfId="9781" xr:uid="{00000000-0005-0000-0000-000033260000}"/>
    <cellStyle name="Normal 18 48 2 2 3" xfId="9782" xr:uid="{00000000-0005-0000-0000-000034260000}"/>
    <cellStyle name="Normal 18 48 2 3" xfId="9783" xr:uid="{00000000-0005-0000-0000-000035260000}"/>
    <cellStyle name="Normal 18 48 2 3 2" xfId="9784" xr:uid="{00000000-0005-0000-0000-000036260000}"/>
    <cellStyle name="Normal 18 48 2 4" xfId="9785" xr:uid="{00000000-0005-0000-0000-000037260000}"/>
    <cellStyle name="Normal 18 48 2 4 2" xfId="9786" xr:uid="{00000000-0005-0000-0000-000038260000}"/>
    <cellStyle name="Normal 18 48 2 5" xfId="9787" xr:uid="{00000000-0005-0000-0000-000039260000}"/>
    <cellStyle name="Normal 18 48 2 5 2" xfId="9788" xr:uid="{00000000-0005-0000-0000-00003A260000}"/>
    <cellStyle name="Normal 18 48 2 6" xfId="9789" xr:uid="{00000000-0005-0000-0000-00003B260000}"/>
    <cellStyle name="Normal 18 48 2 7" xfId="9790" xr:uid="{00000000-0005-0000-0000-00003C260000}"/>
    <cellStyle name="Normal 18 48 3" xfId="9791" xr:uid="{00000000-0005-0000-0000-00003D260000}"/>
    <cellStyle name="Normal 18 48 3 2" xfId="9792" xr:uid="{00000000-0005-0000-0000-00003E260000}"/>
    <cellStyle name="Normal 18 48 3 3" xfId="9793" xr:uid="{00000000-0005-0000-0000-00003F260000}"/>
    <cellStyle name="Normal 18 48 4" xfId="9794" xr:uid="{00000000-0005-0000-0000-000040260000}"/>
    <cellStyle name="Normal 18 48 4 2" xfId="9795" xr:uid="{00000000-0005-0000-0000-000041260000}"/>
    <cellStyle name="Normal 18 48 5" xfId="9796" xr:uid="{00000000-0005-0000-0000-000042260000}"/>
    <cellStyle name="Normal 18 48 5 2" xfId="9797" xr:uid="{00000000-0005-0000-0000-000043260000}"/>
    <cellStyle name="Normal 18 48 6" xfId="9798" xr:uid="{00000000-0005-0000-0000-000044260000}"/>
    <cellStyle name="Normal 18 48 6 2" xfId="9799" xr:uid="{00000000-0005-0000-0000-000045260000}"/>
    <cellStyle name="Normal 18 48 7" xfId="9800" xr:uid="{00000000-0005-0000-0000-000046260000}"/>
    <cellStyle name="Normal 18 48 7 2" xfId="9801" xr:uid="{00000000-0005-0000-0000-000047260000}"/>
    <cellStyle name="Normal 18 48 8" xfId="9802" xr:uid="{00000000-0005-0000-0000-000048260000}"/>
    <cellStyle name="Normal 18 48 8 2" xfId="9803" xr:uid="{00000000-0005-0000-0000-000049260000}"/>
    <cellStyle name="Normal 18 48 9" xfId="9804" xr:uid="{00000000-0005-0000-0000-00004A260000}"/>
    <cellStyle name="Normal 18 49" xfId="9805" xr:uid="{00000000-0005-0000-0000-00004B260000}"/>
    <cellStyle name="Normal 18 49 10" xfId="9806" xr:uid="{00000000-0005-0000-0000-00004C260000}"/>
    <cellStyle name="Normal 18 49 2" xfId="9807" xr:uid="{00000000-0005-0000-0000-00004D260000}"/>
    <cellStyle name="Normal 18 49 2 2" xfId="9808" xr:uid="{00000000-0005-0000-0000-00004E260000}"/>
    <cellStyle name="Normal 18 49 2 2 2" xfId="9809" xr:uid="{00000000-0005-0000-0000-00004F260000}"/>
    <cellStyle name="Normal 18 49 2 2 3" xfId="9810" xr:uid="{00000000-0005-0000-0000-000050260000}"/>
    <cellStyle name="Normal 18 49 2 3" xfId="9811" xr:uid="{00000000-0005-0000-0000-000051260000}"/>
    <cellStyle name="Normal 18 49 2 3 2" xfId="9812" xr:uid="{00000000-0005-0000-0000-000052260000}"/>
    <cellStyle name="Normal 18 49 2 4" xfId="9813" xr:uid="{00000000-0005-0000-0000-000053260000}"/>
    <cellStyle name="Normal 18 49 2 4 2" xfId="9814" xr:uid="{00000000-0005-0000-0000-000054260000}"/>
    <cellStyle name="Normal 18 49 2 5" xfId="9815" xr:uid="{00000000-0005-0000-0000-000055260000}"/>
    <cellStyle name="Normal 18 49 2 5 2" xfId="9816" xr:uid="{00000000-0005-0000-0000-000056260000}"/>
    <cellStyle name="Normal 18 49 2 6" xfId="9817" xr:uid="{00000000-0005-0000-0000-000057260000}"/>
    <cellStyle name="Normal 18 49 2 7" xfId="9818" xr:uid="{00000000-0005-0000-0000-000058260000}"/>
    <cellStyle name="Normal 18 49 3" xfId="9819" xr:uid="{00000000-0005-0000-0000-000059260000}"/>
    <cellStyle name="Normal 18 49 3 2" xfId="9820" xr:uid="{00000000-0005-0000-0000-00005A260000}"/>
    <cellStyle name="Normal 18 49 3 3" xfId="9821" xr:uid="{00000000-0005-0000-0000-00005B260000}"/>
    <cellStyle name="Normal 18 49 4" xfId="9822" xr:uid="{00000000-0005-0000-0000-00005C260000}"/>
    <cellStyle name="Normal 18 49 4 2" xfId="9823" xr:uid="{00000000-0005-0000-0000-00005D260000}"/>
    <cellStyle name="Normal 18 49 5" xfId="9824" xr:uid="{00000000-0005-0000-0000-00005E260000}"/>
    <cellStyle name="Normal 18 49 5 2" xfId="9825" xr:uid="{00000000-0005-0000-0000-00005F260000}"/>
    <cellStyle name="Normal 18 49 6" xfId="9826" xr:uid="{00000000-0005-0000-0000-000060260000}"/>
    <cellStyle name="Normal 18 49 6 2" xfId="9827" xr:uid="{00000000-0005-0000-0000-000061260000}"/>
    <cellStyle name="Normal 18 49 7" xfId="9828" xr:uid="{00000000-0005-0000-0000-000062260000}"/>
    <cellStyle name="Normal 18 49 7 2" xfId="9829" xr:uid="{00000000-0005-0000-0000-000063260000}"/>
    <cellStyle name="Normal 18 49 8" xfId="9830" xr:uid="{00000000-0005-0000-0000-000064260000}"/>
    <cellStyle name="Normal 18 49 8 2" xfId="9831" xr:uid="{00000000-0005-0000-0000-000065260000}"/>
    <cellStyle name="Normal 18 49 9" xfId="9832" xr:uid="{00000000-0005-0000-0000-000066260000}"/>
    <cellStyle name="Normal 18 5" xfId="9833" xr:uid="{00000000-0005-0000-0000-000067260000}"/>
    <cellStyle name="Normal 18 5 10" xfId="9834" xr:uid="{00000000-0005-0000-0000-000068260000}"/>
    <cellStyle name="Normal 18 5 2" xfId="9835" xr:uid="{00000000-0005-0000-0000-000069260000}"/>
    <cellStyle name="Normal 18 5 2 2" xfId="9836" xr:uid="{00000000-0005-0000-0000-00006A260000}"/>
    <cellStyle name="Normal 18 5 2 2 2" xfId="9837" xr:uid="{00000000-0005-0000-0000-00006B260000}"/>
    <cellStyle name="Normal 18 5 2 2 3" xfId="9838" xr:uid="{00000000-0005-0000-0000-00006C260000}"/>
    <cellStyle name="Normal 18 5 2 3" xfId="9839" xr:uid="{00000000-0005-0000-0000-00006D260000}"/>
    <cellStyle name="Normal 18 5 2 3 2" xfId="9840" xr:uid="{00000000-0005-0000-0000-00006E260000}"/>
    <cellStyle name="Normal 18 5 2 4" xfId="9841" xr:uid="{00000000-0005-0000-0000-00006F260000}"/>
    <cellStyle name="Normal 18 5 2 4 2" xfId="9842" xr:uid="{00000000-0005-0000-0000-000070260000}"/>
    <cellStyle name="Normal 18 5 2 5" xfId="9843" xr:uid="{00000000-0005-0000-0000-000071260000}"/>
    <cellStyle name="Normal 18 5 2 5 2" xfId="9844" xr:uid="{00000000-0005-0000-0000-000072260000}"/>
    <cellStyle name="Normal 18 5 2 6" xfId="9845" xr:uid="{00000000-0005-0000-0000-000073260000}"/>
    <cellStyle name="Normal 18 5 2 7" xfId="9846" xr:uid="{00000000-0005-0000-0000-000074260000}"/>
    <cellStyle name="Normal 18 5 3" xfId="9847" xr:uid="{00000000-0005-0000-0000-000075260000}"/>
    <cellStyle name="Normal 18 5 3 2" xfId="9848" xr:uid="{00000000-0005-0000-0000-000076260000}"/>
    <cellStyle name="Normal 18 5 3 3" xfId="9849" xr:uid="{00000000-0005-0000-0000-000077260000}"/>
    <cellStyle name="Normal 18 5 4" xfId="9850" xr:uid="{00000000-0005-0000-0000-000078260000}"/>
    <cellStyle name="Normal 18 5 4 2" xfId="9851" xr:uid="{00000000-0005-0000-0000-000079260000}"/>
    <cellStyle name="Normal 18 5 5" xfId="9852" xr:uid="{00000000-0005-0000-0000-00007A260000}"/>
    <cellStyle name="Normal 18 5 5 2" xfId="9853" xr:uid="{00000000-0005-0000-0000-00007B260000}"/>
    <cellStyle name="Normal 18 5 6" xfId="9854" xr:uid="{00000000-0005-0000-0000-00007C260000}"/>
    <cellStyle name="Normal 18 5 6 2" xfId="9855" xr:uid="{00000000-0005-0000-0000-00007D260000}"/>
    <cellStyle name="Normal 18 5 7" xfId="9856" xr:uid="{00000000-0005-0000-0000-00007E260000}"/>
    <cellStyle name="Normal 18 5 7 2" xfId="9857" xr:uid="{00000000-0005-0000-0000-00007F260000}"/>
    <cellStyle name="Normal 18 5 8" xfId="9858" xr:uid="{00000000-0005-0000-0000-000080260000}"/>
    <cellStyle name="Normal 18 5 8 2" xfId="9859" xr:uid="{00000000-0005-0000-0000-000081260000}"/>
    <cellStyle name="Normal 18 5 9" xfId="9860" xr:uid="{00000000-0005-0000-0000-000082260000}"/>
    <cellStyle name="Normal 18 50" xfId="9861" xr:uid="{00000000-0005-0000-0000-000083260000}"/>
    <cellStyle name="Normal 18 50 10" xfId="9862" xr:uid="{00000000-0005-0000-0000-000084260000}"/>
    <cellStyle name="Normal 18 50 2" xfId="9863" xr:uid="{00000000-0005-0000-0000-000085260000}"/>
    <cellStyle name="Normal 18 50 2 2" xfId="9864" xr:uid="{00000000-0005-0000-0000-000086260000}"/>
    <cellStyle name="Normal 18 50 2 2 2" xfId="9865" xr:uid="{00000000-0005-0000-0000-000087260000}"/>
    <cellStyle name="Normal 18 50 2 2 3" xfId="9866" xr:uid="{00000000-0005-0000-0000-000088260000}"/>
    <cellStyle name="Normal 18 50 2 3" xfId="9867" xr:uid="{00000000-0005-0000-0000-000089260000}"/>
    <cellStyle name="Normal 18 50 2 3 2" xfId="9868" xr:uid="{00000000-0005-0000-0000-00008A260000}"/>
    <cellStyle name="Normal 18 50 2 4" xfId="9869" xr:uid="{00000000-0005-0000-0000-00008B260000}"/>
    <cellStyle name="Normal 18 50 2 4 2" xfId="9870" xr:uid="{00000000-0005-0000-0000-00008C260000}"/>
    <cellStyle name="Normal 18 50 2 5" xfId="9871" xr:uid="{00000000-0005-0000-0000-00008D260000}"/>
    <cellStyle name="Normal 18 50 2 5 2" xfId="9872" xr:uid="{00000000-0005-0000-0000-00008E260000}"/>
    <cellStyle name="Normal 18 50 2 6" xfId="9873" xr:uid="{00000000-0005-0000-0000-00008F260000}"/>
    <cellStyle name="Normal 18 50 2 7" xfId="9874" xr:uid="{00000000-0005-0000-0000-000090260000}"/>
    <cellStyle name="Normal 18 50 3" xfId="9875" xr:uid="{00000000-0005-0000-0000-000091260000}"/>
    <cellStyle name="Normal 18 50 3 2" xfId="9876" xr:uid="{00000000-0005-0000-0000-000092260000}"/>
    <cellStyle name="Normal 18 50 3 3" xfId="9877" xr:uid="{00000000-0005-0000-0000-000093260000}"/>
    <cellStyle name="Normal 18 50 4" xfId="9878" xr:uid="{00000000-0005-0000-0000-000094260000}"/>
    <cellStyle name="Normal 18 50 4 2" xfId="9879" xr:uid="{00000000-0005-0000-0000-000095260000}"/>
    <cellStyle name="Normal 18 50 5" xfId="9880" xr:uid="{00000000-0005-0000-0000-000096260000}"/>
    <cellStyle name="Normal 18 50 5 2" xfId="9881" xr:uid="{00000000-0005-0000-0000-000097260000}"/>
    <cellStyle name="Normal 18 50 6" xfId="9882" xr:uid="{00000000-0005-0000-0000-000098260000}"/>
    <cellStyle name="Normal 18 50 6 2" xfId="9883" xr:uid="{00000000-0005-0000-0000-000099260000}"/>
    <cellStyle name="Normal 18 50 7" xfId="9884" xr:uid="{00000000-0005-0000-0000-00009A260000}"/>
    <cellStyle name="Normal 18 50 7 2" xfId="9885" xr:uid="{00000000-0005-0000-0000-00009B260000}"/>
    <cellStyle name="Normal 18 50 8" xfId="9886" xr:uid="{00000000-0005-0000-0000-00009C260000}"/>
    <cellStyle name="Normal 18 50 8 2" xfId="9887" xr:uid="{00000000-0005-0000-0000-00009D260000}"/>
    <cellStyle name="Normal 18 50 9" xfId="9888" xr:uid="{00000000-0005-0000-0000-00009E260000}"/>
    <cellStyle name="Normal 18 51" xfId="9889" xr:uid="{00000000-0005-0000-0000-00009F260000}"/>
    <cellStyle name="Normal 18 51 10" xfId="9890" xr:uid="{00000000-0005-0000-0000-0000A0260000}"/>
    <cellStyle name="Normal 18 51 2" xfId="9891" xr:uid="{00000000-0005-0000-0000-0000A1260000}"/>
    <cellStyle name="Normal 18 51 2 2" xfId="9892" xr:uid="{00000000-0005-0000-0000-0000A2260000}"/>
    <cellStyle name="Normal 18 51 2 2 2" xfId="9893" xr:uid="{00000000-0005-0000-0000-0000A3260000}"/>
    <cellStyle name="Normal 18 51 2 2 3" xfId="9894" xr:uid="{00000000-0005-0000-0000-0000A4260000}"/>
    <cellStyle name="Normal 18 51 2 3" xfId="9895" xr:uid="{00000000-0005-0000-0000-0000A5260000}"/>
    <cellStyle name="Normal 18 51 2 3 2" xfId="9896" xr:uid="{00000000-0005-0000-0000-0000A6260000}"/>
    <cellStyle name="Normal 18 51 2 4" xfId="9897" xr:uid="{00000000-0005-0000-0000-0000A7260000}"/>
    <cellStyle name="Normal 18 51 2 4 2" xfId="9898" xr:uid="{00000000-0005-0000-0000-0000A8260000}"/>
    <cellStyle name="Normal 18 51 2 5" xfId="9899" xr:uid="{00000000-0005-0000-0000-0000A9260000}"/>
    <cellStyle name="Normal 18 51 2 5 2" xfId="9900" xr:uid="{00000000-0005-0000-0000-0000AA260000}"/>
    <cellStyle name="Normal 18 51 2 6" xfId="9901" xr:uid="{00000000-0005-0000-0000-0000AB260000}"/>
    <cellStyle name="Normal 18 51 2 7" xfId="9902" xr:uid="{00000000-0005-0000-0000-0000AC260000}"/>
    <cellStyle name="Normal 18 51 3" xfId="9903" xr:uid="{00000000-0005-0000-0000-0000AD260000}"/>
    <cellStyle name="Normal 18 51 3 2" xfId="9904" xr:uid="{00000000-0005-0000-0000-0000AE260000}"/>
    <cellStyle name="Normal 18 51 3 3" xfId="9905" xr:uid="{00000000-0005-0000-0000-0000AF260000}"/>
    <cellStyle name="Normal 18 51 4" xfId="9906" xr:uid="{00000000-0005-0000-0000-0000B0260000}"/>
    <cellStyle name="Normal 18 51 4 2" xfId="9907" xr:uid="{00000000-0005-0000-0000-0000B1260000}"/>
    <cellStyle name="Normal 18 51 5" xfId="9908" xr:uid="{00000000-0005-0000-0000-0000B2260000}"/>
    <cellStyle name="Normal 18 51 5 2" xfId="9909" xr:uid="{00000000-0005-0000-0000-0000B3260000}"/>
    <cellStyle name="Normal 18 51 6" xfId="9910" xr:uid="{00000000-0005-0000-0000-0000B4260000}"/>
    <cellStyle name="Normal 18 51 6 2" xfId="9911" xr:uid="{00000000-0005-0000-0000-0000B5260000}"/>
    <cellStyle name="Normal 18 51 7" xfId="9912" xr:uid="{00000000-0005-0000-0000-0000B6260000}"/>
    <cellStyle name="Normal 18 51 7 2" xfId="9913" xr:uid="{00000000-0005-0000-0000-0000B7260000}"/>
    <cellStyle name="Normal 18 51 8" xfId="9914" xr:uid="{00000000-0005-0000-0000-0000B8260000}"/>
    <cellStyle name="Normal 18 51 8 2" xfId="9915" xr:uid="{00000000-0005-0000-0000-0000B9260000}"/>
    <cellStyle name="Normal 18 51 9" xfId="9916" xr:uid="{00000000-0005-0000-0000-0000BA260000}"/>
    <cellStyle name="Normal 18 52" xfId="9917" xr:uid="{00000000-0005-0000-0000-0000BB260000}"/>
    <cellStyle name="Normal 18 52 2" xfId="9918" xr:uid="{00000000-0005-0000-0000-0000BC260000}"/>
    <cellStyle name="Normal 18 52 2 2" xfId="9919" xr:uid="{00000000-0005-0000-0000-0000BD260000}"/>
    <cellStyle name="Normal 18 52 2 3" xfId="9920" xr:uid="{00000000-0005-0000-0000-0000BE260000}"/>
    <cellStyle name="Normal 18 52 3" xfId="9921" xr:uid="{00000000-0005-0000-0000-0000BF260000}"/>
    <cellStyle name="Normal 18 52 3 2" xfId="9922" xr:uid="{00000000-0005-0000-0000-0000C0260000}"/>
    <cellStyle name="Normal 18 52 4" xfId="9923" xr:uid="{00000000-0005-0000-0000-0000C1260000}"/>
    <cellStyle name="Normal 18 52 4 2" xfId="9924" xr:uid="{00000000-0005-0000-0000-0000C2260000}"/>
    <cellStyle name="Normal 18 52 5" xfId="9925" xr:uid="{00000000-0005-0000-0000-0000C3260000}"/>
    <cellStyle name="Normal 18 52 5 2" xfId="9926" xr:uid="{00000000-0005-0000-0000-0000C4260000}"/>
    <cellStyle name="Normal 18 52 6" xfId="9927" xr:uid="{00000000-0005-0000-0000-0000C5260000}"/>
    <cellStyle name="Normal 18 52 7" xfId="9928" xr:uid="{00000000-0005-0000-0000-0000C6260000}"/>
    <cellStyle name="Normal 18 53" xfId="9929" xr:uid="{00000000-0005-0000-0000-0000C7260000}"/>
    <cellStyle name="Normal 18 53 2" xfId="9930" xr:uid="{00000000-0005-0000-0000-0000C8260000}"/>
    <cellStyle name="Normal 18 53 2 2" xfId="9931" xr:uid="{00000000-0005-0000-0000-0000C9260000}"/>
    <cellStyle name="Normal 18 53 2 3" xfId="9932" xr:uid="{00000000-0005-0000-0000-0000CA260000}"/>
    <cellStyle name="Normal 18 53 3" xfId="9933" xr:uid="{00000000-0005-0000-0000-0000CB260000}"/>
    <cellStyle name="Normal 18 53 3 2" xfId="9934" xr:uid="{00000000-0005-0000-0000-0000CC260000}"/>
    <cellStyle name="Normal 18 53 4" xfId="9935" xr:uid="{00000000-0005-0000-0000-0000CD260000}"/>
    <cellStyle name="Normal 18 53 4 2" xfId="9936" xr:uid="{00000000-0005-0000-0000-0000CE260000}"/>
    <cellStyle name="Normal 18 53 5" xfId="9937" xr:uid="{00000000-0005-0000-0000-0000CF260000}"/>
    <cellStyle name="Normal 18 53 5 2" xfId="9938" xr:uid="{00000000-0005-0000-0000-0000D0260000}"/>
    <cellStyle name="Normal 18 53 6" xfId="9939" xr:uid="{00000000-0005-0000-0000-0000D1260000}"/>
    <cellStyle name="Normal 18 53 7" xfId="9940" xr:uid="{00000000-0005-0000-0000-0000D2260000}"/>
    <cellStyle name="Normal 18 54" xfId="9941" xr:uid="{00000000-0005-0000-0000-0000D3260000}"/>
    <cellStyle name="Normal 18 54 2" xfId="9942" xr:uid="{00000000-0005-0000-0000-0000D4260000}"/>
    <cellStyle name="Normal 18 54 2 2" xfId="9943" xr:uid="{00000000-0005-0000-0000-0000D5260000}"/>
    <cellStyle name="Normal 18 54 2 3" xfId="9944" xr:uid="{00000000-0005-0000-0000-0000D6260000}"/>
    <cellStyle name="Normal 18 54 3" xfId="9945" xr:uid="{00000000-0005-0000-0000-0000D7260000}"/>
    <cellStyle name="Normal 18 54 3 2" xfId="9946" xr:uid="{00000000-0005-0000-0000-0000D8260000}"/>
    <cellStyle name="Normal 18 54 4" xfId="9947" xr:uid="{00000000-0005-0000-0000-0000D9260000}"/>
    <cellStyle name="Normal 18 54 4 2" xfId="9948" xr:uid="{00000000-0005-0000-0000-0000DA260000}"/>
    <cellStyle name="Normal 18 54 5" xfId="9949" xr:uid="{00000000-0005-0000-0000-0000DB260000}"/>
    <cellStyle name="Normal 18 54 5 2" xfId="9950" xr:uid="{00000000-0005-0000-0000-0000DC260000}"/>
    <cellStyle name="Normal 18 54 6" xfId="9951" xr:uid="{00000000-0005-0000-0000-0000DD260000}"/>
    <cellStyle name="Normal 18 54 7" xfId="9952" xr:uid="{00000000-0005-0000-0000-0000DE260000}"/>
    <cellStyle name="Normal 18 55" xfId="9953" xr:uid="{00000000-0005-0000-0000-0000DF260000}"/>
    <cellStyle name="Normal 18 55 2" xfId="9954" xr:uid="{00000000-0005-0000-0000-0000E0260000}"/>
    <cellStyle name="Normal 18 55 3" xfId="9955" xr:uid="{00000000-0005-0000-0000-0000E1260000}"/>
    <cellStyle name="Normal 18 56" xfId="9956" xr:uid="{00000000-0005-0000-0000-0000E2260000}"/>
    <cellStyle name="Normal 18 56 2" xfId="9957" xr:uid="{00000000-0005-0000-0000-0000E3260000}"/>
    <cellStyle name="Normal 18 57" xfId="9958" xr:uid="{00000000-0005-0000-0000-0000E4260000}"/>
    <cellStyle name="Normal 18 57 2" xfId="9959" xr:uid="{00000000-0005-0000-0000-0000E5260000}"/>
    <cellStyle name="Normal 18 58" xfId="9960" xr:uid="{00000000-0005-0000-0000-0000E6260000}"/>
    <cellStyle name="Normal 18 58 2" xfId="9961" xr:uid="{00000000-0005-0000-0000-0000E7260000}"/>
    <cellStyle name="Normal 18 59" xfId="9962" xr:uid="{00000000-0005-0000-0000-0000E8260000}"/>
    <cellStyle name="Normal 18 59 2" xfId="9963" xr:uid="{00000000-0005-0000-0000-0000E9260000}"/>
    <cellStyle name="Normal 18 6" xfId="9964" xr:uid="{00000000-0005-0000-0000-0000EA260000}"/>
    <cellStyle name="Normal 18 6 10" xfId="9965" xr:uid="{00000000-0005-0000-0000-0000EB260000}"/>
    <cellStyle name="Normal 18 6 2" xfId="9966" xr:uid="{00000000-0005-0000-0000-0000EC260000}"/>
    <cellStyle name="Normal 18 6 2 2" xfId="9967" xr:uid="{00000000-0005-0000-0000-0000ED260000}"/>
    <cellStyle name="Normal 18 6 2 2 2" xfId="9968" xr:uid="{00000000-0005-0000-0000-0000EE260000}"/>
    <cellStyle name="Normal 18 6 2 2 3" xfId="9969" xr:uid="{00000000-0005-0000-0000-0000EF260000}"/>
    <cellStyle name="Normal 18 6 2 3" xfId="9970" xr:uid="{00000000-0005-0000-0000-0000F0260000}"/>
    <cellStyle name="Normal 18 6 2 3 2" xfId="9971" xr:uid="{00000000-0005-0000-0000-0000F1260000}"/>
    <cellStyle name="Normal 18 6 2 4" xfId="9972" xr:uid="{00000000-0005-0000-0000-0000F2260000}"/>
    <cellStyle name="Normal 18 6 2 4 2" xfId="9973" xr:uid="{00000000-0005-0000-0000-0000F3260000}"/>
    <cellStyle name="Normal 18 6 2 5" xfId="9974" xr:uid="{00000000-0005-0000-0000-0000F4260000}"/>
    <cellStyle name="Normal 18 6 2 5 2" xfId="9975" xr:uid="{00000000-0005-0000-0000-0000F5260000}"/>
    <cellStyle name="Normal 18 6 2 6" xfId="9976" xr:uid="{00000000-0005-0000-0000-0000F6260000}"/>
    <cellStyle name="Normal 18 6 2 7" xfId="9977" xr:uid="{00000000-0005-0000-0000-0000F7260000}"/>
    <cellStyle name="Normal 18 6 3" xfId="9978" xr:uid="{00000000-0005-0000-0000-0000F8260000}"/>
    <cellStyle name="Normal 18 6 3 2" xfId="9979" xr:uid="{00000000-0005-0000-0000-0000F9260000}"/>
    <cellStyle name="Normal 18 6 3 3" xfId="9980" xr:uid="{00000000-0005-0000-0000-0000FA260000}"/>
    <cellStyle name="Normal 18 6 4" xfId="9981" xr:uid="{00000000-0005-0000-0000-0000FB260000}"/>
    <cellStyle name="Normal 18 6 4 2" xfId="9982" xr:uid="{00000000-0005-0000-0000-0000FC260000}"/>
    <cellStyle name="Normal 18 6 5" xfId="9983" xr:uid="{00000000-0005-0000-0000-0000FD260000}"/>
    <cellStyle name="Normal 18 6 5 2" xfId="9984" xr:uid="{00000000-0005-0000-0000-0000FE260000}"/>
    <cellStyle name="Normal 18 6 6" xfId="9985" xr:uid="{00000000-0005-0000-0000-0000FF260000}"/>
    <cellStyle name="Normal 18 6 6 2" xfId="9986" xr:uid="{00000000-0005-0000-0000-000000270000}"/>
    <cellStyle name="Normal 18 6 7" xfId="9987" xr:uid="{00000000-0005-0000-0000-000001270000}"/>
    <cellStyle name="Normal 18 6 7 2" xfId="9988" xr:uid="{00000000-0005-0000-0000-000002270000}"/>
    <cellStyle name="Normal 18 6 8" xfId="9989" xr:uid="{00000000-0005-0000-0000-000003270000}"/>
    <cellStyle name="Normal 18 6 8 2" xfId="9990" xr:uid="{00000000-0005-0000-0000-000004270000}"/>
    <cellStyle name="Normal 18 6 9" xfId="9991" xr:uid="{00000000-0005-0000-0000-000005270000}"/>
    <cellStyle name="Normal 18 60" xfId="9992" xr:uid="{00000000-0005-0000-0000-000006270000}"/>
    <cellStyle name="Normal 18 60 2" xfId="9993" xr:uid="{00000000-0005-0000-0000-000007270000}"/>
    <cellStyle name="Normal 18 61" xfId="9994" xr:uid="{00000000-0005-0000-0000-000008270000}"/>
    <cellStyle name="Normal 18 62" xfId="9995" xr:uid="{00000000-0005-0000-0000-000009270000}"/>
    <cellStyle name="Normal 18 7" xfId="9996" xr:uid="{00000000-0005-0000-0000-00000A270000}"/>
    <cellStyle name="Normal 18 7 10" xfId="9997" xr:uid="{00000000-0005-0000-0000-00000B270000}"/>
    <cellStyle name="Normal 18 7 2" xfId="9998" xr:uid="{00000000-0005-0000-0000-00000C270000}"/>
    <cellStyle name="Normal 18 7 2 2" xfId="9999" xr:uid="{00000000-0005-0000-0000-00000D270000}"/>
    <cellStyle name="Normal 18 7 2 2 2" xfId="10000" xr:uid="{00000000-0005-0000-0000-00000E270000}"/>
    <cellStyle name="Normal 18 7 2 2 3" xfId="10001" xr:uid="{00000000-0005-0000-0000-00000F270000}"/>
    <cellStyle name="Normal 18 7 2 3" xfId="10002" xr:uid="{00000000-0005-0000-0000-000010270000}"/>
    <cellStyle name="Normal 18 7 2 3 2" xfId="10003" xr:uid="{00000000-0005-0000-0000-000011270000}"/>
    <cellStyle name="Normal 18 7 2 4" xfId="10004" xr:uid="{00000000-0005-0000-0000-000012270000}"/>
    <cellStyle name="Normal 18 7 2 4 2" xfId="10005" xr:uid="{00000000-0005-0000-0000-000013270000}"/>
    <cellStyle name="Normal 18 7 2 5" xfId="10006" xr:uid="{00000000-0005-0000-0000-000014270000}"/>
    <cellStyle name="Normal 18 7 2 5 2" xfId="10007" xr:uid="{00000000-0005-0000-0000-000015270000}"/>
    <cellStyle name="Normal 18 7 2 6" xfId="10008" xr:uid="{00000000-0005-0000-0000-000016270000}"/>
    <cellStyle name="Normal 18 7 2 7" xfId="10009" xr:uid="{00000000-0005-0000-0000-000017270000}"/>
    <cellStyle name="Normal 18 7 3" xfId="10010" xr:uid="{00000000-0005-0000-0000-000018270000}"/>
    <cellStyle name="Normal 18 7 3 2" xfId="10011" xr:uid="{00000000-0005-0000-0000-000019270000}"/>
    <cellStyle name="Normal 18 7 3 3" xfId="10012" xr:uid="{00000000-0005-0000-0000-00001A270000}"/>
    <cellStyle name="Normal 18 7 4" xfId="10013" xr:uid="{00000000-0005-0000-0000-00001B270000}"/>
    <cellStyle name="Normal 18 7 4 2" xfId="10014" xr:uid="{00000000-0005-0000-0000-00001C270000}"/>
    <cellStyle name="Normal 18 7 5" xfId="10015" xr:uid="{00000000-0005-0000-0000-00001D270000}"/>
    <cellStyle name="Normal 18 7 5 2" xfId="10016" xr:uid="{00000000-0005-0000-0000-00001E270000}"/>
    <cellStyle name="Normal 18 7 6" xfId="10017" xr:uid="{00000000-0005-0000-0000-00001F270000}"/>
    <cellStyle name="Normal 18 7 6 2" xfId="10018" xr:uid="{00000000-0005-0000-0000-000020270000}"/>
    <cellStyle name="Normal 18 7 7" xfId="10019" xr:uid="{00000000-0005-0000-0000-000021270000}"/>
    <cellStyle name="Normal 18 7 7 2" xfId="10020" xr:uid="{00000000-0005-0000-0000-000022270000}"/>
    <cellStyle name="Normal 18 7 8" xfId="10021" xr:uid="{00000000-0005-0000-0000-000023270000}"/>
    <cellStyle name="Normal 18 7 8 2" xfId="10022" xr:uid="{00000000-0005-0000-0000-000024270000}"/>
    <cellStyle name="Normal 18 7 9" xfId="10023" xr:uid="{00000000-0005-0000-0000-000025270000}"/>
    <cellStyle name="Normal 18 8" xfId="10024" xr:uid="{00000000-0005-0000-0000-000026270000}"/>
    <cellStyle name="Normal 18 8 10" xfId="10025" xr:uid="{00000000-0005-0000-0000-000027270000}"/>
    <cellStyle name="Normal 18 8 10 10" xfId="10026" xr:uid="{00000000-0005-0000-0000-000028270000}"/>
    <cellStyle name="Normal 18 8 10 2" xfId="10027" xr:uid="{00000000-0005-0000-0000-000029270000}"/>
    <cellStyle name="Normal 18 8 10 2 2" xfId="10028" xr:uid="{00000000-0005-0000-0000-00002A270000}"/>
    <cellStyle name="Normal 18 8 10 3" xfId="10029" xr:uid="{00000000-0005-0000-0000-00002B270000}"/>
    <cellStyle name="Normal 18 8 10 3 2" xfId="10030" xr:uid="{00000000-0005-0000-0000-00002C270000}"/>
    <cellStyle name="Normal 18 8 10 4" xfId="10031" xr:uid="{00000000-0005-0000-0000-00002D270000}"/>
    <cellStyle name="Normal 18 8 10 4 2" xfId="10032" xr:uid="{00000000-0005-0000-0000-00002E270000}"/>
    <cellStyle name="Normal 18 8 10 5" xfId="10033" xr:uid="{00000000-0005-0000-0000-00002F270000}"/>
    <cellStyle name="Normal 18 8 10 5 2" xfId="10034" xr:uid="{00000000-0005-0000-0000-000030270000}"/>
    <cellStyle name="Normal 18 8 10 6" xfId="10035" xr:uid="{00000000-0005-0000-0000-000031270000}"/>
    <cellStyle name="Normal 18 8 10 6 2" xfId="10036" xr:uid="{00000000-0005-0000-0000-000032270000}"/>
    <cellStyle name="Normal 18 8 10 7" xfId="10037" xr:uid="{00000000-0005-0000-0000-000033270000}"/>
    <cellStyle name="Normal 18 8 10 7 2" xfId="10038" xr:uid="{00000000-0005-0000-0000-000034270000}"/>
    <cellStyle name="Normal 18 8 10 8" xfId="10039" xr:uid="{00000000-0005-0000-0000-000035270000}"/>
    <cellStyle name="Normal 18 8 10 9" xfId="10040" xr:uid="{00000000-0005-0000-0000-000036270000}"/>
    <cellStyle name="Normal 18 8 11" xfId="10041" xr:uid="{00000000-0005-0000-0000-000037270000}"/>
    <cellStyle name="Normal 18 8 11 10" xfId="10042" xr:uid="{00000000-0005-0000-0000-000038270000}"/>
    <cellStyle name="Normal 18 8 11 2" xfId="10043" xr:uid="{00000000-0005-0000-0000-000039270000}"/>
    <cellStyle name="Normal 18 8 11 2 2" xfId="10044" xr:uid="{00000000-0005-0000-0000-00003A270000}"/>
    <cellStyle name="Normal 18 8 11 3" xfId="10045" xr:uid="{00000000-0005-0000-0000-00003B270000}"/>
    <cellStyle name="Normal 18 8 11 3 2" xfId="10046" xr:uid="{00000000-0005-0000-0000-00003C270000}"/>
    <cellStyle name="Normal 18 8 11 4" xfId="10047" xr:uid="{00000000-0005-0000-0000-00003D270000}"/>
    <cellStyle name="Normal 18 8 11 4 2" xfId="10048" xr:uid="{00000000-0005-0000-0000-00003E270000}"/>
    <cellStyle name="Normal 18 8 11 5" xfId="10049" xr:uid="{00000000-0005-0000-0000-00003F270000}"/>
    <cellStyle name="Normal 18 8 11 5 2" xfId="10050" xr:uid="{00000000-0005-0000-0000-000040270000}"/>
    <cellStyle name="Normal 18 8 11 6" xfId="10051" xr:uid="{00000000-0005-0000-0000-000041270000}"/>
    <cellStyle name="Normal 18 8 11 6 2" xfId="10052" xr:uid="{00000000-0005-0000-0000-000042270000}"/>
    <cellStyle name="Normal 18 8 11 7" xfId="10053" xr:uid="{00000000-0005-0000-0000-000043270000}"/>
    <cellStyle name="Normal 18 8 11 7 2" xfId="10054" xr:uid="{00000000-0005-0000-0000-000044270000}"/>
    <cellStyle name="Normal 18 8 11 8" xfId="10055" xr:uid="{00000000-0005-0000-0000-000045270000}"/>
    <cellStyle name="Normal 18 8 11 9" xfId="10056" xr:uid="{00000000-0005-0000-0000-000046270000}"/>
    <cellStyle name="Normal 18 8 12" xfId="10057" xr:uid="{00000000-0005-0000-0000-000047270000}"/>
    <cellStyle name="Normal 18 8 12 10" xfId="10058" xr:uid="{00000000-0005-0000-0000-000048270000}"/>
    <cellStyle name="Normal 18 8 12 2" xfId="10059" xr:uid="{00000000-0005-0000-0000-000049270000}"/>
    <cellStyle name="Normal 18 8 12 2 2" xfId="10060" xr:uid="{00000000-0005-0000-0000-00004A270000}"/>
    <cellStyle name="Normal 18 8 12 3" xfId="10061" xr:uid="{00000000-0005-0000-0000-00004B270000}"/>
    <cellStyle name="Normal 18 8 12 3 2" xfId="10062" xr:uid="{00000000-0005-0000-0000-00004C270000}"/>
    <cellStyle name="Normal 18 8 12 4" xfId="10063" xr:uid="{00000000-0005-0000-0000-00004D270000}"/>
    <cellStyle name="Normal 18 8 12 4 2" xfId="10064" xr:uid="{00000000-0005-0000-0000-00004E270000}"/>
    <cellStyle name="Normal 18 8 12 5" xfId="10065" xr:uid="{00000000-0005-0000-0000-00004F270000}"/>
    <cellStyle name="Normal 18 8 12 5 2" xfId="10066" xr:uid="{00000000-0005-0000-0000-000050270000}"/>
    <cellStyle name="Normal 18 8 12 6" xfId="10067" xr:uid="{00000000-0005-0000-0000-000051270000}"/>
    <cellStyle name="Normal 18 8 12 6 2" xfId="10068" xr:uid="{00000000-0005-0000-0000-000052270000}"/>
    <cellStyle name="Normal 18 8 12 7" xfId="10069" xr:uid="{00000000-0005-0000-0000-000053270000}"/>
    <cellStyle name="Normal 18 8 12 7 2" xfId="10070" xr:uid="{00000000-0005-0000-0000-000054270000}"/>
    <cellStyle name="Normal 18 8 12 8" xfId="10071" xr:uid="{00000000-0005-0000-0000-000055270000}"/>
    <cellStyle name="Normal 18 8 12 9" xfId="10072" xr:uid="{00000000-0005-0000-0000-000056270000}"/>
    <cellStyle name="Normal 18 8 13" xfId="10073" xr:uid="{00000000-0005-0000-0000-000057270000}"/>
    <cellStyle name="Normal 18 8 13 10" xfId="10074" xr:uid="{00000000-0005-0000-0000-000058270000}"/>
    <cellStyle name="Normal 18 8 13 2" xfId="10075" xr:uid="{00000000-0005-0000-0000-000059270000}"/>
    <cellStyle name="Normal 18 8 13 2 2" xfId="10076" xr:uid="{00000000-0005-0000-0000-00005A270000}"/>
    <cellStyle name="Normal 18 8 13 3" xfId="10077" xr:uid="{00000000-0005-0000-0000-00005B270000}"/>
    <cellStyle name="Normal 18 8 13 3 2" xfId="10078" xr:uid="{00000000-0005-0000-0000-00005C270000}"/>
    <cellStyle name="Normal 18 8 13 4" xfId="10079" xr:uid="{00000000-0005-0000-0000-00005D270000}"/>
    <cellStyle name="Normal 18 8 13 4 2" xfId="10080" xr:uid="{00000000-0005-0000-0000-00005E270000}"/>
    <cellStyle name="Normal 18 8 13 5" xfId="10081" xr:uid="{00000000-0005-0000-0000-00005F270000}"/>
    <cellStyle name="Normal 18 8 13 5 2" xfId="10082" xr:uid="{00000000-0005-0000-0000-000060270000}"/>
    <cellStyle name="Normal 18 8 13 6" xfId="10083" xr:uid="{00000000-0005-0000-0000-000061270000}"/>
    <cellStyle name="Normal 18 8 13 6 2" xfId="10084" xr:uid="{00000000-0005-0000-0000-000062270000}"/>
    <cellStyle name="Normal 18 8 13 7" xfId="10085" xr:uid="{00000000-0005-0000-0000-000063270000}"/>
    <cellStyle name="Normal 18 8 13 7 2" xfId="10086" xr:uid="{00000000-0005-0000-0000-000064270000}"/>
    <cellStyle name="Normal 18 8 13 8" xfId="10087" xr:uid="{00000000-0005-0000-0000-000065270000}"/>
    <cellStyle name="Normal 18 8 13 9" xfId="10088" xr:uid="{00000000-0005-0000-0000-000066270000}"/>
    <cellStyle name="Normal 18 8 14" xfId="10089" xr:uid="{00000000-0005-0000-0000-000067270000}"/>
    <cellStyle name="Normal 18 8 14 10" xfId="10090" xr:uid="{00000000-0005-0000-0000-000068270000}"/>
    <cellStyle name="Normal 18 8 14 2" xfId="10091" xr:uid="{00000000-0005-0000-0000-000069270000}"/>
    <cellStyle name="Normal 18 8 14 2 2" xfId="10092" xr:uid="{00000000-0005-0000-0000-00006A270000}"/>
    <cellStyle name="Normal 18 8 14 3" xfId="10093" xr:uid="{00000000-0005-0000-0000-00006B270000}"/>
    <cellStyle name="Normal 18 8 14 3 2" xfId="10094" xr:uid="{00000000-0005-0000-0000-00006C270000}"/>
    <cellStyle name="Normal 18 8 14 4" xfId="10095" xr:uid="{00000000-0005-0000-0000-00006D270000}"/>
    <cellStyle name="Normal 18 8 14 4 2" xfId="10096" xr:uid="{00000000-0005-0000-0000-00006E270000}"/>
    <cellStyle name="Normal 18 8 14 5" xfId="10097" xr:uid="{00000000-0005-0000-0000-00006F270000}"/>
    <cellStyle name="Normal 18 8 14 5 2" xfId="10098" xr:uid="{00000000-0005-0000-0000-000070270000}"/>
    <cellStyle name="Normal 18 8 14 6" xfId="10099" xr:uid="{00000000-0005-0000-0000-000071270000}"/>
    <cellStyle name="Normal 18 8 14 6 2" xfId="10100" xr:uid="{00000000-0005-0000-0000-000072270000}"/>
    <cellStyle name="Normal 18 8 14 7" xfId="10101" xr:uid="{00000000-0005-0000-0000-000073270000}"/>
    <cellStyle name="Normal 18 8 14 7 2" xfId="10102" xr:uid="{00000000-0005-0000-0000-000074270000}"/>
    <cellStyle name="Normal 18 8 14 8" xfId="10103" xr:uid="{00000000-0005-0000-0000-000075270000}"/>
    <cellStyle name="Normal 18 8 14 9" xfId="10104" xr:uid="{00000000-0005-0000-0000-000076270000}"/>
    <cellStyle name="Normal 18 8 15" xfId="10105" xr:uid="{00000000-0005-0000-0000-000077270000}"/>
    <cellStyle name="Normal 18 8 15 10" xfId="10106" xr:uid="{00000000-0005-0000-0000-000078270000}"/>
    <cellStyle name="Normal 18 8 15 2" xfId="10107" xr:uid="{00000000-0005-0000-0000-000079270000}"/>
    <cellStyle name="Normal 18 8 15 2 2" xfId="10108" xr:uid="{00000000-0005-0000-0000-00007A270000}"/>
    <cellStyle name="Normal 18 8 15 3" xfId="10109" xr:uid="{00000000-0005-0000-0000-00007B270000}"/>
    <cellStyle name="Normal 18 8 15 3 2" xfId="10110" xr:uid="{00000000-0005-0000-0000-00007C270000}"/>
    <cellStyle name="Normal 18 8 15 4" xfId="10111" xr:uid="{00000000-0005-0000-0000-00007D270000}"/>
    <cellStyle name="Normal 18 8 15 4 2" xfId="10112" xr:uid="{00000000-0005-0000-0000-00007E270000}"/>
    <cellStyle name="Normal 18 8 15 5" xfId="10113" xr:uid="{00000000-0005-0000-0000-00007F270000}"/>
    <cellStyle name="Normal 18 8 15 5 2" xfId="10114" xr:uid="{00000000-0005-0000-0000-000080270000}"/>
    <cellStyle name="Normal 18 8 15 6" xfId="10115" xr:uid="{00000000-0005-0000-0000-000081270000}"/>
    <cellStyle name="Normal 18 8 15 6 2" xfId="10116" xr:uid="{00000000-0005-0000-0000-000082270000}"/>
    <cellStyle name="Normal 18 8 15 7" xfId="10117" xr:uid="{00000000-0005-0000-0000-000083270000}"/>
    <cellStyle name="Normal 18 8 15 7 2" xfId="10118" xr:uid="{00000000-0005-0000-0000-000084270000}"/>
    <cellStyle name="Normal 18 8 15 8" xfId="10119" xr:uid="{00000000-0005-0000-0000-000085270000}"/>
    <cellStyle name="Normal 18 8 15 9" xfId="10120" xr:uid="{00000000-0005-0000-0000-000086270000}"/>
    <cellStyle name="Normal 18 8 16" xfId="10121" xr:uid="{00000000-0005-0000-0000-000087270000}"/>
    <cellStyle name="Normal 18 8 16 10" xfId="10122" xr:uid="{00000000-0005-0000-0000-000088270000}"/>
    <cellStyle name="Normal 18 8 16 2" xfId="10123" xr:uid="{00000000-0005-0000-0000-000089270000}"/>
    <cellStyle name="Normal 18 8 16 2 2" xfId="10124" xr:uid="{00000000-0005-0000-0000-00008A270000}"/>
    <cellStyle name="Normal 18 8 16 3" xfId="10125" xr:uid="{00000000-0005-0000-0000-00008B270000}"/>
    <cellStyle name="Normal 18 8 16 3 2" xfId="10126" xr:uid="{00000000-0005-0000-0000-00008C270000}"/>
    <cellStyle name="Normal 18 8 16 4" xfId="10127" xr:uid="{00000000-0005-0000-0000-00008D270000}"/>
    <cellStyle name="Normal 18 8 16 4 2" xfId="10128" xr:uid="{00000000-0005-0000-0000-00008E270000}"/>
    <cellStyle name="Normal 18 8 16 5" xfId="10129" xr:uid="{00000000-0005-0000-0000-00008F270000}"/>
    <cellStyle name="Normal 18 8 16 5 2" xfId="10130" xr:uid="{00000000-0005-0000-0000-000090270000}"/>
    <cellStyle name="Normal 18 8 16 6" xfId="10131" xr:uid="{00000000-0005-0000-0000-000091270000}"/>
    <cellStyle name="Normal 18 8 16 6 2" xfId="10132" xr:uid="{00000000-0005-0000-0000-000092270000}"/>
    <cellStyle name="Normal 18 8 16 7" xfId="10133" xr:uid="{00000000-0005-0000-0000-000093270000}"/>
    <cellStyle name="Normal 18 8 16 7 2" xfId="10134" xr:uid="{00000000-0005-0000-0000-000094270000}"/>
    <cellStyle name="Normal 18 8 16 8" xfId="10135" xr:uid="{00000000-0005-0000-0000-000095270000}"/>
    <cellStyle name="Normal 18 8 16 9" xfId="10136" xr:uid="{00000000-0005-0000-0000-000096270000}"/>
    <cellStyle name="Normal 18 8 17" xfId="10137" xr:uid="{00000000-0005-0000-0000-000097270000}"/>
    <cellStyle name="Normal 18 8 17 10" xfId="10138" xr:uid="{00000000-0005-0000-0000-000098270000}"/>
    <cellStyle name="Normal 18 8 17 2" xfId="10139" xr:uid="{00000000-0005-0000-0000-000099270000}"/>
    <cellStyle name="Normal 18 8 17 2 2" xfId="10140" xr:uid="{00000000-0005-0000-0000-00009A270000}"/>
    <cellStyle name="Normal 18 8 17 3" xfId="10141" xr:uid="{00000000-0005-0000-0000-00009B270000}"/>
    <cellStyle name="Normal 18 8 17 3 2" xfId="10142" xr:uid="{00000000-0005-0000-0000-00009C270000}"/>
    <cellStyle name="Normal 18 8 17 4" xfId="10143" xr:uid="{00000000-0005-0000-0000-00009D270000}"/>
    <cellStyle name="Normal 18 8 17 4 2" xfId="10144" xr:uid="{00000000-0005-0000-0000-00009E270000}"/>
    <cellStyle name="Normal 18 8 17 5" xfId="10145" xr:uid="{00000000-0005-0000-0000-00009F270000}"/>
    <cellStyle name="Normal 18 8 17 5 2" xfId="10146" xr:uid="{00000000-0005-0000-0000-0000A0270000}"/>
    <cellStyle name="Normal 18 8 17 6" xfId="10147" xr:uid="{00000000-0005-0000-0000-0000A1270000}"/>
    <cellStyle name="Normal 18 8 17 6 2" xfId="10148" xr:uid="{00000000-0005-0000-0000-0000A2270000}"/>
    <cellStyle name="Normal 18 8 17 7" xfId="10149" xr:uid="{00000000-0005-0000-0000-0000A3270000}"/>
    <cellStyle name="Normal 18 8 17 7 2" xfId="10150" xr:uid="{00000000-0005-0000-0000-0000A4270000}"/>
    <cellStyle name="Normal 18 8 17 8" xfId="10151" xr:uid="{00000000-0005-0000-0000-0000A5270000}"/>
    <cellStyle name="Normal 18 8 17 9" xfId="10152" xr:uid="{00000000-0005-0000-0000-0000A6270000}"/>
    <cellStyle name="Normal 18 8 18" xfId="10153" xr:uid="{00000000-0005-0000-0000-0000A7270000}"/>
    <cellStyle name="Normal 18 8 18 10" xfId="10154" xr:uid="{00000000-0005-0000-0000-0000A8270000}"/>
    <cellStyle name="Normal 18 8 18 2" xfId="10155" xr:uid="{00000000-0005-0000-0000-0000A9270000}"/>
    <cellStyle name="Normal 18 8 18 2 2" xfId="10156" xr:uid="{00000000-0005-0000-0000-0000AA270000}"/>
    <cellStyle name="Normal 18 8 18 3" xfId="10157" xr:uid="{00000000-0005-0000-0000-0000AB270000}"/>
    <cellStyle name="Normal 18 8 18 3 2" xfId="10158" xr:uid="{00000000-0005-0000-0000-0000AC270000}"/>
    <cellStyle name="Normal 18 8 18 4" xfId="10159" xr:uid="{00000000-0005-0000-0000-0000AD270000}"/>
    <cellStyle name="Normal 18 8 18 4 2" xfId="10160" xr:uid="{00000000-0005-0000-0000-0000AE270000}"/>
    <cellStyle name="Normal 18 8 18 5" xfId="10161" xr:uid="{00000000-0005-0000-0000-0000AF270000}"/>
    <cellStyle name="Normal 18 8 18 5 2" xfId="10162" xr:uid="{00000000-0005-0000-0000-0000B0270000}"/>
    <cellStyle name="Normal 18 8 18 6" xfId="10163" xr:uid="{00000000-0005-0000-0000-0000B1270000}"/>
    <cellStyle name="Normal 18 8 18 6 2" xfId="10164" xr:uid="{00000000-0005-0000-0000-0000B2270000}"/>
    <cellStyle name="Normal 18 8 18 7" xfId="10165" xr:uid="{00000000-0005-0000-0000-0000B3270000}"/>
    <cellStyle name="Normal 18 8 18 7 2" xfId="10166" xr:uid="{00000000-0005-0000-0000-0000B4270000}"/>
    <cellStyle name="Normal 18 8 18 8" xfId="10167" xr:uid="{00000000-0005-0000-0000-0000B5270000}"/>
    <cellStyle name="Normal 18 8 18 9" xfId="10168" xr:uid="{00000000-0005-0000-0000-0000B6270000}"/>
    <cellStyle name="Normal 18 8 19" xfId="10169" xr:uid="{00000000-0005-0000-0000-0000B7270000}"/>
    <cellStyle name="Normal 18 8 19 10" xfId="10170" xr:uid="{00000000-0005-0000-0000-0000B8270000}"/>
    <cellStyle name="Normal 18 8 19 2" xfId="10171" xr:uid="{00000000-0005-0000-0000-0000B9270000}"/>
    <cellStyle name="Normal 18 8 19 2 2" xfId="10172" xr:uid="{00000000-0005-0000-0000-0000BA270000}"/>
    <cellStyle name="Normal 18 8 19 3" xfId="10173" xr:uid="{00000000-0005-0000-0000-0000BB270000}"/>
    <cellStyle name="Normal 18 8 19 3 2" xfId="10174" xr:uid="{00000000-0005-0000-0000-0000BC270000}"/>
    <cellStyle name="Normal 18 8 19 4" xfId="10175" xr:uid="{00000000-0005-0000-0000-0000BD270000}"/>
    <cellStyle name="Normal 18 8 19 4 2" xfId="10176" xr:uid="{00000000-0005-0000-0000-0000BE270000}"/>
    <cellStyle name="Normal 18 8 19 5" xfId="10177" xr:uid="{00000000-0005-0000-0000-0000BF270000}"/>
    <cellStyle name="Normal 18 8 19 5 2" xfId="10178" xr:uid="{00000000-0005-0000-0000-0000C0270000}"/>
    <cellStyle name="Normal 18 8 19 6" xfId="10179" xr:uid="{00000000-0005-0000-0000-0000C1270000}"/>
    <cellStyle name="Normal 18 8 19 6 2" xfId="10180" xr:uid="{00000000-0005-0000-0000-0000C2270000}"/>
    <cellStyle name="Normal 18 8 19 7" xfId="10181" xr:uid="{00000000-0005-0000-0000-0000C3270000}"/>
    <cellStyle name="Normal 18 8 19 7 2" xfId="10182" xr:uid="{00000000-0005-0000-0000-0000C4270000}"/>
    <cellStyle name="Normal 18 8 19 8" xfId="10183" xr:uid="{00000000-0005-0000-0000-0000C5270000}"/>
    <cellStyle name="Normal 18 8 19 9" xfId="10184" xr:uid="{00000000-0005-0000-0000-0000C6270000}"/>
    <cellStyle name="Normal 18 8 2" xfId="10185" xr:uid="{00000000-0005-0000-0000-0000C7270000}"/>
    <cellStyle name="Normal 18 8 2 10" xfId="10186" xr:uid="{00000000-0005-0000-0000-0000C8270000}"/>
    <cellStyle name="Normal 18 8 2 11" xfId="10187" xr:uid="{00000000-0005-0000-0000-0000C9270000}"/>
    <cellStyle name="Normal 18 8 2 12" xfId="10188" xr:uid="{00000000-0005-0000-0000-0000CA270000}"/>
    <cellStyle name="Normal 18 8 2 2" xfId="10189" xr:uid="{00000000-0005-0000-0000-0000CB270000}"/>
    <cellStyle name="Normal 18 8 2 2 2" xfId="10190" xr:uid="{00000000-0005-0000-0000-0000CC270000}"/>
    <cellStyle name="Normal 18 8 2 3" xfId="10191" xr:uid="{00000000-0005-0000-0000-0000CD270000}"/>
    <cellStyle name="Normal 18 8 2 3 10" xfId="10192" xr:uid="{00000000-0005-0000-0000-0000CE270000}"/>
    <cellStyle name="Normal 18 8 2 3 2" xfId="10193" xr:uid="{00000000-0005-0000-0000-0000CF270000}"/>
    <cellStyle name="Normal 18 8 2 3 2 2" xfId="10194" xr:uid="{00000000-0005-0000-0000-0000D0270000}"/>
    <cellStyle name="Normal 18 8 2 3 2 3" xfId="10195" xr:uid="{00000000-0005-0000-0000-0000D1270000}"/>
    <cellStyle name="Normal 18 8 2 3 3" xfId="10196" xr:uid="{00000000-0005-0000-0000-0000D2270000}"/>
    <cellStyle name="Normal 18 8 2 3 3 2" xfId="10197" xr:uid="{00000000-0005-0000-0000-0000D3270000}"/>
    <cellStyle name="Normal 18 8 2 3 3 2 2" xfId="10198" xr:uid="{00000000-0005-0000-0000-0000D4270000}"/>
    <cellStyle name="Normal 18 8 2 3 3 3" xfId="10199" xr:uid="{00000000-0005-0000-0000-0000D5270000}"/>
    <cellStyle name="Normal 18 8 2 3 3 3 2" xfId="10200" xr:uid="{00000000-0005-0000-0000-0000D6270000}"/>
    <cellStyle name="Normal 18 8 2 3 3 4" xfId="10201" xr:uid="{00000000-0005-0000-0000-0000D7270000}"/>
    <cellStyle name="Normal 18 8 2 3 3 4 2" xfId="10202" xr:uid="{00000000-0005-0000-0000-0000D8270000}"/>
    <cellStyle name="Normal 18 8 2 3 3 5" xfId="10203" xr:uid="{00000000-0005-0000-0000-0000D9270000}"/>
    <cellStyle name="Normal 18 8 2 3 4" xfId="10204" xr:uid="{00000000-0005-0000-0000-0000DA270000}"/>
    <cellStyle name="Normal 18 8 2 3 4 2" xfId="10205" xr:uid="{00000000-0005-0000-0000-0000DB270000}"/>
    <cellStyle name="Normal 18 8 2 3 5" xfId="10206" xr:uid="{00000000-0005-0000-0000-0000DC270000}"/>
    <cellStyle name="Normal 18 8 2 3 5 2" xfId="10207" xr:uid="{00000000-0005-0000-0000-0000DD270000}"/>
    <cellStyle name="Normal 18 8 2 3 6" xfId="10208" xr:uid="{00000000-0005-0000-0000-0000DE270000}"/>
    <cellStyle name="Normal 18 8 2 3 6 2" xfId="10209" xr:uid="{00000000-0005-0000-0000-0000DF270000}"/>
    <cellStyle name="Normal 18 8 2 3 7" xfId="10210" xr:uid="{00000000-0005-0000-0000-0000E0270000}"/>
    <cellStyle name="Normal 18 8 2 3 7 2" xfId="10211" xr:uid="{00000000-0005-0000-0000-0000E1270000}"/>
    <cellStyle name="Normal 18 8 2 3 8" xfId="10212" xr:uid="{00000000-0005-0000-0000-0000E2270000}"/>
    <cellStyle name="Normal 18 8 2 3 8 2" xfId="10213" xr:uid="{00000000-0005-0000-0000-0000E3270000}"/>
    <cellStyle name="Normal 18 8 2 3 9" xfId="10214" xr:uid="{00000000-0005-0000-0000-0000E4270000}"/>
    <cellStyle name="Normal 18 8 2 4" xfId="10215" xr:uid="{00000000-0005-0000-0000-0000E5270000}"/>
    <cellStyle name="Normal 18 8 2 4 2" xfId="10216" xr:uid="{00000000-0005-0000-0000-0000E6270000}"/>
    <cellStyle name="Normal 18 8 2 5" xfId="10217" xr:uid="{00000000-0005-0000-0000-0000E7270000}"/>
    <cellStyle name="Normal 18 8 2 5 2" xfId="10218" xr:uid="{00000000-0005-0000-0000-0000E8270000}"/>
    <cellStyle name="Normal 18 8 2 5 2 2" xfId="10219" xr:uid="{00000000-0005-0000-0000-0000E9270000}"/>
    <cellStyle name="Normal 18 8 2 5 3" xfId="10220" xr:uid="{00000000-0005-0000-0000-0000EA270000}"/>
    <cellStyle name="Normal 18 8 2 5 3 2" xfId="10221" xr:uid="{00000000-0005-0000-0000-0000EB270000}"/>
    <cellStyle name="Normal 18 8 2 5 4" xfId="10222" xr:uid="{00000000-0005-0000-0000-0000EC270000}"/>
    <cellStyle name="Normal 18 8 2 5 4 2" xfId="10223" xr:uid="{00000000-0005-0000-0000-0000ED270000}"/>
    <cellStyle name="Normal 18 8 2 5 5" xfId="10224" xr:uid="{00000000-0005-0000-0000-0000EE270000}"/>
    <cellStyle name="Normal 18 8 2 6" xfId="10225" xr:uid="{00000000-0005-0000-0000-0000EF270000}"/>
    <cellStyle name="Normal 18 8 2 6 2" xfId="10226" xr:uid="{00000000-0005-0000-0000-0000F0270000}"/>
    <cellStyle name="Normal 18 8 2 7" xfId="10227" xr:uid="{00000000-0005-0000-0000-0000F1270000}"/>
    <cellStyle name="Normal 18 8 2 7 2" xfId="10228" xr:uid="{00000000-0005-0000-0000-0000F2270000}"/>
    <cellStyle name="Normal 18 8 2 8" xfId="10229" xr:uid="{00000000-0005-0000-0000-0000F3270000}"/>
    <cellStyle name="Normal 18 8 2 8 2" xfId="10230" xr:uid="{00000000-0005-0000-0000-0000F4270000}"/>
    <cellStyle name="Normal 18 8 2 9" xfId="10231" xr:uid="{00000000-0005-0000-0000-0000F5270000}"/>
    <cellStyle name="Normal 18 8 2 9 2" xfId="10232" xr:uid="{00000000-0005-0000-0000-0000F6270000}"/>
    <cellStyle name="Normal 18 8 20" xfId="10233" xr:uid="{00000000-0005-0000-0000-0000F7270000}"/>
    <cellStyle name="Normal 18 8 20 10" xfId="10234" xr:uid="{00000000-0005-0000-0000-0000F8270000}"/>
    <cellStyle name="Normal 18 8 20 2" xfId="10235" xr:uid="{00000000-0005-0000-0000-0000F9270000}"/>
    <cellStyle name="Normal 18 8 20 2 2" xfId="10236" xr:uid="{00000000-0005-0000-0000-0000FA270000}"/>
    <cellStyle name="Normal 18 8 20 3" xfId="10237" xr:uid="{00000000-0005-0000-0000-0000FB270000}"/>
    <cellStyle name="Normal 18 8 20 3 2" xfId="10238" xr:uid="{00000000-0005-0000-0000-0000FC270000}"/>
    <cellStyle name="Normal 18 8 20 4" xfId="10239" xr:uid="{00000000-0005-0000-0000-0000FD270000}"/>
    <cellStyle name="Normal 18 8 20 4 2" xfId="10240" xr:uid="{00000000-0005-0000-0000-0000FE270000}"/>
    <cellStyle name="Normal 18 8 20 5" xfId="10241" xr:uid="{00000000-0005-0000-0000-0000FF270000}"/>
    <cellStyle name="Normal 18 8 20 5 2" xfId="10242" xr:uid="{00000000-0005-0000-0000-000000280000}"/>
    <cellStyle name="Normal 18 8 20 6" xfId="10243" xr:uid="{00000000-0005-0000-0000-000001280000}"/>
    <cellStyle name="Normal 18 8 20 6 2" xfId="10244" xr:uid="{00000000-0005-0000-0000-000002280000}"/>
    <cellStyle name="Normal 18 8 20 7" xfId="10245" xr:uid="{00000000-0005-0000-0000-000003280000}"/>
    <cellStyle name="Normal 18 8 20 7 2" xfId="10246" xr:uid="{00000000-0005-0000-0000-000004280000}"/>
    <cellStyle name="Normal 18 8 20 8" xfId="10247" xr:uid="{00000000-0005-0000-0000-000005280000}"/>
    <cellStyle name="Normal 18 8 20 9" xfId="10248" xr:uid="{00000000-0005-0000-0000-000006280000}"/>
    <cellStyle name="Normal 18 8 21" xfId="10249" xr:uid="{00000000-0005-0000-0000-000007280000}"/>
    <cellStyle name="Normal 18 8 21 10" xfId="10250" xr:uid="{00000000-0005-0000-0000-000008280000}"/>
    <cellStyle name="Normal 18 8 21 2" xfId="10251" xr:uid="{00000000-0005-0000-0000-000009280000}"/>
    <cellStyle name="Normal 18 8 21 2 2" xfId="10252" xr:uid="{00000000-0005-0000-0000-00000A280000}"/>
    <cellStyle name="Normal 18 8 21 3" xfId="10253" xr:uid="{00000000-0005-0000-0000-00000B280000}"/>
    <cellStyle name="Normal 18 8 21 3 2" xfId="10254" xr:uid="{00000000-0005-0000-0000-00000C280000}"/>
    <cellStyle name="Normal 18 8 21 4" xfId="10255" xr:uid="{00000000-0005-0000-0000-00000D280000}"/>
    <cellStyle name="Normal 18 8 21 4 2" xfId="10256" xr:uid="{00000000-0005-0000-0000-00000E280000}"/>
    <cellStyle name="Normal 18 8 21 5" xfId="10257" xr:uid="{00000000-0005-0000-0000-00000F280000}"/>
    <cellStyle name="Normal 18 8 21 5 2" xfId="10258" xr:uid="{00000000-0005-0000-0000-000010280000}"/>
    <cellStyle name="Normal 18 8 21 6" xfId="10259" xr:uid="{00000000-0005-0000-0000-000011280000}"/>
    <cellStyle name="Normal 18 8 21 6 2" xfId="10260" xr:uid="{00000000-0005-0000-0000-000012280000}"/>
    <cellStyle name="Normal 18 8 21 7" xfId="10261" xr:uid="{00000000-0005-0000-0000-000013280000}"/>
    <cellStyle name="Normal 18 8 21 7 2" xfId="10262" xr:uid="{00000000-0005-0000-0000-000014280000}"/>
    <cellStyle name="Normal 18 8 21 8" xfId="10263" xr:uid="{00000000-0005-0000-0000-000015280000}"/>
    <cellStyle name="Normal 18 8 21 9" xfId="10264" xr:uid="{00000000-0005-0000-0000-000016280000}"/>
    <cellStyle name="Normal 18 8 22" xfId="10265" xr:uid="{00000000-0005-0000-0000-000017280000}"/>
    <cellStyle name="Normal 18 8 22 10" xfId="10266" xr:uid="{00000000-0005-0000-0000-000018280000}"/>
    <cellStyle name="Normal 18 8 22 2" xfId="10267" xr:uid="{00000000-0005-0000-0000-000019280000}"/>
    <cellStyle name="Normal 18 8 22 2 2" xfId="10268" xr:uid="{00000000-0005-0000-0000-00001A280000}"/>
    <cellStyle name="Normal 18 8 22 3" xfId="10269" xr:uid="{00000000-0005-0000-0000-00001B280000}"/>
    <cellStyle name="Normal 18 8 22 3 2" xfId="10270" xr:uid="{00000000-0005-0000-0000-00001C280000}"/>
    <cellStyle name="Normal 18 8 22 4" xfId="10271" xr:uid="{00000000-0005-0000-0000-00001D280000}"/>
    <cellStyle name="Normal 18 8 22 4 2" xfId="10272" xr:uid="{00000000-0005-0000-0000-00001E280000}"/>
    <cellStyle name="Normal 18 8 22 5" xfId="10273" xr:uid="{00000000-0005-0000-0000-00001F280000}"/>
    <cellStyle name="Normal 18 8 22 5 2" xfId="10274" xr:uid="{00000000-0005-0000-0000-000020280000}"/>
    <cellStyle name="Normal 18 8 22 6" xfId="10275" xr:uid="{00000000-0005-0000-0000-000021280000}"/>
    <cellStyle name="Normal 18 8 22 6 2" xfId="10276" xr:uid="{00000000-0005-0000-0000-000022280000}"/>
    <cellStyle name="Normal 18 8 22 7" xfId="10277" xr:uid="{00000000-0005-0000-0000-000023280000}"/>
    <cellStyle name="Normal 18 8 22 7 2" xfId="10278" xr:uid="{00000000-0005-0000-0000-000024280000}"/>
    <cellStyle name="Normal 18 8 22 8" xfId="10279" xr:uid="{00000000-0005-0000-0000-000025280000}"/>
    <cellStyle name="Normal 18 8 22 9" xfId="10280" xr:uid="{00000000-0005-0000-0000-000026280000}"/>
    <cellStyle name="Normal 18 8 23" xfId="10281" xr:uid="{00000000-0005-0000-0000-000027280000}"/>
    <cellStyle name="Normal 18 8 23 10" xfId="10282" xr:uid="{00000000-0005-0000-0000-000028280000}"/>
    <cellStyle name="Normal 18 8 23 2" xfId="10283" xr:uid="{00000000-0005-0000-0000-000029280000}"/>
    <cellStyle name="Normal 18 8 23 2 2" xfId="10284" xr:uid="{00000000-0005-0000-0000-00002A280000}"/>
    <cellStyle name="Normal 18 8 23 3" xfId="10285" xr:uid="{00000000-0005-0000-0000-00002B280000}"/>
    <cellStyle name="Normal 18 8 23 3 2" xfId="10286" xr:uid="{00000000-0005-0000-0000-00002C280000}"/>
    <cellStyle name="Normal 18 8 23 4" xfId="10287" xr:uid="{00000000-0005-0000-0000-00002D280000}"/>
    <cellStyle name="Normal 18 8 23 4 2" xfId="10288" xr:uid="{00000000-0005-0000-0000-00002E280000}"/>
    <cellStyle name="Normal 18 8 23 5" xfId="10289" xr:uid="{00000000-0005-0000-0000-00002F280000}"/>
    <cellStyle name="Normal 18 8 23 5 2" xfId="10290" xr:uid="{00000000-0005-0000-0000-000030280000}"/>
    <cellStyle name="Normal 18 8 23 6" xfId="10291" xr:uid="{00000000-0005-0000-0000-000031280000}"/>
    <cellStyle name="Normal 18 8 23 6 2" xfId="10292" xr:uid="{00000000-0005-0000-0000-000032280000}"/>
    <cellStyle name="Normal 18 8 23 7" xfId="10293" xr:uid="{00000000-0005-0000-0000-000033280000}"/>
    <cellStyle name="Normal 18 8 23 7 2" xfId="10294" xr:uid="{00000000-0005-0000-0000-000034280000}"/>
    <cellStyle name="Normal 18 8 23 8" xfId="10295" xr:uid="{00000000-0005-0000-0000-000035280000}"/>
    <cellStyle name="Normal 18 8 23 9" xfId="10296" xr:uid="{00000000-0005-0000-0000-000036280000}"/>
    <cellStyle name="Normal 18 8 24" xfId="10297" xr:uid="{00000000-0005-0000-0000-000037280000}"/>
    <cellStyle name="Normal 18 8 24 10" xfId="10298" xr:uid="{00000000-0005-0000-0000-000038280000}"/>
    <cellStyle name="Normal 18 8 24 2" xfId="10299" xr:uid="{00000000-0005-0000-0000-000039280000}"/>
    <cellStyle name="Normal 18 8 24 2 2" xfId="10300" xr:uid="{00000000-0005-0000-0000-00003A280000}"/>
    <cellStyle name="Normal 18 8 24 3" xfId="10301" xr:uid="{00000000-0005-0000-0000-00003B280000}"/>
    <cellStyle name="Normal 18 8 24 3 2" xfId="10302" xr:uid="{00000000-0005-0000-0000-00003C280000}"/>
    <cellStyle name="Normal 18 8 24 4" xfId="10303" xr:uid="{00000000-0005-0000-0000-00003D280000}"/>
    <cellStyle name="Normal 18 8 24 4 2" xfId="10304" xr:uid="{00000000-0005-0000-0000-00003E280000}"/>
    <cellStyle name="Normal 18 8 24 5" xfId="10305" xr:uid="{00000000-0005-0000-0000-00003F280000}"/>
    <cellStyle name="Normal 18 8 24 5 2" xfId="10306" xr:uid="{00000000-0005-0000-0000-000040280000}"/>
    <cellStyle name="Normal 18 8 24 6" xfId="10307" xr:uid="{00000000-0005-0000-0000-000041280000}"/>
    <cellStyle name="Normal 18 8 24 6 2" xfId="10308" xr:uid="{00000000-0005-0000-0000-000042280000}"/>
    <cellStyle name="Normal 18 8 24 7" xfId="10309" xr:uid="{00000000-0005-0000-0000-000043280000}"/>
    <cellStyle name="Normal 18 8 24 7 2" xfId="10310" xr:uid="{00000000-0005-0000-0000-000044280000}"/>
    <cellStyle name="Normal 18 8 24 8" xfId="10311" xr:uid="{00000000-0005-0000-0000-000045280000}"/>
    <cellStyle name="Normal 18 8 24 9" xfId="10312" xr:uid="{00000000-0005-0000-0000-000046280000}"/>
    <cellStyle name="Normal 18 8 25" xfId="10313" xr:uid="{00000000-0005-0000-0000-000047280000}"/>
    <cellStyle name="Normal 18 8 25 10" xfId="10314" xr:uid="{00000000-0005-0000-0000-000048280000}"/>
    <cellStyle name="Normal 18 8 25 2" xfId="10315" xr:uid="{00000000-0005-0000-0000-000049280000}"/>
    <cellStyle name="Normal 18 8 25 2 2" xfId="10316" xr:uid="{00000000-0005-0000-0000-00004A280000}"/>
    <cellStyle name="Normal 18 8 25 3" xfId="10317" xr:uid="{00000000-0005-0000-0000-00004B280000}"/>
    <cellStyle name="Normal 18 8 25 3 2" xfId="10318" xr:uid="{00000000-0005-0000-0000-00004C280000}"/>
    <cellStyle name="Normal 18 8 25 4" xfId="10319" xr:uid="{00000000-0005-0000-0000-00004D280000}"/>
    <cellStyle name="Normal 18 8 25 4 2" xfId="10320" xr:uid="{00000000-0005-0000-0000-00004E280000}"/>
    <cellStyle name="Normal 18 8 25 5" xfId="10321" xr:uid="{00000000-0005-0000-0000-00004F280000}"/>
    <cellStyle name="Normal 18 8 25 5 2" xfId="10322" xr:uid="{00000000-0005-0000-0000-000050280000}"/>
    <cellStyle name="Normal 18 8 25 6" xfId="10323" xr:uid="{00000000-0005-0000-0000-000051280000}"/>
    <cellStyle name="Normal 18 8 25 6 2" xfId="10324" xr:uid="{00000000-0005-0000-0000-000052280000}"/>
    <cellStyle name="Normal 18 8 25 7" xfId="10325" xr:uid="{00000000-0005-0000-0000-000053280000}"/>
    <cellStyle name="Normal 18 8 25 7 2" xfId="10326" xr:uid="{00000000-0005-0000-0000-000054280000}"/>
    <cellStyle name="Normal 18 8 25 8" xfId="10327" xr:uid="{00000000-0005-0000-0000-000055280000}"/>
    <cellStyle name="Normal 18 8 25 9" xfId="10328" xr:uid="{00000000-0005-0000-0000-000056280000}"/>
    <cellStyle name="Normal 18 8 26" xfId="10329" xr:uid="{00000000-0005-0000-0000-000057280000}"/>
    <cellStyle name="Normal 18 8 26 10" xfId="10330" xr:uid="{00000000-0005-0000-0000-000058280000}"/>
    <cellStyle name="Normal 18 8 26 2" xfId="10331" xr:uid="{00000000-0005-0000-0000-000059280000}"/>
    <cellStyle name="Normal 18 8 26 2 2" xfId="10332" xr:uid="{00000000-0005-0000-0000-00005A280000}"/>
    <cellStyle name="Normal 18 8 26 3" xfId="10333" xr:uid="{00000000-0005-0000-0000-00005B280000}"/>
    <cellStyle name="Normal 18 8 26 3 2" xfId="10334" xr:uid="{00000000-0005-0000-0000-00005C280000}"/>
    <cellStyle name="Normal 18 8 26 4" xfId="10335" xr:uid="{00000000-0005-0000-0000-00005D280000}"/>
    <cellStyle name="Normal 18 8 26 4 2" xfId="10336" xr:uid="{00000000-0005-0000-0000-00005E280000}"/>
    <cellStyle name="Normal 18 8 26 5" xfId="10337" xr:uid="{00000000-0005-0000-0000-00005F280000}"/>
    <cellStyle name="Normal 18 8 26 5 2" xfId="10338" xr:uid="{00000000-0005-0000-0000-000060280000}"/>
    <cellStyle name="Normal 18 8 26 6" xfId="10339" xr:uid="{00000000-0005-0000-0000-000061280000}"/>
    <cellStyle name="Normal 18 8 26 6 2" xfId="10340" xr:uid="{00000000-0005-0000-0000-000062280000}"/>
    <cellStyle name="Normal 18 8 26 7" xfId="10341" xr:uid="{00000000-0005-0000-0000-000063280000}"/>
    <cellStyle name="Normal 18 8 26 7 2" xfId="10342" xr:uid="{00000000-0005-0000-0000-000064280000}"/>
    <cellStyle name="Normal 18 8 26 8" xfId="10343" xr:uid="{00000000-0005-0000-0000-000065280000}"/>
    <cellStyle name="Normal 18 8 26 9" xfId="10344" xr:uid="{00000000-0005-0000-0000-000066280000}"/>
    <cellStyle name="Normal 18 8 27" xfId="10345" xr:uid="{00000000-0005-0000-0000-000067280000}"/>
    <cellStyle name="Normal 18 8 27 10" xfId="10346" xr:uid="{00000000-0005-0000-0000-000068280000}"/>
    <cellStyle name="Normal 18 8 27 2" xfId="10347" xr:uid="{00000000-0005-0000-0000-000069280000}"/>
    <cellStyle name="Normal 18 8 27 2 2" xfId="10348" xr:uid="{00000000-0005-0000-0000-00006A280000}"/>
    <cellStyle name="Normal 18 8 27 3" xfId="10349" xr:uid="{00000000-0005-0000-0000-00006B280000}"/>
    <cellStyle name="Normal 18 8 27 3 2" xfId="10350" xr:uid="{00000000-0005-0000-0000-00006C280000}"/>
    <cellStyle name="Normal 18 8 27 4" xfId="10351" xr:uid="{00000000-0005-0000-0000-00006D280000}"/>
    <cellStyle name="Normal 18 8 27 4 2" xfId="10352" xr:uid="{00000000-0005-0000-0000-00006E280000}"/>
    <cellStyle name="Normal 18 8 27 5" xfId="10353" xr:uid="{00000000-0005-0000-0000-00006F280000}"/>
    <cellStyle name="Normal 18 8 27 5 2" xfId="10354" xr:uid="{00000000-0005-0000-0000-000070280000}"/>
    <cellStyle name="Normal 18 8 27 6" xfId="10355" xr:uid="{00000000-0005-0000-0000-000071280000}"/>
    <cellStyle name="Normal 18 8 27 6 2" xfId="10356" xr:uid="{00000000-0005-0000-0000-000072280000}"/>
    <cellStyle name="Normal 18 8 27 7" xfId="10357" xr:uid="{00000000-0005-0000-0000-000073280000}"/>
    <cellStyle name="Normal 18 8 27 7 2" xfId="10358" xr:uid="{00000000-0005-0000-0000-000074280000}"/>
    <cellStyle name="Normal 18 8 27 8" xfId="10359" xr:uid="{00000000-0005-0000-0000-000075280000}"/>
    <cellStyle name="Normal 18 8 27 9" xfId="10360" xr:uid="{00000000-0005-0000-0000-000076280000}"/>
    <cellStyle name="Normal 18 8 28" xfId="10361" xr:uid="{00000000-0005-0000-0000-000077280000}"/>
    <cellStyle name="Normal 18 8 28 10" xfId="10362" xr:uid="{00000000-0005-0000-0000-000078280000}"/>
    <cellStyle name="Normal 18 8 28 2" xfId="10363" xr:uid="{00000000-0005-0000-0000-000079280000}"/>
    <cellStyle name="Normal 18 8 28 2 2" xfId="10364" xr:uid="{00000000-0005-0000-0000-00007A280000}"/>
    <cellStyle name="Normal 18 8 28 3" xfId="10365" xr:uid="{00000000-0005-0000-0000-00007B280000}"/>
    <cellStyle name="Normal 18 8 28 3 2" xfId="10366" xr:uid="{00000000-0005-0000-0000-00007C280000}"/>
    <cellStyle name="Normal 18 8 28 4" xfId="10367" xr:uid="{00000000-0005-0000-0000-00007D280000}"/>
    <cellStyle name="Normal 18 8 28 4 2" xfId="10368" xr:uid="{00000000-0005-0000-0000-00007E280000}"/>
    <cellStyle name="Normal 18 8 28 5" xfId="10369" xr:uid="{00000000-0005-0000-0000-00007F280000}"/>
    <cellStyle name="Normal 18 8 28 5 2" xfId="10370" xr:uid="{00000000-0005-0000-0000-000080280000}"/>
    <cellStyle name="Normal 18 8 28 6" xfId="10371" xr:uid="{00000000-0005-0000-0000-000081280000}"/>
    <cellStyle name="Normal 18 8 28 6 2" xfId="10372" xr:uid="{00000000-0005-0000-0000-000082280000}"/>
    <cellStyle name="Normal 18 8 28 7" xfId="10373" xr:uid="{00000000-0005-0000-0000-000083280000}"/>
    <cellStyle name="Normal 18 8 28 7 2" xfId="10374" xr:uid="{00000000-0005-0000-0000-000084280000}"/>
    <cellStyle name="Normal 18 8 28 8" xfId="10375" xr:uid="{00000000-0005-0000-0000-000085280000}"/>
    <cellStyle name="Normal 18 8 28 9" xfId="10376" xr:uid="{00000000-0005-0000-0000-000086280000}"/>
    <cellStyle name="Normal 18 8 29" xfId="10377" xr:uid="{00000000-0005-0000-0000-000087280000}"/>
    <cellStyle name="Normal 18 8 29 10" xfId="10378" xr:uid="{00000000-0005-0000-0000-000088280000}"/>
    <cellStyle name="Normal 18 8 29 2" xfId="10379" xr:uid="{00000000-0005-0000-0000-000089280000}"/>
    <cellStyle name="Normal 18 8 29 2 2" xfId="10380" xr:uid="{00000000-0005-0000-0000-00008A280000}"/>
    <cellStyle name="Normal 18 8 29 3" xfId="10381" xr:uid="{00000000-0005-0000-0000-00008B280000}"/>
    <cellStyle name="Normal 18 8 29 3 2" xfId="10382" xr:uid="{00000000-0005-0000-0000-00008C280000}"/>
    <cellStyle name="Normal 18 8 29 4" xfId="10383" xr:uid="{00000000-0005-0000-0000-00008D280000}"/>
    <cellStyle name="Normal 18 8 29 4 2" xfId="10384" xr:uid="{00000000-0005-0000-0000-00008E280000}"/>
    <cellStyle name="Normal 18 8 29 5" xfId="10385" xr:uid="{00000000-0005-0000-0000-00008F280000}"/>
    <cellStyle name="Normal 18 8 29 5 2" xfId="10386" xr:uid="{00000000-0005-0000-0000-000090280000}"/>
    <cellStyle name="Normal 18 8 29 6" xfId="10387" xr:uid="{00000000-0005-0000-0000-000091280000}"/>
    <cellStyle name="Normal 18 8 29 6 2" xfId="10388" xr:uid="{00000000-0005-0000-0000-000092280000}"/>
    <cellStyle name="Normal 18 8 29 7" xfId="10389" xr:uid="{00000000-0005-0000-0000-000093280000}"/>
    <cellStyle name="Normal 18 8 29 7 2" xfId="10390" xr:uid="{00000000-0005-0000-0000-000094280000}"/>
    <cellStyle name="Normal 18 8 29 8" xfId="10391" xr:uid="{00000000-0005-0000-0000-000095280000}"/>
    <cellStyle name="Normal 18 8 29 9" xfId="10392" xr:uid="{00000000-0005-0000-0000-000096280000}"/>
    <cellStyle name="Normal 18 8 3" xfId="10393" xr:uid="{00000000-0005-0000-0000-000097280000}"/>
    <cellStyle name="Normal 18 8 3 10" xfId="10394" xr:uid="{00000000-0005-0000-0000-000098280000}"/>
    <cellStyle name="Normal 18 8 3 2" xfId="10395" xr:uid="{00000000-0005-0000-0000-000099280000}"/>
    <cellStyle name="Normal 18 8 3 2 2" xfId="10396" xr:uid="{00000000-0005-0000-0000-00009A280000}"/>
    <cellStyle name="Normal 18 8 3 3" xfId="10397" xr:uid="{00000000-0005-0000-0000-00009B280000}"/>
    <cellStyle name="Normal 18 8 3 3 2" xfId="10398" xr:uid="{00000000-0005-0000-0000-00009C280000}"/>
    <cellStyle name="Normal 18 8 3 4" xfId="10399" xr:uid="{00000000-0005-0000-0000-00009D280000}"/>
    <cellStyle name="Normal 18 8 3 4 2" xfId="10400" xr:uid="{00000000-0005-0000-0000-00009E280000}"/>
    <cellStyle name="Normal 18 8 3 5" xfId="10401" xr:uid="{00000000-0005-0000-0000-00009F280000}"/>
    <cellStyle name="Normal 18 8 3 5 2" xfId="10402" xr:uid="{00000000-0005-0000-0000-0000A0280000}"/>
    <cellStyle name="Normal 18 8 3 6" xfId="10403" xr:uid="{00000000-0005-0000-0000-0000A1280000}"/>
    <cellStyle name="Normal 18 8 3 6 2" xfId="10404" xr:uid="{00000000-0005-0000-0000-0000A2280000}"/>
    <cellStyle name="Normal 18 8 3 7" xfId="10405" xr:uid="{00000000-0005-0000-0000-0000A3280000}"/>
    <cellStyle name="Normal 18 8 3 7 2" xfId="10406" xr:uid="{00000000-0005-0000-0000-0000A4280000}"/>
    <cellStyle name="Normal 18 8 3 8" xfId="10407" xr:uid="{00000000-0005-0000-0000-0000A5280000}"/>
    <cellStyle name="Normal 18 8 3 9" xfId="10408" xr:uid="{00000000-0005-0000-0000-0000A6280000}"/>
    <cellStyle name="Normal 18 8 30" xfId="10409" xr:uid="{00000000-0005-0000-0000-0000A7280000}"/>
    <cellStyle name="Normal 18 8 30 10" xfId="10410" xr:uid="{00000000-0005-0000-0000-0000A8280000}"/>
    <cellStyle name="Normal 18 8 30 2" xfId="10411" xr:uid="{00000000-0005-0000-0000-0000A9280000}"/>
    <cellStyle name="Normal 18 8 30 2 2" xfId="10412" xr:uid="{00000000-0005-0000-0000-0000AA280000}"/>
    <cellStyle name="Normal 18 8 30 3" xfId="10413" xr:uid="{00000000-0005-0000-0000-0000AB280000}"/>
    <cellStyle name="Normal 18 8 30 3 2" xfId="10414" xr:uid="{00000000-0005-0000-0000-0000AC280000}"/>
    <cellStyle name="Normal 18 8 30 4" xfId="10415" xr:uid="{00000000-0005-0000-0000-0000AD280000}"/>
    <cellStyle name="Normal 18 8 30 4 2" xfId="10416" xr:uid="{00000000-0005-0000-0000-0000AE280000}"/>
    <cellStyle name="Normal 18 8 30 5" xfId="10417" xr:uid="{00000000-0005-0000-0000-0000AF280000}"/>
    <cellStyle name="Normal 18 8 30 5 2" xfId="10418" xr:uid="{00000000-0005-0000-0000-0000B0280000}"/>
    <cellStyle name="Normal 18 8 30 6" xfId="10419" xr:uid="{00000000-0005-0000-0000-0000B1280000}"/>
    <cellStyle name="Normal 18 8 30 6 2" xfId="10420" xr:uid="{00000000-0005-0000-0000-0000B2280000}"/>
    <cellStyle name="Normal 18 8 30 7" xfId="10421" xr:uid="{00000000-0005-0000-0000-0000B3280000}"/>
    <cellStyle name="Normal 18 8 30 7 2" xfId="10422" xr:uid="{00000000-0005-0000-0000-0000B4280000}"/>
    <cellStyle name="Normal 18 8 30 8" xfId="10423" xr:uid="{00000000-0005-0000-0000-0000B5280000}"/>
    <cellStyle name="Normal 18 8 30 9" xfId="10424" xr:uid="{00000000-0005-0000-0000-0000B6280000}"/>
    <cellStyle name="Normal 18 8 31" xfId="10425" xr:uid="{00000000-0005-0000-0000-0000B7280000}"/>
    <cellStyle name="Normal 18 8 31 10" xfId="10426" xr:uid="{00000000-0005-0000-0000-0000B8280000}"/>
    <cellStyle name="Normal 18 8 31 2" xfId="10427" xr:uid="{00000000-0005-0000-0000-0000B9280000}"/>
    <cellStyle name="Normal 18 8 31 2 2" xfId="10428" xr:uid="{00000000-0005-0000-0000-0000BA280000}"/>
    <cellStyle name="Normal 18 8 31 3" xfId="10429" xr:uid="{00000000-0005-0000-0000-0000BB280000}"/>
    <cellStyle name="Normal 18 8 31 3 2" xfId="10430" xr:uid="{00000000-0005-0000-0000-0000BC280000}"/>
    <cellStyle name="Normal 18 8 31 4" xfId="10431" xr:uid="{00000000-0005-0000-0000-0000BD280000}"/>
    <cellStyle name="Normal 18 8 31 4 2" xfId="10432" xr:uid="{00000000-0005-0000-0000-0000BE280000}"/>
    <cellStyle name="Normal 18 8 31 5" xfId="10433" xr:uid="{00000000-0005-0000-0000-0000BF280000}"/>
    <cellStyle name="Normal 18 8 31 5 2" xfId="10434" xr:uid="{00000000-0005-0000-0000-0000C0280000}"/>
    <cellStyle name="Normal 18 8 31 6" xfId="10435" xr:uid="{00000000-0005-0000-0000-0000C1280000}"/>
    <cellStyle name="Normal 18 8 31 6 2" xfId="10436" xr:uid="{00000000-0005-0000-0000-0000C2280000}"/>
    <cellStyle name="Normal 18 8 31 7" xfId="10437" xr:uid="{00000000-0005-0000-0000-0000C3280000}"/>
    <cellStyle name="Normal 18 8 31 7 2" xfId="10438" xr:uid="{00000000-0005-0000-0000-0000C4280000}"/>
    <cellStyle name="Normal 18 8 31 8" xfId="10439" xr:uid="{00000000-0005-0000-0000-0000C5280000}"/>
    <cellStyle name="Normal 18 8 31 9" xfId="10440" xr:uid="{00000000-0005-0000-0000-0000C6280000}"/>
    <cellStyle name="Normal 18 8 32" xfId="10441" xr:uid="{00000000-0005-0000-0000-0000C7280000}"/>
    <cellStyle name="Normal 18 8 32 10" xfId="10442" xr:uid="{00000000-0005-0000-0000-0000C8280000}"/>
    <cellStyle name="Normal 18 8 32 2" xfId="10443" xr:uid="{00000000-0005-0000-0000-0000C9280000}"/>
    <cellStyle name="Normal 18 8 32 2 2" xfId="10444" xr:uid="{00000000-0005-0000-0000-0000CA280000}"/>
    <cellStyle name="Normal 18 8 32 3" xfId="10445" xr:uid="{00000000-0005-0000-0000-0000CB280000}"/>
    <cellStyle name="Normal 18 8 32 3 2" xfId="10446" xr:uid="{00000000-0005-0000-0000-0000CC280000}"/>
    <cellStyle name="Normal 18 8 32 4" xfId="10447" xr:uid="{00000000-0005-0000-0000-0000CD280000}"/>
    <cellStyle name="Normal 18 8 32 4 2" xfId="10448" xr:uid="{00000000-0005-0000-0000-0000CE280000}"/>
    <cellStyle name="Normal 18 8 32 5" xfId="10449" xr:uid="{00000000-0005-0000-0000-0000CF280000}"/>
    <cellStyle name="Normal 18 8 32 5 2" xfId="10450" xr:uid="{00000000-0005-0000-0000-0000D0280000}"/>
    <cellStyle name="Normal 18 8 32 6" xfId="10451" xr:uid="{00000000-0005-0000-0000-0000D1280000}"/>
    <cellStyle name="Normal 18 8 32 6 2" xfId="10452" xr:uid="{00000000-0005-0000-0000-0000D2280000}"/>
    <cellStyle name="Normal 18 8 32 7" xfId="10453" xr:uid="{00000000-0005-0000-0000-0000D3280000}"/>
    <cellStyle name="Normal 18 8 32 7 2" xfId="10454" xr:uid="{00000000-0005-0000-0000-0000D4280000}"/>
    <cellStyle name="Normal 18 8 32 8" xfId="10455" xr:uid="{00000000-0005-0000-0000-0000D5280000}"/>
    <cellStyle name="Normal 18 8 32 9" xfId="10456" xr:uid="{00000000-0005-0000-0000-0000D6280000}"/>
    <cellStyle name="Normal 18 8 33" xfId="10457" xr:uid="{00000000-0005-0000-0000-0000D7280000}"/>
    <cellStyle name="Normal 18 8 33 10" xfId="10458" xr:uid="{00000000-0005-0000-0000-0000D8280000}"/>
    <cellStyle name="Normal 18 8 33 2" xfId="10459" xr:uid="{00000000-0005-0000-0000-0000D9280000}"/>
    <cellStyle name="Normal 18 8 33 2 2" xfId="10460" xr:uid="{00000000-0005-0000-0000-0000DA280000}"/>
    <cellStyle name="Normal 18 8 33 3" xfId="10461" xr:uid="{00000000-0005-0000-0000-0000DB280000}"/>
    <cellStyle name="Normal 18 8 33 3 2" xfId="10462" xr:uid="{00000000-0005-0000-0000-0000DC280000}"/>
    <cellStyle name="Normal 18 8 33 4" xfId="10463" xr:uid="{00000000-0005-0000-0000-0000DD280000}"/>
    <cellStyle name="Normal 18 8 33 4 2" xfId="10464" xr:uid="{00000000-0005-0000-0000-0000DE280000}"/>
    <cellStyle name="Normal 18 8 33 5" xfId="10465" xr:uid="{00000000-0005-0000-0000-0000DF280000}"/>
    <cellStyle name="Normal 18 8 33 5 2" xfId="10466" xr:uid="{00000000-0005-0000-0000-0000E0280000}"/>
    <cellStyle name="Normal 18 8 33 6" xfId="10467" xr:uid="{00000000-0005-0000-0000-0000E1280000}"/>
    <cellStyle name="Normal 18 8 33 6 2" xfId="10468" xr:uid="{00000000-0005-0000-0000-0000E2280000}"/>
    <cellStyle name="Normal 18 8 33 7" xfId="10469" xr:uid="{00000000-0005-0000-0000-0000E3280000}"/>
    <cellStyle name="Normal 18 8 33 7 2" xfId="10470" xr:uid="{00000000-0005-0000-0000-0000E4280000}"/>
    <cellStyle name="Normal 18 8 33 8" xfId="10471" xr:uid="{00000000-0005-0000-0000-0000E5280000}"/>
    <cellStyle name="Normal 18 8 33 9" xfId="10472" xr:uid="{00000000-0005-0000-0000-0000E6280000}"/>
    <cellStyle name="Normal 18 8 34" xfId="10473" xr:uid="{00000000-0005-0000-0000-0000E7280000}"/>
    <cellStyle name="Normal 18 8 34 10" xfId="10474" xr:uid="{00000000-0005-0000-0000-0000E8280000}"/>
    <cellStyle name="Normal 18 8 34 2" xfId="10475" xr:uid="{00000000-0005-0000-0000-0000E9280000}"/>
    <cellStyle name="Normal 18 8 34 2 2" xfId="10476" xr:uid="{00000000-0005-0000-0000-0000EA280000}"/>
    <cellStyle name="Normal 18 8 34 3" xfId="10477" xr:uid="{00000000-0005-0000-0000-0000EB280000}"/>
    <cellStyle name="Normal 18 8 34 3 2" xfId="10478" xr:uid="{00000000-0005-0000-0000-0000EC280000}"/>
    <cellStyle name="Normal 18 8 34 4" xfId="10479" xr:uid="{00000000-0005-0000-0000-0000ED280000}"/>
    <cellStyle name="Normal 18 8 34 4 2" xfId="10480" xr:uid="{00000000-0005-0000-0000-0000EE280000}"/>
    <cellStyle name="Normal 18 8 34 5" xfId="10481" xr:uid="{00000000-0005-0000-0000-0000EF280000}"/>
    <cellStyle name="Normal 18 8 34 5 2" xfId="10482" xr:uid="{00000000-0005-0000-0000-0000F0280000}"/>
    <cellStyle name="Normal 18 8 34 6" xfId="10483" xr:uid="{00000000-0005-0000-0000-0000F1280000}"/>
    <cellStyle name="Normal 18 8 34 6 2" xfId="10484" xr:uid="{00000000-0005-0000-0000-0000F2280000}"/>
    <cellStyle name="Normal 18 8 34 7" xfId="10485" xr:uid="{00000000-0005-0000-0000-0000F3280000}"/>
    <cellStyle name="Normal 18 8 34 7 2" xfId="10486" xr:uid="{00000000-0005-0000-0000-0000F4280000}"/>
    <cellStyle name="Normal 18 8 34 8" xfId="10487" xr:uid="{00000000-0005-0000-0000-0000F5280000}"/>
    <cellStyle name="Normal 18 8 34 9" xfId="10488" xr:uid="{00000000-0005-0000-0000-0000F6280000}"/>
    <cellStyle name="Normal 18 8 35" xfId="10489" xr:uid="{00000000-0005-0000-0000-0000F7280000}"/>
    <cellStyle name="Normal 18 8 35 10" xfId="10490" xr:uid="{00000000-0005-0000-0000-0000F8280000}"/>
    <cellStyle name="Normal 18 8 35 2" xfId="10491" xr:uid="{00000000-0005-0000-0000-0000F9280000}"/>
    <cellStyle name="Normal 18 8 35 2 2" xfId="10492" xr:uid="{00000000-0005-0000-0000-0000FA280000}"/>
    <cellStyle name="Normal 18 8 35 3" xfId="10493" xr:uid="{00000000-0005-0000-0000-0000FB280000}"/>
    <cellStyle name="Normal 18 8 35 3 2" xfId="10494" xr:uid="{00000000-0005-0000-0000-0000FC280000}"/>
    <cellStyle name="Normal 18 8 35 4" xfId="10495" xr:uid="{00000000-0005-0000-0000-0000FD280000}"/>
    <cellStyle name="Normal 18 8 35 4 2" xfId="10496" xr:uid="{00000000-0005-0000-0000-0000FE280000}"/>
    <cellStyle name="Normal 18 8 35 5" xfId="10497" xr:uid="{00000000-0005-0000-0000-0000FF280000}"/>
    <cellStyle name="Normal 18 8 35 5 2" xfId="10498" xr:uid="{00000000-0005-0000-0000-000000290000}"/>
    <cellStyle name="Normal 18 8 35 6" xfId="10499" xr:uid="{00000000-0005-0000-0000-000001290000}"/>
    <cellStyle name="Normal 18 8 35 6 2" xfId="10500" xr:uid="{00000000-0005-0000-0000-000002290000}"/>
    <cellStyle name="Normal 18 8 35 7" xfId="10501" xr:uid="{00000000-0005-0000-0000-000003290000}"/>
    <cellStyle name="Normal 18 8 35 7 2" xfId="10502" xr:uid="{00000000-0005-0000-0000-000004290000}"/>
    <cellStyle name="Normal 18 8 35 8" xfId="10503" xr:uid="{00000000-0005-0000-0000-000005290000}"/>
    <cellStyle name="Normal 18 8 35 9" xfId="10504" xr:uid="{00000000-0005-0000-0000-000006290000}"/>
    <cellStyle name="Normal 18 8 36" xfId="10505" xr:uid="{00000000-0005-0000-0000-000007290000}"/>
    <cellStyle name="Normal 18 8 36 10" xfId="10506" xr:uid="{00000000-0005-0000-0000-000008290000}"/>
    <cellStyle name="Normal 18 8 36 2" xfId="10507" xr:uid="{00000000-0005-0000-0000-000009290000}"/>
    <cellStyle name="Normal 18 8 36 2 2" xfId="10508" xr:uid="{00000000-0005-0000-0000-00000A290000}"/>
    <cellStyle name="Normal 18 8 36 3" xfId="10509" xr:uid="{00000000-0005-0000-0000-00000B290000}"/>
    <cellStyle name="Normal 18 8 36 3 2" xfId="10510" xr:uid="{00000000-0005-0000-0000-00000C290000}"/>
    <cellStyle name="Normal 18 8 36 4" xfId="10511" xr:uid="{00000000-0005-0000-0000-00000D290000}"/>
    <cellStyle name="Normal 18 8 36 4 2" xfId="10512" xr:uid="{00000000-0005-0000-0000-00000E290000}"/>
    <cellStyle name="Normal 18 8 36 5" xfId="10513" xr:uid="{00000000-0005-0000-0000-00000F290000}"/>
    <cellStyle name="Normal 18 8 36 5 2" xfId="10514" xr:uid="{00000000-0005-0000-0000-000010290000}"/>
    <cellStyle name="Normal 18 8 36 6" xfId="10515" xr:uid="{00000000-0005-0000-0000-000011290000}"/>
    <cellStyle name="Normal 18 8 36 6 2" xfId="10516" xr:uid="{00000000-0005-0000-0000-000012290000}"/>
    <cellStyle name="Normal 18 8 36 7" xfId="10517" xr:uid="{00000000-0005-0000-0000-000013290000}"/>
    <cellStyle name="Normal 18 8 36 7 2" xfId="10518" xr:uid="{00000000-0005-0000-0000-000014290000}"/>
    <cellStyle name="Normal 18 8 36 8" xfId="10519" xr:uid="{00000000-0005-0000-0000-000015290000}"/>
    <cellStyle name="Normal 18 8 36 9" xfId="10520" xr:uid="{00000000-0005-0000-0000-000016290000}"/>
    <cellStyle name="Normal 18 8 37" xfId="10521" xr:uid="{00000000-0005-0000-0000-000017290000}"/>
    <cellStyle name="Normal 18 8 37 10" xfId="10522" xr:uid="{00000000-0005-0000-0000-000018290000}"/>
    <cellStyle name="Normal 18 8 37 2" xfId="10523" xr:uid="{00000000-0005-0000-0000-000019290000}"/>
    <cellStyle name="Normal 18 8 37 2 2" xfId="10524" xr:uid="{00000000-0005-0000-0000-00001A290000}"/>
    <cellStyle name="Normal 18 8 37 3" xfId="10525" xr:uid="{00000000-0005-0000-0000-00001B290000}"/>
    <cellStyle name="Normal 18 8 37 3 2" xfId="10526" xr:uid="{00000000-0005-0000-0000-00001C290000}"/>
    <cellStyle name="Normal 18 8 37 4" xfId="10527" xr:uid="{00000000-0005-0000-0000-00001D290000}"/>
    <cellStyle name="Normal 18 8 37 4 2" xfId="10528" xr:uid="{00000000-0005-0000-0000-00001E290000}"/>
    <cellStyle name="Normal 18 8 37 5" xfId="10529" xr:uid="{00000000-0005-0000-0000-00001F290000}"/>
    <cellStyle name="Normal 18 8 37 5 2" xfId="10530" xr:uid="{00000000-0005-0000-0000-000020290000}"/>
    <cellStyle name="Normal 18 8 37 6" xfId="10531" xr:uid="{00000000-0005-0000-0000-000021290000}"/>
    <cellStyle name="Normal 18 8 37 6 2" xfId="10532" xr:uid="{00000000-0005-0000-0000-000022290000}"/>
    <cellStyle name="Normal 18 8 37 7" xfId="10533" xr:uid="{00000000-0005-0000-0000-000023290000}"/>
    <cellStyle name="Normal 18 8 37 7 2" xfId="10534" xr:uid="{00000000-0005-0000-0000-000024290000}"/>
    <cellStyle name="Normal 18 8 37 8" xfId="10535" xr:uid="{00000000-0005-0000-0000-000025290000}"/>
    <cellStyle name="Normal 18 8 37 9" xfId="10536" xr:uid="{00000000-0005-0000-0000-000026290000}"/>
    <cellStyle name="Normal 18 8 38" xfId="10537" xr:uid="{00000000-0005-0000-0000-000027290000}"/>
    <cellStyle name="Normal 18 8 38 10" xfId="10538" xr:uid="{00000000-0005-0000-0000-000028290000}"/>
    <cellStyle name="Normal 18 8 38 2" xfId="10539" xr:uid="{00000000-0005-0000-0000-000029290000}"/>
    <cellStyle name="Normal 18 8 38 2 2" xfId="10540" xr:uid="{00000000-0005-0000-0000-00002A290000}"/>
    <cellStyle name="Normal 18 8 38 3" xfId="10541" xr:uid="{00000000-0005-0000-0000-00002B290000}"/>
    <cellStyle name="Normal 18 8 38 3 2" xfId="10542" xr:uid="{00000000-0005-0000-0000-00002C290000}"/>
    <cellStyle name="Normal 18 8 38 4" xfId="10543" xr:uid="{00000000-0005-0000-0000-00002D290000}"/>
    <cellStyle name="Normal 18 8 38 4 2" xfId="10544" xr:uid="{00000000-0005-0000-0000-00002E290000}"/>
    <cellStyle name="Normal 18 8 38 5" xfId="10545" xr:uid="{00000000-0005-0000-0000-00002F290000}"/>
    <cellStyle name="Normal 18 8 38 5 2" xfId="10546" xr:uid="{00000000-0005-0000-0000-000030290000}"/>
    <cellStyle name="Normal 18 8 38 6" xfId="10547" xr:uid="{00000000-0005-0000-0000-000031290000}"/>
    <cellStyle name="Normal 18 8 38 6 2" xfId="10548" xr:uid="{00000000-0005-0000-0000-000032290000}"/>
    <cellStyle name="Normal 18 8 38 7" xfId="10549" xr:uid="{00000000-0005-0000-0000-000033290000}"/>
    <cellStyle name="Normal 18 8 38 7 2" xfId="10550" xr:uid="{00000000-0005-0000-0000-000034290000}"/>
    <cellStyle name="Normal 18 8 38 8" xfId="10551" xr:uid="{00000000-0005-0000-0000-000035290000}"/>
    <cellStyle name="Normal 18 8 38 9" xfId="10552" xr:uid="{00000000-0005-0000-0000-000036290000}"/>
    <cellStyle name="Normal 18 8 39" xfId="10553" xr:uid="{00000000-0005-0000-0000-000037290000}"/>
    <cellStyle name="Normal 18 8 39 10" xfId="10554" xr:uid="{00000000-0005-0000-0000-000038290000}"/>
    <cellStyle name="Normal 18 8 39 2" xfId="10555" xr:uid="{00000000-0005-0000-0000-000039290000}"/>
    <cellStyle name="Normal 18 8 39 2 2" xfId="10556" xr:uid="{00000000-0005-0000-0000-00003A290000}"/>
    <cellStyle name="Normal 18 8 39 3" xfId="10557" xr:uid="{00000000-0005-0000-0000-00003B290000}"/>
    <cellStyle name="Normal 18 8 39 3 2" xfId="10558" xr:uid="{00000000-0005-0000-0000-00003C290000}"/>
    <cellStyle name="Normal 18 8 39 4" xfId="10559" xr:uid="{00000000-0005-0000-0000-00003D290000}"/>
    <cellStyle name="Normal 18 8 39 4 2" xfId="10560" xr:uid="{00000000-0005-0000-0000-00003E290000}"/>
    <cellStyle name="Normal 18 8 39 5" xfId="10561" xr:uid="{00000000-0005-0000-0000-00003F290000}"/>
    <cellStyle name="Normal 18 8 39 5 2" xfId="10562" xr:uid="{00000000-0005-0000-0000-000040290000}"/>
    <cellStyle name="Normal 18 8 39 6" xfId="10563" xr:uid="{00000000-0005-0000-0000-000041290000}"/>
    <cellStyle name="Normal 18 8 39 6 2" xfId="10564" xr:uid="{00000000-0005-0000-0000-000042290000}"/>
    <cellStyle name="Normal 18 8 39 7" xfId="10565" xr:uid="{00000000-0005-0000-0000-000043290000}"/>
    <cellStyle name="Normal 18 8 39 7 2" xfId="10566" xr:uid="{00000000-0005-0000-0000-000044290000}"/>
    <cellStyle name="Normal 18 8 39 8" xfId="10567" xr:uid="{00000000-0005-0000-0000-000045290000}"/>
    <cellStyle name="Normal 18 8 39 9" xfId="10568" xr:uid="{00000000-0005-0000-0000-000046290000}"/>
    <cellStyle name="Normal 18 8 4" xfId="10569" xr:uid="{00000000-0005-0000-0000-000047290000}"/>
    <cellStyle name="Normal 18 8 4 10" xfId="10570" xr:uid="{00000000-0005-0000-0000-000048290000}"/>
    <cellStyle name="Normal 18 8 4 2" xfId="10571" xr:uid="{00000000-0005-0000-0000-000049290000}"/>
    <cellStyle name="Normal 18 8 4 2 2" xfId="10572" xr:uid="{00000000-0005-0000-0000-00004A290000}"/>
    <cellStyle name="Normal 18 8 4 3" xfId="10573" xr:uid="{00000000-0005-0000-0000-00004B290000}"/>
    <cellStyle name="Normal 18 8 4 3 2" xfId="10574" xr:uid="{00000000-0005-0000-0000-00004C290000}"/>
    <cellStyle name="Normal 18 8 4 4" xfId="10575" xr:uid="{00000000-0005-0000-0000-00004D290000}"/>
    <cellStyle name="Normal 18 8 4 4 2" xfId="10576" xr:uid="{00000000-0005-0000-0000-00004E290000}"/>
    <cellStyle name="Normal 18 8 4 5" xfId="10577" xr:uid="{00000000-0005-0000-0000-00004F290000}"/>
    <cellStyle name="Normal 18 8 4 5 2" xfId="10578" xr:uid="{00000000-0005-0000-0000-000050290000}"/>
    <cellStyle name="Normal 18 8 4 6" xfId="10579" xr:uid="{00000000-0005-0000-0000-000051290000}"/>
    <cellStyle name="Normal 18 8 4 6 2" xfId="10580" xr:uid="{00000000-0005-0000-0000-000052290000}"/>
    <cellStyle name="Normal 18 8 4 7" xfId="10581" xr:uid="{00000000-0005-0000-0000-000053290000}"/>
    <cellStyle name="Normal 18 8 4 7 2" xfId="10582" xr:uid="{00000000-0005-0000-0000-000054290000}"/>
    <cellStyle name="Normal 18 8 4 8" xfId="10583" xr:uid="{00000000-0005-0000-0000-000055290000}"/>
    <cellStyle name="Normal 18 8 4 9" xfId="10584" xr:uid="{00000000-0005-0000-0000-000056290000}"/>
    <cellStyle name="Normal 18 8 40" xfId="10585" xr:uid="{00000000-0005-0000-0000-000057290000}"/>
    <cellStyle name="Normal 18 8 40 10" xfId="10586" xr:uid="{00000000-0005-0000-0000-000058290000}"/>
    <cellStyle name="Normal 18 8 40 2" xfId="10587" xr:uid="{00000000-0005-0000-0000-000059290000}"/>
    <cellStyle name="Normal 18 8 40 2 2" xfId="10588" xr:uid="{00000000-0005-0000-0000-00005A290000}"/>
    <cellStyle name="Normal 18 8 40 3" xfId="10589" xr:uid="{00000000-0005-0000-0000-00005B290000}"/>
    <cellStyle name="Normal 18 8 40 3 2" xfId="10590" xr:uid="{00000000-0005-0000-0000-00005C290000}"/>
    <cellStyle name="Normal 18 8 40 4" xfId="10591" xr:uid="{00000000-0005-0000-0000-00005D290000}"/>
    <cellStyle name="Normal 18 8 40 4 2" xfId="10592" xr:uid="{00000000-0005-0000-0000-00005E290000}"/>
    <cellStyle name="Normal 18 8 40 5" xfId="10593" xr:uid="{00000000-0005-0000-0000-00005F290000}"/>
    <cellStyle name="Normal 18 8 40 5 2" xfId="10594" xr:uid="{00000000-0005-0000-0000-000060290000}"/>
    <cellStyle name="Normal 18 8 40 6" xfId="10595" xr:uid="{00000000-0005-0000-0000-000061290000}"/>
    <cellStyle name="Normal 18 8 40 6 2" xfId="10596" xr:uid="{00000000-0005-0000-0000-000062290000}"/>
    <cellStyle name="Normal 18 8 40 7" xfId="10597" xr:uid="{00000000-0005-0000-0000-000063290000}"/>
    <cellStyle name="Normal 18 8 40 7 2" xfId="10598" xr:uid="{00000000-0005-0000-0000-000064290000}"/>
    <cellStyle name="Normal 18 8 40 8" xfId="10599" xr:uid="{00000000-0005-0000-0000-000065290000}"/>
    <cellStyle name="Normal 18 8 40 9" xfId="10600" xr:uid="{00000000-0005-0000-0000-000066290000}"/>
    <cellStyle name="Normal 18 8 41" xfId="10601" xr:uid="{00000000-0005-0000-0000-000067290000}"/>
    <cellStyle name="Normal 18 8 41 10" xfId="10602" xr:uid="{00000000-0005-0000-0000-000068290000}"/>
    <cellStyle name="Normal 18 8 41 2" xfId="10603" xr:uid="{00000000-0005-0000-0000-000069290000}"/>
    <cellStyle name="Normal 18 8 41 2 2" xfId="10604" xr:uid="{00000000-0005-0000-0000-00006A290000}"/>
    <cellStyle name="Normal 18 8 41 3" xfId="10605" xr:uid="{00000000-0005-0000-0000-00006B290000}"/>
    <cellStyle name="Normal 18 8 41 3 2" xfId="10606" xr:uid="{00000000-0005-0000-0000-00006C290000}"/>
    <cellStyle name="Normal 18 8 41 4" xfId="10607" xr:uid="{00000000-0005-0000-0000-00006D290000}"/>
    <cellStyle name="Normal 18 8 41 4 2" xfId="10608" xr:uid="{00000000-0005-0000-0000-00006E290000}"/>
    <cellStyle name="Normal 18 8 41 5" xfId="10609" xr:uid="{00000000-0005-0000-0000-00006F290000}"/>
    <cellStyle name="Normal 18 8 41 5 2" xfId="10610" xr:uid="{00000000-0005-0000-0000-000070290000}"/>
    <cellStyle name="Normal 18 8 41 6" xfId="10611" xr:uid="{00000000-0005-0000-0000-000071290000}"/>
    <cellStyle name="Normal 18 8 41 6 2" xfId="10612" xr:uid="{00000000-0005-0000-0000-000072290000}"/>
    <cellStyle name="Normal 18 8 41 7" xfId="10613" xr:uid="{00000000-0005-0000-0000-000073290000}"/>
    <cellStyle name="Normal 18 8 41 7 2" xfId="10614" xr:uid="{00000000-0005-0000-0000-000074290000}"/>
    <cellStyle name="Normal 18 8 41 8" xfId="10615" xr:uid="{00000000-0005-0000-0000-000075290000}"/>
    <cellStyle name="Normal 18 8 41 9" xfId="10616" xr:uid="{00000000-0005-0000-0000-000076290000}"/>
    <cellStyle name="Normal 18 8 42" xfId="10617" xr:uid="{00000000-0005-0000-0000-000077290000}"/>
    <cellStyle name="Normal 18 8 42 10" xfId="10618" xr:uid="{00000000-0005-0000-0000-000078290000}"/>
    <cellStyle name="Normal 18 8 42 2" xfId="10619" xr:uid="{00000000-0005-0000-0000-000079290000}"/>
    <cellStyle name="Normal 18 8 42 2 2" xfId="10620" xr:uid="{00000000-0005-0000-0000-00007A290000}"/>
    <cellStyle name="Normal 18 8 42 3" xfId="10621" xr:uid="{00000000-0005-0000-0000-00007B290000}"/>
    <cellStyle name="Normal 18 8 42 3 2" xfId="10622" xr:uid="{00000000-0005-0000-0000-00007C290000}"/>
    <cellStyle name="Normal 18 8 42 4" xfId="10623" xr:uid="{00000000-0005-0000-0000-00007D290000}"/>
    <cellStyle name="Normal 18 8 42 4 2" xfId="10624" xr:uid="{00000000-0005-0000-0000-00007E290000}"/>
    <cellStyle name="Normal 18 8 42 5" xfId="10625" xr:uid="{00000000-0005-0000-0000-00007F290000}"/>
    <cellStyle name="Normal 18 8 42 5 2" xfId="10626" xr:uid="{00000000-0005-0000-0000-000080290000}"/>
    <cellStyle name="Normal 18 8 42 6" xfId="10627" xr:uid="{00000000-0005-0000-0000-000081290000}"/>
    <cellStyle name="Normal 18 8 42 6 2" xfId="10628" xr:uid="{00000000-0005-0000-0000-000082290000}"/>
    <cellStyle name="Normal 18 8 42 7" xfId="10629" xr:uid="{00000000-0005-0000-0000-000083290000}"/>
    <cellStyle name="Normal 18 8 42 7 2" xfId="10630" xr:uid="{00000000-0005-0000-0000-000084290000}"/>
    <cellStyle name="Normal 18 8 42 8" xfId="10631" xr:uid="{00000000-0005-0000-0000-000085290000}"/>
    <cellStyle name="Normal 18 8 42 9" xfId="10632" xr:uid="{00000000-0005-0000-0000-000086290000}"/>
    <cellStyle name="Normal 18 8 43" xfId="10633" xr:uid="{00000000-0005-0000-0000-000087290000}"/>
    <cellStyle name="Normal 18 8 43 10" xfId="10634" xr:uid="{00000000-0005-0000-0000-000088290000}"/>
    <cellStyle name="Normal 18 8 43 2" xfId="10635" xr:uid="{00000000-0005-0000-0000-000089290000}"/>
    <cellStyle name="Normal 18 8 43 2 2" xfId="10636" xr:uid="{00000000-0005-0000-0000-00008A290000}"/>
    <cellStyle name="Normal 18 8 43 3" xfId="10637" xr:uid="{00000000-0005-0000-0000-00008B290000}"/>
    <cellStyle name="Normal 18 8 43 3 2" xfId="10638" xr:uid="{00000000-0005-0000-0000-00008C290000}"/>
    <cellStyle name="Normal 18 8 43 4" xfId="10639" xr:uid="{00000000-0005-0000-0000-00008D290000}"/>
    <cellStyle name="Normal 18 8 43 4 2" xfId="10640" xr:uid="{00000000-0005-0000-0000-00008E290000}"/>
    <cellStyle name="Normal 18 8 43 5" xfId="10641" xr:uid="{00000000-0005-0000-0000-00008F290000}"/>
    <cellStyle name="Normal 18 8 43 5 2" xfId="10642" xr:uid="{00000000-0005-0000-0000-000090290000}"/>
    <cellStyle name="Normal 18 8 43 6" xfId="10643" xr:uid="{00000000-0005-0000-0000-000091290000}"/>
    <cellStyle name="Normal 18 8 43 6 2" xfId="10644" xr:uid="{00000000-0005-0000-0000-000092290000}"/>
    <cellStyle name="Normal 18 8 43 7" xfId="10645" xr:uid="{00000000-0005-0000-0000-000093290000}"/>
    <cellStyle name="Normal 18 8 43 7 2" xfId="10646" xr:uid="{00000000-0005-0000-0000-000094290000}"/>
    <cellStyle name="Normal 18 8 43 8" xfId="10647" xr:uid="{00000000-0005-0000-0000-000095290000}"/>
    <cellStyle name="Normal 18 8 43 9" xfId="10648" xr:uid="{00000000-0005-0000-0000-000096290000}"/>
    <cellStyle name="Normal 18 8 44" xfId="10649" xr:uid="{00000000-0005-0000-0000-000097290000}"/>
    <cellStyle name="Normal 18 8 44 10" xfId="10650" xr:uid="{00000000-0005-0000-0000-000098290000}"/>
    <cellStyle name="Normal 18 8 44 2" xfId="10651" xr:uid="{00000000-0005-0000-0000-000099290000}"/>
    <cellStyle name="Normal 18 8 44 2 2" xfId="10652" xr:uid="{00000000-0005-0000-0000-00009A290000}"/>
    <cellStyle name="Normal 18 8 44 3" xfId="10653" xr:uid="{00000000-0005-0000-0000-00009B290000}"/>
    <cellStyle name="Normal 18 8 44 3 2" xfId="10654" xr:uid="{00000000-0005-0000-0000-00009C290000}"/>
    <cellStyle name="Normal 18 8 44 4" xfId="10655" xr:uid="{00000000-0005-0000-0000-00009D290000}"/>
    <cellStyle name="Normal 18 8 44 4 2" xfId="10656" xr:uid="{00000000-0005-0000-0000-00009E290000}"/>
    <cellStyle name="Normal 18 8 44 5" xfId="10657" xr:uid="{00000000-0005-0000-0000-00009F290000}"/>
    <cellStyle name="Normal 18 8 44 5 2" xfId="10658" xr:uid="{00000000-0005-0000-0000-0000A0290000}"/>
    <cellStyle name="Normal 18 8 44 6" xfId="10659" xr:uid="{00000000-0005-0000-0000-0000A1290000}"/>
    <cellStyle name="Normal 18 8 44 6 2" xfId="10660" xr:uid="{00000000-0005-0000-0000-0000A2290000}"/>
    <cellStyle name="Normal 18 8 44 7" xfId="10661" xr:uid="{00000000-0005-0000-0000-0000A3290000}"/>
    <cellStyle name="Normal 18 8 44 7 2" xfId="10662" xr:uid="{00000000-0005-0000-0000-0000A4290000}"/>
    <cellStyle name="Normal 18 8 44 8" xfId="10663" xr:uid="{00000000-0005-0000-0000-0000A5290000}"/>
    <cellStyle name="Normal 18 8 44 9" xfId="10664" xr:uid="{00000000-0005-0000-0000-0000A6290000}"/>
    <cellStyle name="Normal 18 8 45" xfId="10665" xr:uid="{00000000-0005-0000-0000-0000A7290000}"/>
    <cellStyle name="Normal 18 8 45 2" xfId="10666" xr:uid="{00000000-0005-0000-0000-0000A8290000}"/>
    <cellStyle name="Normal 18 8 45 2 2" xfId="10667" xr:uid="{00000000-0005-0000-0000-0000A9290000}"/>
    <cellStyle name="Normal 18 8 45 2 2 2" xfId="10668" xr:uid="{00000000-0005-0000-0000-0000AA290000}"/>
    <cellStyle name="Normal 18 8 45 2 3" xfId="10669" xr:uid="{00000000-0005-0000-0000-0000AB290000}"/>
    <cellStyle name="Normal 18 8 45 2 3 2" xfId="10670" xr:uid="{00000000-0005-0000-0000-0000AC290000}"/>
    <cellStyle name="Normal 18 8 45 2 4" xfId="10671" xr:uid="{00000000-0005-0000-0000-0000AD290000}"/>
    <cellStyle name="Normal 18 8 45 2 4 2" xfId="10672" xr:uid="{00000000-0005-0000-0000-0000AE290000}"/>
    <cellStyle name="Normal 18 8 45 2 5" xfId="10673" xr:uid="{00000000-0005-0000-0000-0000AF290000}"/>
    <cellStyle name="Normal 18 8 45 3" xfId="10674" xr:uid="{00000000-0005-0000-0000-0000B0290000}"/>
    <cellStyle name="Normal 18 8 45 3 2" xfId="10675" xr:uid="{00000000-0005-0000-0000-0000B1290000}"/>
    <cellStyle name="Normal 18 8 45 4" xfId="10676" xr:uid="{00000000-0005-0000-0000-0000B2290000}"/>
    <cellStyle name="Normal 18 8 45 4 2" xfId="10677" xr:uid="{00000000-0005-0000-0000-0000B3290000}"/>
    <cellStyle name="Normal 18 8 45 5" xfId="10678" xr:uid="{00000000-0005-0000-0000-0000B4290000}"/>
    <cellStyle name="Normal 18 8 45 5 2" xfId="10679" xr:uid="{00000000-0005-0000-0000-0000B5290000}"/>
    <cellStyle name="Normal 18 8 45 6" xfId="10680" xr:uid="{00000000-0005-0000-0000-0000B6290000}"/>
    <cellStyle name="Normal 18 8 45 6 2" xfId="10681" xr:uid="{00000000-0005-0000-0000-0000B7290000}"/>
    <cellStyle name="Normal 18 8 45 7" xfId="10682" xr:uid="{00000000-0005-0000-0000-0000B8290000}"/>
    <cellStyle name="Normal 18 8 45 7 2" xfId="10683" xr:uid="{00000000-0005-0000-0000-0000B9290000}"/>
    <cellStyle name="Normal 18 8 45 8" xfId="10684" xr:uid="{00000000-0005-0000-0000-0000BA290000}"/>
    <cellStyle name="Normal 18 8 45 8 2" xfId="10685" xr:uid="{00000000-0005-0000-0000-0000BB290000}"/>
    <cellStyle name="Normal 18 8 45 9" xfId="10686" xr:uid="{00000000-0005-0000-0000-0000BC290000}"/>
    <cellStyle name="Normal 18 8 46" xfId="10687" xr:uid="{00000000-0005-0000-0000-0000BD290000}"/>
    <cellStyle name="Normal 18 8 46 2" xfId="10688" xr:uid="{00000000-0005-0000-0000-0000BE290000}"/>
    <cellStyle name="Normal 18 8 46 3" xfId="10689" xr:uid="{00000000-0005-0000-0000-0000BF290000}"/>
    <cellStyle name="Normal 18 8 47" xfId="10690" xr:uid="{00000000-0005-0000-0000-0000C0290000}"/>
    <cellStyle name="Normal 18 8 47 2" xfId="10691" xr:uid="{00000000-0005-0000-0000-0000C1290000}"/>
    <cellStyle name="Normal 18 8 47 2 2" xfId="10692" xr:uid="{00000000-0005-0000-0000-0000C2290000}"/>
    <cellStyle name="Normal 18 8 47 3" xfId="10693" xr:uid="{00000000-0005-0000-0000-0000C3290000}"/>
    <cellStyle name="Normal 18 8 47 3 2" xfId="10694" xr:uid="{00000000-0005-0000-0000-0000C4290000}"/>
    <cellStyle name="Normal 18 8 47 4" xfId="10695" xr:uid="{00000000-0005-0000-0000-0000C5290000}"/>
    <cellStyle name="Normal 18 8 47 4 2" xfId="10696" xr:uid="{00000000-0005-0000-0000-0000C6290000}"/>
    <cellStyle name="Normal 18 8 47 5" xfId="10697" xr:uid="{00000000-0005-0000-0000-0000C7290000}"/>
    <cellStyle name="Normal 18 8 48" xfId="10698" xr:uid="{00000000-0005-0000-0000-0000C8290000}"/>
    <cellStyle name="Normal 18 8 48 2" xfId="10699" xr:uid="{00000000-0005-0000-0000-0000C9290000}"/>
    <cellStyle name="Normal 18 8 49" xfId="10700" xr:uid="{00000000-0005-0000-0000-0000CA290000}"/>
    <cellStyle name="Normal 18 8 49 2" xfId="10701" xr:uid="{00000000-0005-0000-0000-0000CB290000}"/>
    <cellStyle name="Normal 18 8 5" xfId="10702" xr:uid="{00000000-0005-0000-0000-0000CC290000}"/>
    <cellStyle name="Normal 18 8 5 10" xfId="10703" xr:uid="{00000000-0005-0000-0000-0000CD290000}"/>
    <cellStyle name="Normal 18 8 5 2" xfId="10704" xr:uid="{00000000-0005-0000-0000-0000CE290000}"/>
    <cellStyle name="Normal 18 8 5 2 2" xfId="10705" xr:uid="{00000000-0005-0000-0000-0000CF290000}"/>
    <cellStyle name="Normal 18 8 5 3" xfId="10706" xr:uid="{00000000-0005-0000-0000-0000D0290000}"/>
    <cellStyle name="Normal 18 8 5 3 2" xfId="10707" xr:uid="{00000000-0005-0000-0000-0000D1290000}"/>
    <cellStyle name="Normal 18 8 5 4" xfId="10708" xr:uid="{00000000-0005-0000-0000-0000D2290000}"/>
    <cellStyle name="Normal 18 8 5 4 2" xfId="10709" xr:uid="{00000000-0005-0000-0000-0000D3290000}"/>
    <cellStyle name="Normal 18 8 5 5" xfId="10710" xr:uid="{00000000-0005-0000-0000-0000D4290000}"/>
    <cellStyle name="Normal 18 8 5 5 2" xfId="10711" xr:uid="{00000000-0005-0000-0000-0000D5290000}"/>
    <cellStyle name="Normal 18 8 5 6" xfId="10712" xr:uid="{00000000-0005-0000-0000-0000D6290000}"/>
    <cellStyle name="Normal 18 8 5 6 2" xfId="10713" xr:uid="{00000000-0005-0000-0000-0000D7290000}"/>
    <cellStyle name="Normal 18 8 5 7" xfId="10714" xr:uid="{00000000-0005-0000-0000-0000D8290000}"/>
    <cellStyle name="Normal 18 8 5 7 2" xfId="10715" xr:uid="{00000000-0005-0000-0000-0000D9290000}"/>
    <cellStyle name="Normal 18 8 5 8" xfId="10716" xr:uid="{00000000-0005-0000-0000-0000DA290000}"/>
    <cellStyle name="Normal 18 8 5 9" xfId="10717" xr:uid="{00000000-0005-0000-0000-0000DB290000}"/>
    <cellStyle name="Normal 18 8 50" xfId="10718" xr:uid="{00000000-0005-0000-0000-0000DC290000}"/>
    <cellStyle name="Normal 18 8 50 2" xfId="10719" xr:uid="{00000000-0005-0000-0000-0000DD290000}"/>
    <cellStyle name="Normal 18 8 51" xfId="10720" xr:uid="{00000000-0005-0000-0000-0000DE290000}"/>
    <cellStyle name="Normal 18 8 51 2" xfId="10721" xr:uid="{00000000-0005-0000-0000-0000DF290000}"/>
    <cellStyle name="Normal 18 8 52" xfId="10722" xr:uid="{00000000-0005-0000-0000-0000E0290000}"/>
    <cellStyle name="Normal 18 8 53" xfId="10723" xr:uid="{00000000-0005-0000-0000-0000E1290000}"/>
    <cellStyle name="Normal 18 8 6" xfId="10724" xr:uid="{00000000-0005-0000-0000-0000E2290000}"/>
    <cellStyle name="Normal 18 8 6 10" xfId="10725" xr:uid="{00000000-0005-0000-0000-0000E3290000}"/>
    <cellStyle name="Normal 18 8 6 2" xfId="10726" xr:uid="{00000000-0005-0000-0000-0000E4290000}"/>
    <cellStyle name="Normal 18 8 6 2 2" xfId="10727" xr:uid="{00000000-0005-0000-0000-0000E5290000}"/>
    <cellStyle name="Normal 18 8 6 3" xfId="10728" xr:uid="{00000000-0005-0000-0000-0000E6290000}"/>
    <cellStyle name="Normal 18 8 6 3 2" xfId="10729" xr:uid="{00000000-0005-0000-0000-0000E7290000}"/>
    <cellStyle name="Normal 18 8 6 4" xfId="10730" xr:uid="{00000000-0005-0000-0000-0000E8290000}"/>
    <cellStyle name="Normal 18 8 6 4 2" xfId="10731" xr:uid="{00000000-0005-0000-0000-0000E9290000}"/>
    <cellStyle name="Normal 18 8 6 5" xfId="10732" xr:uid="{00000000-0005-0000-0000-0000EA290000}"/>
    <cellStyle name="Normal 18 8 6 5 2" xfId="10733" xr:uid="{00000000-0005-0000-0000-0000EB290000}"/>
    <cellStyle name="Normal 18 8 6 6" xfId="10734" xr:uid="{00000000-0005-0000-0000-0000EC290000}"/>
    <cellStyle name="Normal 18 8 6 6 2" xfId="10735" xr:uid="{00000000-0005-0000-0000-0000ED290000}"/>
    <cellStyle name="Normal 18 8 6 7" xfId="10736" xr:uid="{00000000-0005-0000-0000-0000EE290000}"/>
    <cellStyle name="Normal 18 8 6 7 2" xfId="10737" xr:uid="{00000000-0005-0000-0000-0000EF290000}"/>
    <cellStyle name="Normal 18 8 6 8" xfId="10738" xr:uid="{00000000-0005-0000-0000-0000F0290000}"/>
    <cellStyle name="Normal 18 8 6 9" xfId="10739" xr:uid="{00000000-0005-0000-0000-0000F1290000}"/>
    <cellStyle name="Normal 18 8 7" xfId="10740" xr:uid="{00000000-0005-0000-0000-0000F2290000}"/>
    <cellStyle name="Normal 18 8 7 10" xfId="10741" xr:uid="{00000000-0005-0000-0000-0000F3290000}"/>
    <cellStyle name="Normal 18 8 7 2" xfId="10742" xr:uid="{00000000-0005-0000-0000-0000F4290000}"/>
    <cellStyle name="Normal 18 8 7 2 2" xfId="10743" xr:uid="{00000000-0005-0000-0000-0000F5290000}"/>
    <cellStyle name="Normal 18 8 7 3" xfId="10744" xr:uid="{00000000-0005-0000-0000-0000F6290000}"/>
    <cellStyle name="Normal 18 8 7 3 2" xfId="10745" xr:uid="{00000000-0005-0000-0000-0000F7290000}"/>
    <cellStyle name="Normal 18 8 7 4" xfId="10746" xr:uid="{00000000-0005-0000-0000-0000F8290000}"/>
    <cellStyle name="Normal 18 8 7 4 2" xfId="10747" xr:uid="{00000000-0005-0000-0000-0000F9290000}"/>
    <cellStyle name="Normal 18 8 7 5" xfId="10748" xr:uid="{00000000-0005-0000-0000-0000FA290000}"/>
    <cellStyle name="Normal 18 8 7 5 2" xfId="10749" xr:uid="{00000000-0005-0000-0000-0000FB290000}"/>
    <cellStyle name="Normal 18 8 7 6" xfId="10750" xr:uid="{00000000-0005-0000-0000-0000FC290000}"/>
    <cellStyle name="Normal 18 8 7 6 2" xfId="10751" xr:uid="{00000000-0005-0000-0000-0000FD290000}"/>
    <cellStyle name="Normal 18 8 7 7" xfId="10752" xr:uid="{00000000-0005-0000-0000-0000FE290000}"/>
    <cellStyle name="Normal 18 8 7 7 2" xfId="10753" xr:uid="{00000000-0005-0000-0000-0000FF290000}"/>
    <cellStyle name="Normal 18 8 7 8" xfId="10754" xr:uid="{00000000-0005-0000-0000-0000002A0000}"/>
    <cellStyle name="Normal 18 8 7 9" xfId="10755" xr:uid="{00000000-0005-0000-0000-0000012A0000}"/>
    <cellStyle name="Normal 18 8 8" xfId="10756" xr:uid="{00000000-0005-0000-0000-0000022A0000}"/>
    <cellStyle name="Normal 18 8 8 10" xfId="10757" xr:uid="{00000000-0005-0000-0000-0000032A0000}"/>
    <cellStyle name="Normal 18 8 8 2" xfId="10758" xr:uid="{00000000-0005-0000-0000-0000042A0000}"/>
    <cellStyle name="Normal 18 8 8 2 2" xfId="10759" xr:uid="{00000000-0005-0000-0000-0000052A0000}"/>
    <cellStyle name="Normal 18 8 8 3" xfId="10760" xr:uid="{00000000-0005-0000-0000-0000062A0000}"/>
    <cellStyle name="Normal 18 8 8 3 2" xfId="10761" xr:uid="{00000000-0005-0000-0000-0000072A0000}"/>
    <cellStyle name="Normal 18 8 8 4" xfId="10762" xr:uid="{00000000-0005-0000-0000-0000082A0000}"/>
    <cellStyle name="Normal 18 8 8 4 2" xfId="10763" xr:uid="{00000000-0005-0000-0000-0000092A0000}"/>
    <cellStyle name="Normal 18 8 8 5" xfId="10764" xr:uid="{00000000-0005-0000-0000-00000A2A0000}"/>
    <cellStyle name="Normal 18 8 8 5 2" xfId="10765" xr:uid="{00000000-0005-0000-0000-00000B2A0000}"/>
    <cellStyle name="Normal 18 8 8 6" xfId="10766" xr:uid="{00000000-0005-0000-0000-00000C2A0000}"/>
    <cellStyle name="Normal 18 8 8 6 2" xfId="10767" xr:uid="{00000000-0005-0000-0000-00000D2A0000}"/>
    <cellStyle name="Normal 18 8 8 7" xfId="10768" xr:uid="{00000000-0005-0000-0000-00000E2A0000}"/>
    <cellStyle name="Normal 18 8 8 7 2" xfId="10769" xr:uid="{00000000-0005-0000-0000-00000F2A0000}"/>
    <cellStyle name="Normal 18 8 8 8" xfId="10770" xr:uid="{00000000-0005-0000-0000-0000102A0000}"/>
    <cellStyle name="Normal 18 8 8 9" xfId="10771" xr:uid="{00000000-0005-0000-0000-0000112A0000}"/>
    <cellStyle name="Normal 18 8 9" xfId="10772" xr:uid="{00000000-0005-0000-0000-0000122A0000}"/>
    <cellStyle name="Normal 18 8 9 10" xfId="10773" xr:uid="{00000000-0005-0000-0000-0000132A0000}"/>
    <cellStyle name="Normal 18 8 9 2" xfId="10774" xr:uid="{00000000-0005-0000-0000-0000142A0000}"/>
    <cellStyle name="Normal 18 8 9 2 2" xfId="10775" xr:uid="{00000000-0005-0000-0000-0000152A0000}"/>
    <cellStyle name="Normal 18 8 9 3" xfId="10776" xr:uid="{00000000-0005-0000-0000-0000162A0000}"/>
    <cellStyle name="Normal 18 8 9 3 2" xfId="10777" xr:uid="{00000000-0005-0000-0000-0000172A0000}"/>
    <cellStyle name="Normal 18 8 9 4" xfId="10778" xr:uid="{00000000-0005-0000-0000-0000182A0000}"/>
    <cellStyle name="Normal 18 8 9 4 2" xfId="10779" xr:uid="{00000000-0005-0000-0000-0000192A0000}"/>
    <cellStyle name="Normal 18 8 9 5" xfId="10780" xr:uid="{00000000-0005-0000-0000-00001A2A0000}"/>
    <cellStyle name="Normal 18 8 9 5 2" xfId="10781" xr:uid="{00000000-0005-0000-0000-00001B2A0000}"/>
    <cellStyle name="Normal 18 8 9 6" xfId="10782" xr:uid="{00000000-0005-0000-0000-00001C2A0000}"/>
    <cellStyle name="Normal 18 8 9 6 2" xfId="10783" xr:uid="{00000000-0005-0000-0000-00001D2A0000}"/>
    <cellStyle name="Normal 18 8 9 7" xfId="10784" xr:uid="{00000000-0005-0000-0000-00001E2A0000}"/>
    <cellStyle name="Normal 18 8 9 7 2" xfId="10785" xr:uid="{00000000-0005-0000-0000-00001F2A0000}"/>
    <cellStyle name="Normal 18 8 9 8" xfId="10786" xr:uid="{00000000-0005-0000-0000-0000202A0000}"/>
    <cellStyle name="Normal 18 8 9 9" xfId="10787" xr:uid="{00000000-0005-0000-0000-0000212A0000}"/>
    <cellStyle name="Normal 18 9" xfId="10788" xr:uid="{00000000-0005-0000-0000-0000222A0000}"/>
    <cellStyle name="Normal 18 9 10" xfId="10789" xr:uid="{00000000-0005-0000-0000-0000232A0000}"/>
    <cellStyle name="Normal 18 9 2" xfId="10790" xr:uid="{00000000-0005-0000-0000-0000242A0000}"/>
    <cellStyle name="Normal 18 9 2 2" xfId="10791" xr:uid="{00000000-0005-0000-0000-0000252A0000}"/>
    <cellStyle name="Normal 18 9 3" xfId="10792" xr:uid="{00000000-0005-0000-0000-0000262A0000}"/>
    <cellStyle name="Normal 18 9 3 2" xfId="10793" xr:uid="{00000000-0005-0000-0000-0000272A0000}"/>
    <cellStyle name="Normal 18 9 4" xfId="10794" xr:uid="{00000000-0005-0000-0000-0000282A0000}"/>
    <cellStyle name="Normal 18 9 4 2" xfId="10795" xr:uid="{00000000-0005-0000-0000-0000292A0000}"/>
    <cellStyle name="Normal 18 9 5" xfId="10796" xr:uid="{00000000-0005-0000-0000-00002A2A0000}"/>
    <cellStyle name="Normal 18 9 5 2" xfId="10797" xr:uid="{00000000-0005-0000-0000-00002B2A0000}"/>
    <cellStyle name="Normal 18 9 6" xfId="10798" xr:uid="{00000000-0005-0000-0000-00002C2A0000}"/>
    <cellStyle name="Normal 18 9 6 2" xfId="10799" xr:uid="{00000000-0005-0000-0000-00002D2A0000}"/>
    <cellStyle name="Normal 18 9 7" xfId="10800" xr:uid="{00000000-0005-0000-0000-00002E2A0000}"/>
    <cellStyle name="Normal 18 9 7 2" xfId="10801" xr:uid="{00000000-0005-0000-0000-00002F2A0000}"/>
    <cellStyle name="Normal 18 9 8" xfId="10802" xr:uid="{00000000-0005-0000-0000-0000302A0000}"/>
    <cellStyle name="Normal 18 9 9" xfId="10803" xr:uid="{00000000-0005-0000-0000-0000312A0000}"/>
    <cellStyle name="Normal 19" xfId="10804" xr:uid="{00000000-0005-0000-0000-0000322A0000}"/>
    <cellStyle name="Normal 19 10" xfId="10805" xr:uid="{00000000-0005-0000-0000-0000332A0000}"/>
    <cellStyle name="Normal 19 10 10" xfId="10806" xr:uid="{00000000-0005-0000-0000-0000342A0000}"/>
    <cellStyle name="Normal 19 10 2" xfId="10807" xr:uid="{00000000-0005-0000-0000-0000352A0000}"/>
    <cellStyle name="Normal 19 10 2 2" xfId="10808" xr:uid="{00000000-0005-0000-0000-0000362A0000}"/>
    <cellStyle name="Normal 19 10 3" xfId="10809" xr:uid="{00000000-0005-0000-0000-0000372A0000}"/>
    <cellStyle name="Normal 19 10 3 2" xfId="10810" xr:uid="{00000000-0005-0000-0000-0000382A0000}"/>
    <cellStyle name="Normal 19 10 4" xfId="10811" xr:uid="{00000000-0005-0000-0000-0000392A0000}"/>
    <cellStyle name="Normal 19 10 4 2" xfId="10812" xr:uid="{00000000-0005-0000-0000-00003A2A0000}"/>
    <cellStyle name="Normal 19 10 5" xfId="10813" xr:uid="{00000000-0005-0000-0000-00003B2A0000}"/>
    <cellStyle name="Normal 19 10 5 2" xfId="10814" xr:uid="{00000000-0005-0000-0000-00003C2A0000}"/>
    <cellStyle name="Normal 19 10 6" xfId="10815" xr:uid="{00000000-0005-0000-0000-00003D2A0000}"/>
    <cellStyle name="Normal 19 10 6 2" xfId="10816" xr:uid="{00000000-0005-0000-0000-00003E2A0000}"/>
    <cellStyle name="Normal 19 10 7" xfId="10817" xr:uid="{00000000-0005-0000-0000-00003F2A0000}"/>
    <cellStyle name="Normal 19 10 7 2" xfId="10818" xr:uid="{00000000-0005-0000-0000-0000402A0000}"/>
    <cellStyle name="Normal 19 10 8" xfId="10819" xr:uid="{00000000-0005-0000-0000-0000412A0000}"/>
    <cellStyle name="Normal 19 10 9" xfId="10820" xr:uid="{00000000-0005-0000-0000-0000422A0000}"/>
    <cellStyle name="Normal 19 11" xfId="10821" xr:uid="{00000000-0005-0000-0000-0000432A0000}"/>
    <cellStyle name="Normal 19 11 10" xfId="10822" xr:uid="{00000000-0005-0000-0000-0000442A0000}"/>
    <cellStyle name="Normal 19 11 2" xfId="10823" xr:uid="{00000000-0005-0000-0000-0000452A0000}"/>
    <cellStyle name="Normal 19 11 2 2" xfId="10824" xr:uid="{00000000-0005-0000-0000-0000462A0000}"/>
    <cellStyle name="Normal 19 11 3" xfId="10825" xr:uid="{00000000-0005-0000-0000-0000472A0000}"/>
    <cellStyle name="Normal 19 11 3 2" xfId="10826" xr:uid="{00000000-0005-0000-0000-0000482A0000}"/>
    <cellStyle name="Normal 19 11 4" xfId="10827" xr:uid="{00000000-0005-0000-0000-0000492A0000}"/>
    <cellStyle name="Normal 19 11 4 2" xfId="10828" xr:uid="{00000000-0005-0000-0000-00004A2A0000}"/>
    <cellStyle name="Normal 19 11 5" xfId="10829" xr:uid="{00000000-0005-0000-0000-00004B2A0000}"/>
    <cellStyle name="Normal 19 11 5 2" xfId="10830" xr:uid="{00000000-0005-0000-0000-00004C2A0000}"/>
    <cellStyle name="Normal 19 11 6" xfId="10831" xr:uid="{00000000-0005-0000-0000-00004D2A0000}"/>
    <cellStyle name="Normal 19 11 6 2" xfId="10832" xr:uid="{00000000-0005-0000-0000-00004E2A0000}"/>
    <cellStyle name="Normal 19 11 7" xfId="10833" xr:uid="{00000000-0005-0000-0000-00004F2A0000}"/>
    <cellStyle name="Normal 19 11 7 2" xfId="10834" xr:uid="{00000000-0005-0000-0000-0000502A0000}"/>
    <cellStyle name="Normal 19 11 8" xfId="10835" xr:uid="{00000000-0005-0000-0000-0000512A0000}"/>
    <cellStyle name="Normal 19 11 9" xfId="10836" xr:uid="{00000000-0005-0000-0000-0000522A0000}"/>
    <cellStyle name="Normal 19 12" xfId="10837" xr:uid="{00000000-0005-0000-0000-0000532A0000}"/>
    <cellStyle name="Normal 19 12 10" xfId="10838" xr:uid="{00000000-0005-0000-0000-0000542A0000}"/>
    <cellStyle name="Normal 19 12 2" xfId="10839" xr:uid="{00000000-0005-0000-0000-0000552A0000}"/>
    <cellStyle name="Normal 19 12 2 2" xfId="10840" xr:uid="{00000000-0005-0000-0000-0000562A0000}"/>
    <cellStyle name="Normal 19 12 3" xfId="10841" xr:uid="{00000000-0005-0000-0000-0000572A0000}"/>
    <cellStyle name="Normal 19 12 3 2" xfId="10842" xr:uid="{00000000-0005-0000-0000-0000582A0000}"/>
    <cellStyle name="Normal 19 12 4" xfId="10843" xr:uid="{00000000-0005-0000-0000-0000592A0000}"/>
    <cellStyle name="Normal 19 12 4 2" xfId="10844" xr:uid="{00000000-0005-0000-0000-00005A2A0000}"/>
    <cellStyle name="Normal 19 12 5" xfId="10845" xr:uid="{00000000-0005-0000-0000-00005B2A0000}"/>
    <cellStyle name="Normal 19 12 5 2" xfId="10846" xr:uid="{00000000-0005-0000-0000-00005C2A0000}"/>
    <cellStyle name="Normal 19 12 6" xfId="10847" xr:uid="{00000000-0005-0000-0000-00005D2A0000}"/>
    <cellStyle name="Normal 19 12 6 2" xfId="10848" xr:uid="{00000000-0005-0000-0000-00005E2A0000}"/>
    <cellStyle name="Normal 19 12 7" xfId="10849" xr:uid="{00000000-0005-0000-0000-00005F2A0000}"/>
    <cellStyle name="Normal 19 12 7 2" xfId="10850" xr:uid="{00000000-0005-0000-0000-0000602A0000}"/>
    <cellStyle name="Normal 19 12 8" xfId="10851" xr:uid="{00000000-0005-0000-0000-0000612A0000}"/>
    <cellStyle name="Normal 19 12 9" xfId="10852" xr:uid="{00000000-0005-0000-0000-0000622A0000}"/>
    <cellStyle name="Normal 19 13" xfId="10853" xr:uid="{00000000-0005-0000-0000-0000632A0000}"/>
    <cellStyle name="Normal 19 13 10" xfId="10854" xr:uid="{00000000-0005-0000-0000-0000642A0000}"/>
    <cellStyle name="Normal 19 13 2" xfId="10855" xr:uid="{00000000-0005-0000-0000-0000652A0000}"/>
    <cellStyle name="Normal 19 13 2 2" xfId="10856" xr:uid="{00000000-0005-0000-0000-0000662A0000}"/>
    <cellStyle name="Normal 19 13 3" xfId="10857" xr:uid="{00000000-0005-0000-0000-0000672A0000}"/>
    <cellStyle name="Normal 19 13 3 2" xfId="10858" xr:uid="{00000000-0005-0000-0000-0000682A0000}"/>
    <cellStyle name="Normal 19 13 4" xfId="10859" xr:uid="{00000000-0005-0000-0000-0000692A0000}"/>
    <cellStyle name="Normal 19 13 4 2" xfId="10860" xr:uid="{00000000-0005-0000-0000-00006A2A0000}"/>
    <cellStyle name="Normal 19 13 5" xfId="10861" xr:uid="{00000000-0005-0000-0000-00006B2A0000}"/>
    <cellStyle name="Normal 19 13 5 2" xfId="10862" xr:uid="{00000000-0005-0000-0000-00006C2A0000}"/>
    <cellStyle name="Normal 19 13 6" xfId="10863" xr:uid="{00000000-0005-0000-0000-00006D2A0000}"/>
    <cellStyle name="Normal 19 13 6 2" xfId="10864" xr:uid="{00000000-0005-0000-0000-00006E2A0000}"/>
    <cellStyle name="Normal 19 13 7" xfId="10865" xr:uid="{00000000-0005-0000-0000-00006F2A0000}"/>
    <cellStyle name="Normal 19 13 7 2" xfId="10866" xr:uid="{00000000-0005-0000-0000-0000702A0000}"/>
    <cellStyle name="Normal 19 13 8" xfId="10867" xr:uid="{00000000-0005-0000-0000-0000712A0000}"/>
    <cellStyle name="Normal 19 13 9" xfId="10868" xr:uid="{00000000-0005-0000-0000-0000722A0000}"/>
    <cellStyle name="Normal 19 14" xfId="10869" xr:uid="{00000000-0005-0000-0000-0000732A0000}"/>
    <cellStyle name="Normal 19 14 10" xfId="10870" xr:uid="{00000000-0005-0000-0000-0000742A0000}"/>
    <cellStyle name="Normal 19 14 2" xfId="10871" xr:uid="{00000000-0005-0000-0000-0000752A0000}"/>
    <cellStyle name="Normal 19 14 2 2" xfId="10872" xr:uid="{00000000-0005-0000-0000-0000762A0000}"/>
    <cellStyle name="Normal 19 14 3" xfId="10873" xr:uid="{00000000-0005-0000-0000-0000772A0000}"/>
    <cellStyle name="Normal 19 14 3 2" xfId="10874" xr:uid="{00000000-0005-0000-0000-0000782A0000}"/>
    <cellStyle name="Normal 19 14 4" xfId="10875" xr:uid="{00000000-0005-0000-0000-0000792A0000}"/>
    <cellStyle name="Normal 19 14 4 2" xfId="10876" xr:uid="{00000000-0005-0000-0000-00007A2A0000}"/>
    <cellStyle name="Normal 19 14 5" xfId="10877" xr:uid="{00000000-0005-0000-0000-00007B2A0000}"/>
    <cellStyle name="Normal 19 14 5 2" xfId="10878" xr:uid="{00000000-0005-0000-0000-00007C2A0000}"/>
    <cellStyle name="Normal 19 14 6" xfId="10879" xr:uid="{00000000-0005-0000-0000-00007D2A0000}"/>
    <cellStyle name="Normal 19 14 6 2" xfId="10880" xr:uid="{00000000-0005-0000-0000-00007E2A0000}"/>
    <cellStyle name="Normal 19 14 7" xfId="10881" xr:uid="{00000000-0005-0000-0000-00007F2A0000}"/>
    <cellStyle name="Normal 19 14 7 2" xfId="10882" xr:uid="{00000000-0005-0000-0000-0000802A0000}"/>
    <cellStyle name="Normal 19 14 8" xfId="10883" xr:uid="{00000000-0005-0000-0000-0000812A0000}"/>
    <cellStyle name="Normal 19 14 9" xfId="10884" xr:uid="{00000000-0005-0000-0000-0000822A0000}"/>
    <cellStyle name="Normal 19 15" xfId="10885" xr:uid="{00000000-0005-0000-0000-0000832A0000}"/>
    <cellStyle name="Normal 19 15 10" xfId="10886" xr:uid="{00000000-0005-0000-0000-0000842A0000}"/>
    <cellStyle name="Normal 19 15 2" xfId="10887" xr:uid="{00000000-0005-0000-0000-0000852A0000}"/>
    <cellStyle name="Normal 19 15 2 2" xfId="10888" xr:uid="{00000000-0005-0000-0000-0000862A0000}"/>
    <cellStyle name="Normal 19 15 3" xfId="10889" xr:uid="{00000000-0005-0000-0000-0000872A0000}"/>
    <cellStyle name="Normal 19 15 3 2" xfId="10890" xr:uid="{00000000-0005-0000-0000-0000882A0000}"/>
    <cellStyle name="Normal 19 15 4" xfId="10891" xr:uid="{00000000-0005-0000-0000-0000892A0000}"/>
    <cellStyle name="Normal 19 15 4 2" xfId="10892" xr:uid="{00000000-0005-0000-0000-00008A2A0000}"/>
    <cellStyle name="Normal 19 15 5" xfId="10893" xr:uid="{00000000-0005-0000-0000-00008B2A0000}"/>
    <cellStyle name="Normal 19 15 5 2" xfId="10894" xr:uid="{00000000-0005-0000-0000-00008C2A0000}"/>
    <cellStyle name="Normal 19 15 6" xfId="10895" xr:uid="{00000000-0005-0000-0000-00008D2A0000}"/>
    <cellStyle name="Normal 19 15 6 2" xfId="10896" xr:uid="{00000000-0005-0000-0000-00008E2A0000}"/>
    <cellStyle name="Normal 19 15 7" xfId="10897" xr:uid="{00000000-0005-0000-0000-00008F2A0000}"/>
    <cellStyle name="Normal 19 15 7 2" xfId="10898" xr:uid="{00000000-0005-0000-0000-0000902A0000}"/>
    <cellStyle name="Normal 19 15 8" xfId="10899" xr:uid="{00000000-0005-0000-0000-0000912A0000}"/>
    <cellStyle name="Normal 19 15 9" xfId="10900" xr:uid="{00000000-0005-0000-0000-0000922A0000}"/>
    <cellStyle name="Normal 19 16" xfId="10901" xr:uid="{00000000-0005-0000-0000-0000932A0000}"/>
    <cellStyle name="Normal 19 16 10" xfId="10902" xr:uid="{00000000-0005-0000-0000-0000942A0000}"/>
    <cellStyle name="Normal 19 16 2" xfId="10903" xr:uid="{00000000-0005-0000-0000-0000952A0000}"/>
    <cellStyle name="Normal 19 16 2 2" xfId="10904" xr:uid="{00000000-0005-0000-0000-0000962A0000}"/>
    <cellStyle name="Normal 19 16 3" xfId="10905" xr:uid="{00000000-0005-0000-0000-0000972A0000}"/>
    <cellStyle name="Normal 19 16 3 2" xfId="10906" xr:uid="{00000000-0005-0000-0000-0000982A0000}"/>
    <cellStyle name="Normal 19 16 4" xfId="10907" xr:uid="{00000000-0005-0000-0000-0000992A0000}"/>
    <cellStyle name="Normal 19 16 4 2" xfId="10908" xr:uid="{00000000-0005-0000-0000-00009A2A0000}"/>
    <cellStyle name="Normal 19 16 5" xfId="10909" xr:uid="{00000000-0005-0000-0000-00009B2A0000}"/>
    <cellStyle name="Normal 19 16 5 2" xfId="10910" xr:uid="{00000000-0005-0000-0000-00009C2A0000}"/>
    <cellStyle name="Normal 19 16 6" xfId="10911" xr:uid="{00000000-0005-0000-0000-00009D2A0000}"/>
    <cellStyle name="Normal 19 16 6 2" xfId="10912" xr:uid="{00000000-0005-0000-0000-00009E2A0000}"/>
    <cellStyle name="Normal 19 16 7" xfId="10913" xr:uid="{00000000-0005-0000-0000-00009F2A0000}"/>
    <cellStyle name="Normal 19 16 7 2" xfId="10914" xr:uid="{00000000-0005-0000-0000-0000A02A0000}"/>
    <cellStyle name="Normal 19 16 8" xfId="10915" xr:uid="{00000000-0005-0000-0000-0000A12A0000}"/>
    <cellStyle name="Normal 19 16 9" xfId="10916" xr:uid="{00000000-0005-0000-0000-0000A22A0000}"/>
    <cellStyle name="Normal 19 17" xfId="10917" xr:uid="{00000000-0005-0000-0000-0000A32A0000}"/>
    <cellStyle name="Normal 19 17 10" xfId="10918" xr:uid="{00000000-0005-0000-0000-0000A42A0000}"/>
    <cellStyle name="Normal 19 17 2" xfId="10919" xr:uid="{00000000-0005-0000-0000-0000A52A0000}"/>
    <cellStyle name="Normal 19 17 2 2" xfId="10920" xr:uid="{00000000-0005-0000-0000-0000A62A0000}"/>
    <cellStyle name="Normal 19 17 3" xfId="10921" xr:uid="{00000000-0005-0000-0000-0000A72A0000}"/>
    <cellStyle name="Normal 19 17 3 2" xfId="10922" xr:uid="{00000000-0005-0000-0000-0000A82A0000}"/>
    <cellStyle name="Normal 19 17 4" xfId="10923" xr:uid="{00000000-0005-0000-0000-0000A92A0000}"/>
    <cellStyle name="Normal 19 17 4 2" xfId="10924" xr:uid="{00000000-0005-0000-0000-0000AA2A0000}"/>
    <cellStyle name="Normal 19 17 5" xfId="10925" xr:uid="{00000000-0005-0000-0000-0000AB2A0000}"/>
    <cellStyle name="Normal 19 17 5 2" xfId="10926" xr:uid="{00000000-0005-0000-0000-0000AC2A0000}"/>
    <cellStyle name="Normal 19 17 6" xfId="10927" xr:uid="{00000000-0005-0000-0000-0000AD2A0000}"/>
    <cellStyle name="Normal 19 17 6 2" xfId="10928" xr:uid="{00000000-0005-0000-0000-0000AE2A0000}"/>
    <cellStyle name="Normal 19 17 7" xfId="10929" xr:uid="{00000000-0005-0000-0000-0000AF2A0000}"/>
    <cellStyle name="Normal 19 17 7 2" xfId="10930" xr:uid="{00000000-0005-0000-0000-0000B02A0000}"/>
    <cellStyle name="Normal 19 17 8" xfId="10931" xr:uid="{00000000-0005-0000-0000-0000B12A0000}"/>
    <cellStyle name="Normal 19 17 9" xfId="10932" xr:uid="{00000000-0005-0000-0000-0000B22A0000}"/>
    <cellStyle name="Normal 19 18" xfId="10933" xr:uid="{00000000-0005-0000-0000-0000B32A0000}"/>
    <cellStyle name="Normal 19 18 10" xfId="10934" xr:uid="{00000000-0005-0000-0000-0000B42A0000}"/>
    <cellStyle name="Normal 19 18 2" xfId="10935" xr:uid="{00000000-0005-0000-0000-0000B52A0000}"/>
    <cellStyle name="Normal 19 18 2 2" xfId="10936" xr:uid="{00000000-0005-0000-0000-0000B62A0000}"/>
    <cellStyle name="Normal 19 18 3" xfId="10937" xr:uid="{00000000-0005-0000-0000-0000B72A0000}"/>
    <cellStyle name="Normal 19 18 3 2" xfId="10938" xr:uid="{00000000-0005-0000-0000-0000B82A0000}"/>
    <cellStyle name="Normal 19 18 4" xfId="10939" xr:uid="{00000000-0005-0000-0000-0000B92A0000}"/>
    <cellStyle name="Normal 19 18 4 2" xfId="10940" xr:uid="{00000000-0005-0000-0000-0000BA2A0000}"/>
    <cellStyle name="Normal 19 18 5" xfId="10941" xr:uid="{00000000-0005-0000-0000-0000BB2A0000}"/>
    <cellStyle name="Normal 19 18 5 2" xfId="10942" xr:uid="{00000000-0005-0000-0000-0000BC2A0000}"/>
    <cellStyle name="Normal 19 18 6" xfId="10943" xr:uid="{00000000-0005-0000-0000-0000BD2A0000}"/>
    <cellStyle name="Normal 19 18 6 2" xfId="10944" xr:uid="{00000000-0005-0000-0000-0000BE2A0000}"/>
    <cellStyle name="Normal 19 18 7" xfId="10945" xr:uid="{00000000-0005-0000-0000-0000BF2A0000}"/>
    <cellStyle name="Normal 19 18 7 2" xfId="10946" xr:uid="{00000000-0005-0000-0000-0000C02A0000}"/>
    <cellStyle name="Normal 19 18 8" xfId="10947" xr:uid="{00000000-0005-0000-0000-0000C12A0000}"/>
    <cellStyle name="Normal 19 18 9" xfId="10948" xr:uid="{00000000-0005-0000-0000-0000C22A0000}"/>
    <cellStyle name="Normal 19 19" xfId="10949" xr:uid="{00000000-0005-0000-0000-0000C32A0000}"/>
    <cellStyle name="Normal 19 19 10" xfId="10950" xr:uid="{00000000-0005-0000-0000-0000C42A0000}"/>
    <cellStyle name="Normal 19 19 2" xfId="10951" xr:uid="{00000000-0005-0000-0000-0000C52A0000}"/>
    <cellStyle name="Normal 19 19 2 2" xfId="10952" xr:uid="{00000000-0005-0000-0000-0000C62A0000}"/>
    <cellStyle name="Normal 19 19 3" xfId="10953" xr:uid="{00000000-0005-0000-0000-0000C72A0000}"/>
    <cellStyle name="Normal 19 19 3 2" xfId="10954" xr:uid="{00000000-0005-0000-0000-0000C82A0000}"/>
    <cellStyle name="Normal 19 19 4" xfId="10955" xr:uid="{00000000-0005-0000-0000-0000C92A0000}"/>
    <cellStyle name="Normal 19 19 4 2" xfId="10956" xr:uid="{00000000-0005-0000-0000-0000CA2A0000}"/>
    <cellStyle name="Normal 19 19 5" xfId="10957" xr:uid="{00000000-0005-0000-0000-0000CB2A0000}"/>
    <cellStyle name="Normal 19 19 5 2" xfId="10958" xr:uid="{00000000-0005-0000-0000-0000CC2A0000}"/>
    <cellStyle name="Normal 19 19 6" xfId="10959" xr:uid="{00000000-0005-0000-0000-0000CD2A0000}"/>
    <cellStyle name="Normal 19 19 6 2" xfId="10960" xr:uid="{00000000-0005-0000-0000-0000CE2A0000}"/>
    <cellStyle name="Normal 19 19 7" xfId="10961" xr:uid="{00000000-0005-0000-0000-0000CF2A0000}"/>
    <cellStyle name="Normal 19 19 7 2" xfId="10962" xr:uid="{00000000-0005-0000-0000-0000D02A0000}"/>
    <cellStyle name="Normal 19 19 8" xfId="10963" xr:uid="{00000000-0005-0000-0000-0000D12A0000}"/>
    <cellStyle name="Normal 19 19 9" xfId="10964" xr:uid="{00000000-0005-0000-0000-0000D22A0000}"/>
    <cellStyle name="Normal 19 2" xfId="10965" xr:uid="{00000000-0005-0000-0000-0000D32A0000}"/>
    <cellStyle name="Normal 19 2 10" xfId="10966" xr:uid="{00000000-0005-0000-0000-0000D42A0000}"/>
    <cellStyle name="Normal 19 2 2" xfId="10967" xr:uid="{00000000-0005-0000-0000-0000D52A0000}"/>
    <cellStyle name="Normal 19 2 2 2" xfId="10968" xr:uid="{00000000-0005-0000-0000-0000D62A0000}"/>
    <cellStyle name="Normal 19 2 2 2 2" xfId="10969" xr:uid="{00000000-0005-0000-0000-0000D72A0000}"/>
    <cellStyle name="Normal 19 2 2 2 3" xfId="10970" xr:uid="{00000000-0005-0000-0000-0000D82A0000}"/>
    <cellStyle name="Normal 19 2 2 3" xfId="10971" xr:uid="{00000000-0005-0000-0000-0000D92A0000}"/>
    <cellStyle name="Normal 19 2 2 3 2" xfId="10972" xr:uid="{00000000-0005-0000-0000-0000DA2A0000}"/>
    <cellStyle name="Normal 19 2 2 4" xfId="10973" xr:uid="{00000000-0005-0000-0000-0000DB2A0000}"/>
    <cellStyle name="Normal 19 2 2 4 2" xfId="10974" xr:uid="{00000000-0005-0000-0000-0000DC2A0000}"/>
    <cellStyle name="Normal 19 2 2 5" xfId="10975" xr:uid="{00000000-0005-0000-0000-0000DD2A0000}"/>
    <cellStyle name="Normal 19 2 2 5 2" xfId="10976" xr:uid="{00000000-0005-0000-0000-0000DE2A0000}"/>
    <cellStyle name="Normal 19 2 2 6" xfId="10977" xr:uid="{00000000-0005-0000-0000-0000DF2A0000}"/>
    <cellStyle name="Normal 19 2 2 7" xfId="10978" xr:uid="{00000000-0005-0000-0000-0000E02A0000}"/>
    <cellStyle name="Normal 19 2 3" xfId="10979" xr:uid="{00000000-0005-0000-0000-0000E12A0000}"/>
    <cellStyle name="Normal 19 2 3 2" xfId="10980" xr:uid="{00000000-0005-0000-0000-0000E22A0000}"/>
    <cellStyle name="Normal 19 2 3 3" xfId="10981" xr:uid="{00000000-0005-0000-0000-0000E32A0000}"/>
    <cellStyle name="Normal 19 2 4" xfId="10982" xr:uid="{00000000-0005-0000-0000-0000E42A0000}"/>
    <cellStyle name="Normal 19 2 4 2" xfId="10983" xr:uid="{00000000-0005-0000-0000-0000E52A0000}"/>
    <cellStyle name="Normal 19 2 5" xfId="10984" xr:uid="{00000000-0005-0000-0000-0000E62A0000}"/>
    <cellStyle name="Normal 19 2 5 2" xfId="10985" xr:uid="{00000000-0005-0000-0000-0000E72A0000}"/>
    <cellStyle name="Normal 19 2 6" xfId="10986" xr:uid="{00000000-0005-0000-0000-0000E82A0000}"/>
    <cellStyle name="Normal 19 2 6 2" xfId="10987" xr:uid="{00000000-0005-0000-0000-0000E92A0000}"/>
    <cellStyle name="Normal 19 2 7" xfId="10988" xr:uid="{00000000-0005-0000-0000-0000EA2A0000}"/>
    <cellStyle name="Normal 19 2 7 2" xfId="10989" xr:uid="{00000000-0005-0000-0000-0000EB2A0000}"/>
    <cellStyle name="Normal 19 2 8" xfId="10990" xr:uid="{00000000-0005-0000-0000-0000EC2A0000}"/>
    <cellStyle name="Normal 19 2 8 2" xfId="10991" xr:uid="{00000000-0005-0000-0000-0000ED2A0000}"/>
    <cellStyle name="Normal 19 2 9" xfId="10992" xr:uid="{00000000-0005-0000-0000-0000EE2A0000}"/>
    <cellStyle name="Normal 19 20" xfId="10993" xr:uid="{00000000-0005-0000-0000-0000EF2A0000}"/>
    <cellStyle name="Normal 19 20 10" xfId="10994" xr:uid="{00000000-0005-0000-0000-0000F02A0000}"/>
    <cellStyle name="Normal 19 20 2" xfId="10995" xr:uid="{00000000-0005-0000-0000-0000F12A0000}"/>
    <cellStyle name="Normal 19 20 2 2" xfId="10996" xr:uid="{00000000-0005-0000-0000-0000F22A0000}"/>
    <cellStyle name="Normal 19 20 3" xfId="10997" xr:uid="{00000000-0005-0000-0000-0000F32A0000}"/>
    <cellStyle name="Normal 19 20 3 2" xfId="10998" xr:uid="{00000000-0005-0000-0000-0000F42A0000}"/>
    <cellStyle name="Normal 19 20 4" xfId="10999" xr:uid="{00000000-0005-0000-0000-0000F52A0000}"/>
    <cellStyle name="Normal 19 20 4 2" xfId="11000" xr:uid="{00000000-0005-0000-0000-0000F62A0000}"/>
    <cellStyle name="Normal 19 20 5" xfId="11001" xr:uid="{00000000-0005-0000-0000-0000F72A0000}"/>
    <cellStyle name="Normal 19 20 5 2" xfId="11002" xr:uid="{00000000-0005-0000-0000-0000F82A0000}"/>
    <cellStyle name="Normal 19 20 6" xfId="11003" xr:uid="{00000000-0005-0000-0000-0000F92A0000}"/>
    <cellStyle name="Normal 19 20 6 2" xfId="11004" xr:uid="{00000000-0005-0000-0000-0000FA2A0000}"/>
    <cellStyle name="Normal 19 20 7" xfId="11005" xr:uid="{00000000-0005-0000-0000-0000FB2A0000}"/>
    <cellStyle name="Normal 19 20 7 2" xfId="11006" xr:uid="{00000000-0005-0000-0000-0000FC2A0000}"/>
    <cellStyle name="Normal 19 20 8" xfId="11007" xr:uid="{00000000-0005-0000-0000-0000FD2A0000}"/>
    <cellStyle name="Normal 19 20 9" xfId="11008" xr:uid="{00000000-0005-0000-0000-0000FE2A0000}"/>
    <cellStyle name="Normal 19 21" xfId="11009" xr:uid="{00000000-0005-0000-0000-0000FF2A0000}"/>
    <cellStyle name="Normal 19 21 10" xfId="11010" xr:uid="{00000000-0005-0000-0000-0000002B0000}"/>
    <cellStyle name="Normal 19 21 2" xfId="11011" xr:uid="{00000000-0005-0000-0000-0000012B0000}"/>
    <cellStyle name="Normal 19 21 2 2" xfId="11012" xr:uid="{00000000-0005-0000-0000-0000022B0000}"/>
    <cellStyle name="Normal 19 21 3" xfId="11013" xr:uid="{00000000-0005-0000-0000-0000032B0000}"/>
    <cellStyle name="Normal 19 21 3 2" xfId="11014" xr:uid="{00000000-0005-0000-0000-0000042B0000}"/>
    <cellStyle name="Normal 19 21 4" xfId="11015" xr:uid="{00000000-0005-0000-0000-0000052B0000}"/>
    <cellStyle name="Normal 19 21 4 2" xfId="11016" xr:uid="{00000000-0005-0000-0000-0000062B0000}"/>
    <cellStyle name="Normal 19 21 5" xfId="11017" xr:uid="{00000000-0005-0000-0000-0000072B0000}"/>
    <cellStyle name="Normal 19 21 5 2" xfId="11018" xr:uid="{00000000-0005-0000-0000-0000082B0000}"/>
    <cellStyle name="Normal 19 21 6" xfId="11019" xr:uid="{00000000-0005-0000-0000-0000092B0000}"/>
    <cellStyle name="Normal 19 21 6 2" xfId="11020" xr:uid="{00000000-0005-0000-0000-00000A2B0000}"/>
    <cellStyle name="Normal 19 21 7" xfId="11021" xr:uid="{00000000-0005-0000-0000-00000B2B0000}"/>
    <cellStyle name="Normal 19 21 7 2" xfId="11022" xr:uid="{00000000-0005-0000-0000-00000C2B0000}"/>
    <cellStyle name="Normal 19 21 8" xfId="11023" xr:uid="{00000000-0005-0000-0000-00000D2B0000}"/>
    <cellStyle name="Normal 19 21 9" xfId="11024" xr:uid="{00000000-0005-0000-0000-00000E2B0000}"/>
    <cellStyle name="Normal 19 22" xfId="11025" xr:uid="{00000000-0005-0000-0000-00000F2B0000}"/>
    <cellStyle name="Normal 19 22 10" xfId="11026" xr:uid="{00000000-0005-0000-0000-0000102B0000}"/>
    <cellStyle name="Normal 19 22 2" xfId="11027" xr:uid="{00000000-0005-0000-0000-0000112B0000}"/>
    <cellStyle name="Normal 19 22 2 2" xfId="11028" xr:uid="{00000000-0005-0000-0000-0000122B0000}"/>
    <cellStyle name="Normal 19 22 3" xfId="11029" xr:uid="{00000000-0005-0000-0000-0000132B0000}"/>
    <cellStyle name="Normal 19 22 3 2" xfId="11030" xr:uid="{00000000-0005-0000-0000-0000142B0000}"/>
    <cellStyle name="Normal 19 22 4" xfId="11031" xr:uid="{00000000-0005-0000-0000-0000152B0000}"/>
    <cellStyle name="Normal 19 22 4 2" xfId="11032" xr:uid="{00000000-0005-0000-0000-0000162B0000}"/>
    <cellStyle name="Normal 19 22 5" xfId="11033" xr:uid="{00000000-0005-0000-0000-0000172B0000}"/>
    <cellStyle name="Normal 19 22 5 2" xfId="11034" xr:uid="{00000000-0005-0000-0000-0000182B0000}"/>
    <cellStyle name="Normal 19 22 6" xfId="11035" xr:uid="{00000000-0005-0000-0000-0000192B0000}"/>
    <cellStyle name="Normal 19 22 6 2" xfId="11036" xr:uid="{00000000-0005-0000-0000-00001A2B0000}"/>
    <cellStyle name="Normal 19 22 7" xfId="11037" xr:uid="{00000000-0005-0000-0000-00001B2B0000}"/>
    <cellStyle name="Normal 19 22 7 2" xfId="11038" xr:uid="{00000000-0005-0000-0000-00001C2B0000}"/>
    <cellStyle name="Normal 19 22 8" xfId="11039" xr:uid="{00000000-0005-0000-0000-00001D2B0000}"/>
    <cellStyle name="Normal 19 22 9" xfId="11040" xr:uid="{00000000-0005-0000-0000-00001E2B0000}"/>
    <cellStyle name="Normal 19 23" xfId="11041" xr:uid="{00000000-0005-0000-0000-00001F2B0000}"/>
    <cellStyle name="Normal 19 23 10" xfId="11042" xr:uid="{00000000-0005-0000-0000-0000202B0000}"/>
    <cellStyle name="Normal 19 23 2" xfId="11043" xr:uid="{00000000-0005-0000-0000-0000212B0000}"/>
    <cellStyle name="Normal 19 23 2 2" xfId="11044" xr:uid="{00000000-0005-0000-0000-0000222B0000}"/>
    <cellStyle name="Normal 19 23 3" xfId="11045" xr:uid="{00000000-0005-0000-0000-0000232B0000}"/>
    <cellStyle name="Normal 19 23 3 2" xfId="11046" xr:uid="{00000000-0005-0000-0000-0000242B0000}"/>
    <cellStyle name="Normal 19 23 4" xfId="11047" xr:uid="{00000000-0005-0000-0000-0000252B0000}"/>
    <cellStyle name="Normal 19 23 4 2" xfId="11048" xr:uid="{00000000-0005-0000-0000-0000262B0000}"/>
    <cellStyle name="Normal 19 23 5" xfId="11049" xr:uid="{00000000-0005-0000-0000-0000272B0000}"/>
    <cellStyle name="Normal 19 23 5 2" xfId="11050" xr:uid="{00000000-0005-0000-0000-0000282B0000}"/>
    <cellStyle name="Normal 19 23 6" xfId="11051" xr:uid="{00000000-0005-0000-0000-0000292B0000}"/>
    <cellStyle name="Normal 19 23 6 2" xfId="11052" xr:uid="{00000000-0005-0000-0000-00002A2B0000}"/>
    <cellStyle name="Normal 19 23 7" xfId="11053" xr:uid="{00000000-0005-0000-0000-00002B2B0000}"/>
    <cellStyle name="Normal 19 23 7 2" xfId="11054" xr:uid="{00000000-0005-0000-0000-00002C2B0000}"/>
    <cellStyle name="Normal 19 23 8" xfId="11055" xr:uid="{00000000-0005-0000-0000-00002D2B0000}"/>
    <cellStyle name="Normal 19 23 9" xfId="11056" xr:uid="{00000000-0005-0000-0000-00002E2B0000}"/>
    <cellStyle name="Normal 19 24" xfId="11057" xr:uid="{00000000-0005-0000-0000-00002F2B0000}"/>
    <cellStyle name="Normal 19 24 10" xfId="11058" xr:uid="{00000000-0005-0000-0000-0000302B0000}"/>
    <cellStyle name="Normal 19 24 2" xfId="11059" xr:uid="{00000000-0005-0000-0000-0000312B0000}"/>
    <cellStyle name="Normal 19 24 2 2" xfId="11060" xr:uid="{00000000-0005-0000-0000-0000322B0000}"/>
    <cellStyle name="Normal 19 24 3" xfId="11061" xr:uid="{00000000-0005-0000-0000-0000332B0000}"/>
    <cellStyle name="Normal 19 24 3 2" xfId="11062" xr:uid="{00000000-0005-0000-0000-0000342B0000}"/>
    <cellStyle name="Normal 19 24 4" xfId="11063" xr:uid="{00000000-0005-0000-0000-0000352B0000}"/>
    <cellStyle name="Normal 19 24 4 2" xfId="11064" xr:uid="{00000000-0005-0000-0000-0000362B0000}"/>
    <cellStyle name="Normal 19 24 5" xfId="11065" xr:uid="{00000000-0005-0000-0000-0000372B0000}"/>
    <cellStyle name="Normal 19 24 5 2" xfId="11066" xr:uid="{00000000-0005-0000-0000-0000382B0000}"/>
    <cellStyle name="Normal 19 24 6" xfId="11067" xr:uid="{00000000-0005-0000-0000-0000392B0000}"/>
    <cellStyle name="Normal 19 24 6 2" xfId="11068" xr:uid="{00000000-0005-0000-0000-00003A2B0000}"/>
    <cellStyle name="Normal 19 24 7" xfId="11069" xr:uid="{00000000-0005-0000-0000-00003B2B0000}"/>
    <cellStyle name="Normal 19 24 7 2" xfId="11070" xr:uid="{00000000-0005-0000-0000-00003C2B0000}"/>
    <cellStyle name="Normal 19 24 8" xfId="11071" xr:uid="{00000000-0005-0000-0000-00003D2B0000}"/>
    <cellStyle name="Normal 19 24 9" xfId="11072" xr:uid="{00000000-0005-0000-0000-00003E2B0000}"/>
    <cellStyle name="Normal 19 25" xfId="11073" xr:uid="{00000000-0005-0000-0000-00003F2B0000}"/>
    <cellStyle name="Normal 19 25 10" xfId="11074" xr:uid="{00000000-0005-0000-0000-0000402B0000}"/>
    <cellStyle name="Normal 19 25 2" xfId="11075" xr:uid="{00000000-0005-0000-0000-0000412B0000}"/>
    <cellStyle name="Normal 19 25 2 2" xfId="11076" xr:uid="{00000000-0005-0000-0000-0000422B0000}"/>
    <cellStyle name="Normal 19 25 3" xfId="11077" xr:uid="{00000000-0005-0000-0000-0000432B0000}"/>
    <cellStyle name="Normal 19 25 3 2" xfId="11078" xr:uid="{00000000-0005-0000-0000-0000442B0000}"/>
    <cellStyle name="Normal 19 25 4" xfId="11079" xr:uid="{00000000-0005-0000-0000-0000452B0000}"/>
    <cellStyle name="Normal 19 25 4 2" xfId="11080" xr:uid="{00000000-0005-0000-0000-0000462B0000}"/>
    <cellStyle name="Normal 19 25 5" xfId="11081" xr:uid="{00000000-0005-0000-0000-0000472B0000}"/>
    <cellStyle name="Normal 19 25 5 2" xfId="11082" xr:uid="{00000000-0005-0000-0000-0000482B0000}"/>
    <cellStyle name="Normal 19 25 6" xfId="11083" xr:uid="{00000000-0005-0000-0000-0000492B0000}"/>
    <cellStyle name="Normal 19 25 6 2" xfId="11084" xr:uid="{00000000-0005-0000-0000-00004A2B0000}"/>
    <cellStyle name="Normal 19 25 7" xfId="11085" xr:uid="{00000000-0005-0000-0000-00004B2B0000}"/>
    <cellStyle name="Normal 19 25 7 2" xfId="11086" xr:uid="{00000000-0005-0000-0000-00004C2B0000}"/>
    <cellStyle name="Normal 19 25 8" xfId="11087" xr:uid="{00000000-0005-0000-0000-00004D2B0000}"/>
    <cellStyle name="Normal 19 25 9" xfId="11088" xr:uid="{00000000-0005-0000-0000-00004E2B0000}"/>
    <cellStyle name="Normal 19 26" xfId="11089" xr:uid="{00000000-0005-0000-0000-00004F2B0000}"/>
    <cellStyle name="Normal 19 26 10" xfId="11090" xr:uid="{00000000-0005-0000-0000-0000502B0000}"/>
    <cellStyle name="Normal 19 26 2" xfId="11091" xr:uid="{00000000-0005-0000-0000-0000512B0000}"/>
    <cellStyle name="Normal 19 26 2 2" xfId="11092" xr:uid="{00000000-0005-0000-0000-0000522B0000}"/>
    <cellStyle name="Normal 19 26 3" xfId="11093" xr:uid="{00000000-0005-0000-0000-0000532B0000}"/>
    <cellStyle name="Normal 19 26 3 2" xfId="11094" xr:uid="{00000000-0005-0000-0000-0000542B0000}"/>
    <cellStyle name="Normal 19 26 4" xfId="11095" xr:uid="{00000000-0005-0000-0000-0000552B0000}"/>
    <cellStyle name="Normal 19 26 4 2" xfId="11096" xr:uid="{00000000-0005-0000-0000-0000562B0000}"/>
    <cellStyle name="Normal 19 26 5" xfId="11097" xr:uid="{00000000-0005-0000-0000-0000572B0000}"/>
    <cellStyle name="Normal 19 26 5 2" xfId="11098" xr:uid="{00000000-0005-0000-0000-0000582B0000}"/>
    <cellStyle name="Normal 19 26 6" xfId="11099" xr:uid="{00000000-0005-0000-0000-0000592B0000}"/>
    <cellStyle name="Normal 19 26 6 2" xfId="11100" xr:uid="{00000000-0005-0000-0000-00005A2B0000}"/>
    <cellStyle name="Normal 19 26 7" xfId="11101" xr:uid="{00000000-0005-0000-0000-00005B2B0000}"/>
    <cellStyle name="Normal 19 26 7 2" xfId="11102" xr:uid="{00000000-0005-0000-0000-00005C2B0000}"/>
    <cellStyle name="Normal 19 26 8" xfId="11103" xr:uid="{00000000-0005-0000-0000-00005D2B0000}"/>
    <cellStyle name="Normal 19 26 9" xfId="11104" xr:uid="{00000000-0005-0000-0000-00005E2B0000}"/>
    <cellStyle name="Normal 19 27" xfId="11105" xr:uid="{00000000-0005-0000-0000-00005F2B0000}"/>
    <cellStyle name="Normal 19 27 10" xfId="11106" xr:uid="{00000000-0005-0000-0000-0000602B0000}"/>
    <cellStyle name="Normal 19 27 2" xfId="11107" xr:uid="{00000000-0005-0000-0000-0000612B0000}"/>
    <cellStyle name="Normal 19 27 2 2" xfId="11108" xr:uid="{00000000-0005-0000-0000-0000622B0000}"/>
    <cellStyle name="Normal 19 27 3" xfId="11109" xr:uid="{00000000-0005-0000-0000-0000632B0000}"/>
    <cellStyle name="Normal 19 27 3 2" xfId="11110" xr:uid="{00000000-0005-0000-0000-0000642B0000}"/>
    <cellStyle name="Normal 19 27 4" xfId="11111" xr:uid="{00000000-0005-0000-0000-0000652B0000}"/>
    <cellStyle name="Normal 19 27 4 2" xfId="11112" xr:uid="{00000000-0005-0000-0000-0000662B0000}"/>
    <cellStyle name="Normal 19 27 5" xfId="11113" xr:uid="{00000000-0005-0000-0000-0000672B0000}"/>
    <cellStyle name="Normal 19 27 5 2" xfId="11114" xr:uid="{00000000-0005-0000-0000-0000682B0000}"/>
    <cellStyle name="Normal 19 27 6" xfId="11115" xr:uid="{00000000-0005-0000-0000-0000692B0000}"/>
    <cellStyle name="Normal 19 27 6 2" xfId="11116" xr:uid="{00000000-0005-0000-0000-00006A2B0000}"/>
    <cellStyle name="Normal 19 27 7" xfId="11117" xr:uid="{00000000-0005-0000-0000-00006B2B0000}"/>
    <cellStyle name="Normal 19 27 7 2" xfId="11118" xr:uid="{00000000-0005-0000-0000-00006C2B0000}"/>
    <cellStyle name="Normal 19 27 8" xfId="11119" xr:uid="{00000000-0005-0000-0000-00006D2B0000}"/>
    <cellStyle name="Normal 19 27 9" xfId="11120" xr:uid="{00000000-0005-0000-0000-00006E2B0000}"/>
    <cellStyle name="Normal 19 28" xfId="11121" xr:uid="{00000000-0005-0000-0000-00006F2B0000}"/>
    <cellStyle name="Normal 19 28 10" xfId="11122" xr:uid="{00000000-0005-0000-0000-0000702B0000}"/>
    <cellStyle name="Normal 19 28 2" xfId="11123" xr:uid="{00000000-0005-0000-0000-0000712B0000}"/>
    <cellStyle name="Normal 19 28 2 2" xfId="11124" xr:uid="{00000000-0005-0000-0000-0000722B0000}"/>
    <cellStyle name="Normal 19 28 3" xfId="11125" xr:uid="{00000000-0005-0000-0000-0000732B0000}"/>
    <cellStyle name="Normal 19 28 3 2" xfId="11126" xr:uid="{00000000-0005-0000-0000-0000742B0000}"/>
    <cellStyle name="Normal 19 28 4" xfId="11127" xr:uid="{00000000-0005-0000-0000-0000752B0000}"/>
    <cellStyle name="Normal 19 28 4 2" xfId="11128" xr:uid="{00000000-0005-0000-0000-0000762B0000}"/>
    <cellStyle name="Normal 19 28 5" xfId="11129" xr:uid="{00000000-0005-0000-0000-0000772B0000}"/>
    <cellStyle name="Normal 19 28 5 2" xfId="11130" xr:uid="{00000000-0005-0000-0000-0000782B0000}"/>
    <cellStyle name="Normal 19 28 6" xfId="11131" xr:uid="{00000000-0005-0000-0000-0000792B0000}"/>
    <cellStyle name="Normal 19 28 6 2" xfId="11132" xr:uid="{00000000-0005-0000-0000-00007A2B0000}"/>
    <cellStyle name="Normal 19 28 7" xfId="11133" xr:uid="{00000000-0005-0000-0000-00007B2B0000}"/>
    <cellStyle name="Normal 19 28 7 2" xfId="11134" xr:uid="{00000000-0005-0000-0000-00007C2B0000}"/>
    <cellStyle name="Normal 19 28 8" xfId="11135" xr:uid="{00000000-0005-0000-0000-00007D2B0000}"/>
    <cellStyle name="Normal 19 28 9" xfId="11136" xr:uid="{00000000-0005-0000-0000-00007E2B0000}"/>
    <cellStyle name="Normal 19 29" xfId="11137" xr:uid="{00000000-0005-0000-0000-00007F2B0000}"/>
    <cellStyle name="Normal 19 29 10" xfId="11138" xr:uid="{00000000-0005-0000-0000-0000802B0000}"/>
    <cellStyle name="Normal 19 29 2" xfId="11139" xr:uid="{00000000-0005-0000-0000-0000812B0000}"/>
    <cellStyle name="Normal 19 29 2 2" xfId="11140" xr:uid="{00000000-0005-0000-0000-0000822B0000}"/>
    <cellStyle name="Normal 19 29 3" xfId="11141" xr:uid="{00000000-0005-0000-0000-0000832B0000}"/>
    <cellStyle name="Normal 19 29 3 2" xfId="11142" xr:uid="{00000000-0005-0000-0000-0000842B0000}"/>
    <cellStyle name="Normal 19 29 4" xfId="11143" xr:uid="{00000000-0005-0000-0000-0000852B0000}"/>
    <cellStyle name="Normal 19 29 4 2" xfId="11144" xr:uid="{00000000-0005-0000-0000-0000862B0000}"/>
    <cellStyle name="Normal 19 29 5" xfId="11145" xr:uid="{00000000-0005-0000-0000-0000872B0000}"/>
    <cellStyle name="Normal 19 29 5 2" xfId="11146" xr:uid="{00000000-0005-0000-0000-0000882B0000}"/>
    <cellStyle name="Normal 19 29 6" xfId="11147" xr:uid="{00000000-0005-0000-0000-0000892B0000}"/>
    <cellStyle name="Normal 19 29 6 2" xfId="11148" xr:uid="{00000000-0005-0000-0000-00008A2B0000}"/>
    <cellStyle name="Normal 19 29 7" xfId="11149" xr:uid="{00000000-0005-0000-0000-00008B2B0000}"/>
    <cellStyle name="Normal 19 29 7 2" xfId="11150" xr:uid="{00000000-0005-0000-0000-00008C2B0000}"/>
    <cellStyle name="Normal 19 29 8" xfId="11151" xr:uid="{00000000-0005-0000-0000-00008D2B0000}"/>
    <cellStyle name="Normal 19 29 9" xfId="11152" xr:uid="{00000000-0005-0000-0000-00008E2B0000}"/>
    <cellStyle name="Normal 19 3" xfId="11153" xr:uid="{00000000-0005-0000-0000-00008F2B0000}"/>
    <cellStyle name="Normal 19 3 10" xfId="11154" xr:uid="{00000000-0005-0000-0000-0000902B0000}"/>
    <cellStyle name="Normal 19 3 2" xfId="11155" xr:uid="{00000000-0005-0000-0000-0000912B0000}"/>
    <cellStyle name="Normal 19 3 2 2" xfId="11156" xr:uid="{00000000-0005-0000-0000-0000922B0000}"/>
    <cellStyle name="Normal 19 3 2 2 2" xfId="11157" xr:uid="{00000000-0005-0000-0000-0000932B0000}"/>
    <cellStyle name="Normal 19 3 2 2 3" xfId="11158" xr:uid="{00000000-0005-0000-0000-0000942B0000}"/>
    <cellStyle name="Normal 19 3 2 3" xfId="11159" xr:uid="{00000000-0005-0000-0000-0000952B0000}"/>
    <cellStyle name="Normal 19 3 2 3 2" xfId="11160" xr:uid="{00000000-0005-0000-0000-0000962B0000}"/>
    <cellStyle name="Normal 19 3 2 4" xfId="11161" xr:uid="{00000000-0005-0000-0000-0000972B0000}"/>
    <cellStyle name="Normal 19 3 2 4 2" xfId="11162" xr:uid="{00000000-0005-0000-0000-0000982B0000}"/>
    <cellStyle name="Normal 19 3 2 5" xfId="11163" xr:uid="{00000000-0005-0000-0000-0000992B0000}"/>
    <cellStyle name="Normal 19 3 2 5 2" xfId="11164" xr:uid="{00000000-0005-0000-0000-00009A2B0000}"/>
    <cellStyle name="Normal 19 3 2 6" xfId="11165" xr:uid="{00000000-0005-0000-0000-00009B2B0000}"/>
    <cellStyle name="Normal 19 3 2 7" xfId="11166" xr:uid="{00000000-0005-0000-0000-00009C2B0000}"/>
    <cellStyle name="Normal 19 3 3" xfId="11167" xr:uid="{00000000-0005-0000-0000-00009D2B0000}"/>
    <cellStyle name="Normal 19 3 3 2" xfId="11168" xr:uid="{00000000-0005-0000-0000-00009E2B0000}"/>
    <cellStyle name="Normal 19 3 3 3" xfId="11169" xr:uid="{00000000-0005-0000-0000-00009F2B0000}"/>
    <cellStyle name="Normal 19 3 4" xfId="11170" xr:uid="{00000000-0005-0000-0000-0000A02B0000}"/>
    <cellStyle name="Normal 19 3 4 2" xfId="11171" xr:uid="{00000000-0005-0000-0000-0000A12B0000}"/>
    <cellStyle name="Normal 19 3 5" xfId="11172" xr:uid="{00000000-0005-0000-0000-0000A22B0000}"/>
    <cellStyle name="Normal 19 3 5 2" xfId="11173" xr:uid="{00000000-0005-0000-0000-0000A32B0000}"/>
    <cellStyle name="Normal 19 3 6" xfId="11174" xr:uid="{00000000-0005-0000-0000-0000A42B0000}"/>
    <cellStyle name="Normal 19 3 6 2" xfId="11175" xr:uid="{00000000-0005-0000-0000-0000A52B0000}"/>
    <cellStyle name="Normal 19 3 7" xfId="11176" xr:uid="{00000000-0005-0000-0000-0000A62B0000}"/>
    <cellStyle name="Normal 19 3 7 2" xfId="11177" xr:uid="{00000000-0005-0000-0000-0000A72B0000}"/>
    <cellStyle name="Normal 19 3 8" xfId="11178" xr:uid="{00000000-0005-0000-0000-0000A82B0000}"/>
    <cellStyle name="Normal 19 3 8 2" xfId="11179" xr:uid="{00000000-0005-0000-0000-0000A92B0000}"/>
    <cellStyle name="Normal 19 3 9" xfId="11180" xr:uid="{00000000-0005-0000-0000-0000AA2B0000}"/>
    <cellStyle name="Normal 19 30" xfId="11181" xr:uid="{00000000-0005-0000-0000-0000AB2B0000}"/>
    <cellStyle name="Normal 19 30 10" xfId="11182" xr:uid="{00000000-0005-0000-0000-0000AC2B0000}"/>
    <cellStyle name="Normal 19 30 2" xfId="11183" xr:uid="{00000000-0005-0000-0000-0000AD2B0000}"/>
    <cellStyle name="Normal 19 30 2 2" xfId="11184" xr:uid="{00000000-0005-0000-0000-0000AE2B0000}"/>
    <cellStyle name="Normal 19 30 3" xfId="11185" xr:uid="{00000000-0005-0000-0000-0000AF2B0000}"/>
    <cellStyle name="Normal 19 30 3 2" xfId="11186" xr:uid="{00000000-0005-0000-0000-0000B02B0000}"/>
    <cellStyle name="Normal 19 30 4" xfId="11187" xr:uid="{00000000-0005-0000-0000-0000B12B0000}"/>
    <cellStyle name="Normal 19 30 4 2" xfId="11188" xr:uid="{00000000-0005-0000-0000-0000B22B0000}"/>
    <cellStyle name="Normal 19 30 5" xfId="11189" xr:uid="{00000000-0005-0000-0000-0000B32B0000}"/>
    <cellStyle name="Normal 19 30 5 2" xfId="11190" xr:uid="{00000000-0005-0000-0000-0000B42B0000}"/>
    <cellStyle name="Normal 19 30 6" xfId="11191" xr:uid="{00000000-0005-0000-0000-0000B52B0000}"/>
    <cellStyle name="Normal 19 30 6 2" xfId="11192" xr:uid="{00000000-0005-0000-0000-0000B62B0000}"/>
    <cellStyle name="Normal 19 30 7" xfId="11193" xr:uid="{00000000-0005-0000-0000-0000B72B0000}"/>
    <cellStyle name="Normal 19 30 7 2" xfId="11194" xr:uid="{00000000-0005-0000-0000-0000B82B0000}"/>
    <cellStyle name="Normal 19 30 8" xfId="11195" xr:uid="{00000000-0005-0000-0000-0000B92B0000}"/>
    <cellStyle name="Normal 19 30 9" xfId="11196" xr:uid="{00000000-0005-0000-0000-0000BA2B0000}"/>
    <cellStyle name="Normal 19 31" xfId="11197" xr:uid="{00000000-0005-0000-0000-0000BB2B0000}"/>
    <cellStyle name="Normal 19 31 10" xfId="11198" xr:uid="{00000000-0005-0000-0000-0000BC2B0000}"/>
    <cellStyle name="Normal 19 31 2" xfId="11199" xr:uid="{00000000-0005-0000-0000-0000BD2B0000}"/>
    <cellStyle name="Normal 19 31 2 2" xfId="11200" xr:uid="{00000000-0005-0000-0000-0000BE2B0000}"/>
    <cellStyle name="Normal 19 31 3" xfId="11201" xr:uid="{00000000-0005-0000-0000-0000BF2B0000}"/>
    <cellStyle name="Normal 19 31 3 2" xfId="11202" xr:uid="{00000000-0005-0000-0000-0000C02B0000}"/>
    <cellStyle name="Normal 19 31 4" xfId="11203" xr:uid="{00000000-0005-0000-0000-0000C12B0000}"/>
    <cellStyle name="Normal 19 31 4 2" xfId="11204" xr:uid="{00000000-0005-0000-0000-0000C22B0000}"/>
    <cellStyle name="Normal 19 31 5" xfId="11205" xr:uid="{00000000-0005-0000-0000-0000C32B0000}"/>
    <cellStyle name="Normal 19 31 5 2" xfId="11206" xr:uid="{00000000-0005-0000-0000-0000C42B0000}"/>
    <cellStyle name="Normal 19 31 6" xfId="11207" xr:uid="{00000000-0005-0000-0000-0000C52B0000}"/>
    <cellStyle name="Normal 19 31 6 2" xfId="11208" xr:uid="{00000000-0005-0000-0000-0000C62B0000}"/>
    <cellStyle name="Normal 19 31 7" xfId="11209" xr:uid="{00000000-0005-0000-0000-0000C72B0000}"/>
    <cellStyle name="Normal 19 31 7 2" xfId="11210" xr:uid="{00000000-0005-0000-0000-0000C82B0000}"/>
    <cellStyle name="Normal 19 31 8" xfId="11211" xr:uid="{00000000-0005-0000-0000-0000C92B0000}"/>
    <cellStyle name="Normal 19 31 9" xfId="11212" xr:uid="{00000000-0005-0000-0000-0000CA2B0000}"/>
    <cellStyle name="Normal 19 32" xfId="11213" xr:uid="{00000000-0005-0000-0000-0000CB2B0000}"/>
    <cellStyle name="Normal 19 32 10" xfId="11214" xr:uid="{00000000-0005-0000-0000-0000CC2B0000}"/>
    <cellStyle name="Normal 19 32 2" xfId="11215" xr:uid="{00000000-0005-0000-0000-0000CD2B0000}"/>
    <cellStyle name="Normal 19 32 2 2" xfId="11216" xr:uid="{00000000-0005-0000-0000-0000CE2B0000}"/>
    <cellStyle name="Normal 19 32 3" xfId="11217" xr:uid="{00000000-0005-0000-0000-0000CF2B0000}"/>
    <cellStyle name="Normal 19 32 3 2" xfId="11218" xr:uid="{00000000-0005-0000-0000-0000D02B0000}"/>
    <cellStyle name="Normal 19 32 4" xfId="11219" xr:uid="{00000000-0005-0000-0000-0000D12B0000}"/>
    <cellStyle name="Normal 19 32 4 2" xfId="11220" xr:uid="{00000000-0005-0000-0000-0000D22B0000}"/>
    <cellStyle name="Normal 19 32 5" xfId="11221" xr:uid="{00000000-0005-0000-0000-0000D32B0000}"/>
    <cellStyle name="Normal 19 32 5 2" xfId="11222" xr:uid="{00000000-0005-0000-0000-0000D42B0000}"/>
    <cellStyle name="Normal 19 32 6" xfId="11223" xr:uid="{00000000-0005-0000-0000-0000D52B0000}"/>
    <cellStyle name="Normal 19 32 6 2" xfId="11224" xr:uid="{00000000-0005-0000-0000-0000D62B0000}"/>
    <cellStyle name="Normal 19 32 7" xfId="11225" xr:uid="{00000000-0005-0000-0000-0000D72B0000}"/>
    <cellStyle name="Normal 19 32 7 2" xfId="11226" xr:uid="{00000000-0005-0000-0000-0000D82B0000}"/>
    <cellStyle name="Normal 19 32 8" xfId="11227" xr:uid="{00000000-0005-0000-0000-0000D92B0000}"/>
    <cellStyle name="Normal 19 32 9" xfId="11228" xr:uid="{00000000-0005-0000-0000-0000DA2B0000}"/>
    <cellStyle name="Normal 19 33" xfId="11229" xr:uid="{00000000-0005-0000-0000-0000DB2B0000}"/>
    <cellStyle name="Normal 19 33 10" xfId="11230" xr:uid="{00000000-0005-0000-0000-0000DC2B0000}"/>
    <cellStyle name="Normal 19 33 2" xfId="11231" xr:uid="{00000000-0005-0000-0000-0000DD2B0000}"/>
    <cellStyle name="Normal 19 33 2 2" xfId="11232" xr:uid="{00000000-0005-0000-0000-0000DE2B0000}"/>
    <cellStyle name="Normal 19 33 3" xfId="11233" xr:uid="{00000000-0005-0000-0000-0000DF2B0000}"/>
    <cellStyle name="Normal 19 33 3 2" xfId="11234" xr:uid="{00000000-0005-0000-0000-0000E02B0000}"/>
    <cellStyle name="Normal 19 33 4" xfId="11235" xr:uid="{00000000-0005-0000-0000-0000E12B0000}"/>
    <cellStyle name="Normal 19 33 4 2" xfId="11236" xr:uid="{00000000-0005-0000-0000-0000E22B0000}"/>
    <cellStyle name="Normal 19 33 5" xfId="11237" xr:uid="{00000000-0005-0000-0000-0000E32B0000}"/>
    <cellStyle name="Normal 19 33 5 2" xfId="11238" xr:uid="{00000000-0005-0000-0000-0000E42B0000}"/>
    <cellStyle name="Normal 19 33 6" xfId="11239" xr:uid="{00000000-0005-0000-0000-0000E52B0000}"/>
    <cellStyle name="Normal 19 33 6 2" xfId="11240" xr:uid="{00000000-0005-0000-0000-0000E62B0000}"/>
    <cellStyle name="Normal 19 33 7" xfId="11241" xr:uid="{00000000-0005-0000-0000-0000E72B0000}"/>
    <cellStyle name="Normal 19 33 7 2" xfId="11242" xr:uid="{00000000-0005-0000-0000-0000E82B0000}"/>
    <cellStyle name="Normal 19 33 8" xfId="11243" xr:uid="{00000000-0005-0000-0000-0000E92B0000}"/>
    <cellStyle name="Normal 19 33 9" xfId="11244" xr:uid="{00000000-0005-0000-0000-0000EA2B0000}"/>
    <cellStyle name="Normal 19 34" xfId="11245" xr:uid="{00000000-0005-0000-0000-0000EB2B0000}"/>
    <cellStyle name="Normal 19 34 10" xfId="11246" xr:uid="{00000000-0005-0000-0000-0000EC2B0000}"/>
    <cellStyle name="Normal 19 34 2" xfId="11247" xr:uid="{00000000-0005-0000-0000-0000ED2B0000}"/>
    <cellStyle name="Normal 19 34 2 2" xfId="11248" xr:uid="{00000000-0005-0000-0000-0000EE2B0000}"/>
    <cellStyle name="Normal 19 34 3" xfId="11249" xr:uid="{00000000-0005-0000-0000-0000EF2B0000}"/>
    <cellStyle name="Normal 19 34 3 2" xfId="11250" xr:uid="{00000000-0005-0000-0000-0000F02B0000}"/>
    <cellStyle name="Normal 19 34 4" xfId="11251" xr:uid="{00000000-0005-0000-0000-0000F12B0000}"/>
    <cellStyle name="Normal 19 34 4 2" xfId="11252" xr:uid="{00000000-0005-0000-0000-0000F22B0000}"/>
    <cellStyle name="Normal 19 34 5" xfId="11253" xr:uid="{00000000-0005-0000-0000-0000F32B0000}"/>
    <cellStyle name="Normal 19 34 5 2" xfId="11254" xr:uid="{00000000-0005-0000-0000-0000F42B0000}"/>
    <cellStyle name="Normal 19 34 6" xfId="11255" xr:uid="{00000000-0005-0000-0000-0000F52B0000}"/>
    <cellStyle name="Normal 19 34 6 2" xfId="11256" xr:uid="{00000000-0005-0000-0000-0000F62B0000}"/>
    <cellStyle name="Normal 19 34 7" xfId="11257" xr:uid="{00000000-0005-0000-0000-0000F72B0000}"/>
    <cellStyle name="Normal 19 34 7 2" xfId="11258" xr:uid="{00000000-0005-0000-0000-0000F82B0000}"/>
    <cellStyle name="Normal 19 34 8" xfId="11259" xr:uid="{00000000-0005-0000-0000-0000F92B0000}"/>
    <cellStyle name="Normal 19 34 9" xfId="11260" xr:uid="{00000000-0005-0000-0000-0000FA2B0000}"/>
    <cellStyle name="Normal 19 35" xfId="11261" xr:uid="{00000000-0005-0000-0000-0000FB2B0000}"/>
    <cellStyle name="Normal 19 35 10" xfId="11262" xr:uid="{00000000-0005-0000-0000-0000FC2B0000}"/>
    <cellStyle name="Normal 19 35 2" xfId="11263" xr:uid="{00000000-0005-0000-0000-0000FD2B0000}"/>
    <cellStyle name="Normal 19 35 2 2" xfId="11264" xr:uid="{00000000-0005-0000-0000-0000FE2B0000}"/>
    <cellStyle name="Normal 19 35 3" xfId="11265" xr:uid="{00000000-0005-0000-0000-0000FF2B0000}"/>
    <cellStyle name="Normal 19 35 3 2" xfId="11266" xr:uid="{00000000-0005-0000-0000-0000002C0000}"/>
    <cellStyle name="Normal 19 35 4" xfId="11267" xr:uid="{00000000-0005-0000-0000-0000012C0000}"/>
    <cellStyle name="Normal 19 35 4 2" xfId="11268" xr:uid="{00000000-0005-0000-0000-0000022C0000}"/>
    <cellStyle name="Normal 19 35 5" xfId="11269" xr:uid="{00000000-0005-0000-0000-0000032C0000}"/>
    <cellStyle name="Normal 19 35 5 2" xfId="11270" xr:uid="{00000000-0005-0000-0000-0000042C0000}"/>
    <cellStyle name="Normal 19 35 6" xfId="11271" xr:uid="{00000000-0005-0000-0000-0000052C0000}"/>
    <cellStyle name="Normal 19 35 6 2" xfId="11272" xr:uid="{00000000-0005-0000-0000-0000062C0000}"/>
    <cellStyle name="Normal 19 35 7" xfId="11273" xr:uid="{00000000-0005-0000-0000-0000072C0000}"/>
    <cellStyle name="Normal 19 35 7 2" xfId="11274" xr:uid="{00000000-0005-0000-0000-0000082C0000}"/>
    <cellStyle name="Normal 19 35 8" xfId="11275" xr:uid="{00000000-0005-0000-0000-0000092C0000}"/>
    <cellStyle name="Normal 19 35 9" xfId="11276" xr:uid="{00000000-0005-0000-0000-00000A2C0000}"/>
    <cellStyle name="Normal 19 36" xfId="11277" xr:uid="{00000000-0005-0000-0000-00000B2C0000}"/>
    <cellStyle name="Normal 19 36 10" xfId="11278" xr:uid="{00000000-0005-0000-0000-00000C2C0000}"/>
    <cellStyle name="Normal 19 36 2" xfId="11279" xr:uid="{00000000-0005-0000-0000-00000D2C0000}"/>
    <cellStyle name="Normal 19 36 2 2" xfId="11280" xr:uid="{00000000-0005-0000-0000-00000E2C0000}"/>
    <cellStyle name="Normal 19 36 3" xfId="11281" xr:uid="{00000000-0005-0000-0000-00000F2C0000}"/>
    <cellStyle name="Normal 19 36 3 2" xfId="11282" xr:uid="{00000000-0005-0000-0000-0000102C0000}"/>
    <cellStyle name="Normal 19 36 4" xfId="11283" xr:uid="{00000000-0005-0000-0000-0000112C0000}"/>
    <cellStyle name="Normal 19 36 4 2" xfId="11284" xr:uid="{00000000-0005-0000-0000-0000122C0000}"/>
    <cellStyle name="Normal 19 36 5" xfId="11285" xr:uid="{00000000-0005-0000-0000-0000132C0000}"/>
    <cellStyle name="Normal 19 36 5 2" xfId="11286" xr:uid="{00000000-0005-0000-0000-0000142C0000}"/>
    <cellStyle name="Normal 19 36 6" xfId="11287" xr:uid="{00000000-0005-0000-0000-0000152C0000}"/>
    <cellStyle name="Normal 19 36 6 2" xfId="11288" xr:uid="{00000000-0005-0000-0000-0000162C0000}"/>
    <cellStyle name="Normal 19 36 7" xfId="11289" xr:uid="{00000000-0005-0000-0000-0000172C0000}"/>
    <cellStyle name="Normal 19 36 7 2" xfId="11290" xr:uid="{00000000-0005-0000-0000-0000182C0000}"/>
    <cellStyle name="Normal 19 36 8" xfId="11291" xr:uid="{00000000-0005-0000-0000-0000192C0000}"/>
    <cellStyle name="Normal 19 36 9" xfId="11292" xr:uid="{00000000-0005-0000-0000-00001A2C0000}"/>
    <cellStyle name="Normal 19 37" xfId="11293" xr:uid="{00000000-0005-0000-0000-00001B2C0000}"/>
    <cellStyle name="Normal 19 37 10" xfId="11294" xr:uid="{00000000-0005-0000-0000-00001C2C0000}"/>
    <cellStyle name="Normal 19 37 2" xfId="11295" xr:uid="{00000000-0005-0000-0000-00001D2C0000}"/>
    <cellStyle name="Normal 19 37 2 2" xfId="11296" xr:uid="{00000000-0005-0000-0000-00001E2C0000}"/>
    <cellStyle name="Normal 19 37 3" xfId="11297" xr:uid="{00000000-0005-0000-0000-00001F2C0000}"/>
    <cellStyle name="Normal 19 37 3 2" xfId="11298" xr:uid="{00000000-0005-0000-0000-0000202C0000}"/>
    <cellStyle name="Normal 19 37 4" xfId="11299" xr:uid="{00000000-0005-0000-0000-0000212C0000}"/>
    <cellStyle name="Normal 19 37 4 2" xfId="11300" xr:uid="{00000000-0005-0000-0000-0000222C0000}"/>
    <cellStyle name="Normal 19 37 5" xfId="11301" xr:uid="{00000000-0005-0000-0000-0000232C0000}"/>
    <cellStyle name="Normal 19 37 5 2" xfId="11302" xr:uid="{00000000-0005-0000-0000-0000242C0000}"/>
    <cellStyle name="Normal 19 37 6" xfId="11303" xr:uid="{00000000-0005-0000-0000-0000252C0000}"/>
    <cellStyle name="Normal 19 37 6 2" xfId="11304" xr:uid="{00000000-0005-0000-0000-0000262C0000}"/>
    <cellStyle name="Normal 19 37 7" xfId="11305" xr:uid="{00000000-0005-0000-0000-0000272C0000}"/>
    <cellStyle name="Normal 19 37 7 2" xfId="11306" xr:uid="{00000000-0005-0000-0000-0000282C0000}"/>
    <cellStyle name="Normal 19 37 8" xfId="11307" xr:uid="{00000000-0005-0000-0000-0000292C0000}"/>
    <cellStyle name="Normal 19 37 9" xfId="11308" xr:uid="{00000000-0005-0000-0000-00002A2C0000}"/>
    <cellStyle name="Normal 19 38" xfId="11309" xr:uid="{00000000-0005-0000-0000-00002B2C0000}"/>
    <cellStyle name="Normal 19 38 10" xfId="11310" xr:uid="{00000000-0005-0000-0000-00002C2C0000}"/>
    <cellStyle name="Normal 19 38 2" xfId="11311" xr:uid="{00000000-0005-0000-0000-00002D2C0000}"/>
    <cellStyle name="Normal 19 38 2 2" xfId="11312" xr:uid="{00000000-0005-0000-0000-00002E2C0000}"/>
    <cellStyle name="Normal 19 38 3" xfId="11313" xr:uid="{00000000-0005-0000-0000-00002F2C0000}"/>
    <cellStyle name="Normal 19 38 3 2" xfId="11314" xr:uid="{00000000-0005-0000-0000-0000302C0000}"/>
    <cellStyle name="Normal 19 38 4" xfId="11315" xr:uid="{00000000-0005-0000-0000-0000312C0000}"/>
    <cellStyle name="Normal 19 38 4 2" xfId="11316" xr:uid="{00000000-0005-0000-0000-0000322C0000}"/>
    <cellStyle name="Normal 19 38 5" xfId="11317" xr:uid="{00000000-0005-0000-0000-0000332C0000}"/>
    <cellStyle name="Normal 19 38 5 2" xfId="11318" xr:uid="{00000000-0005-0000-0000-0000342C0000}"/>
    <cellStyle name="Normal 19 38 6" xfId="11319" xr:uid="{00000000-0005-0000-0000-0000352C0000}"/>
    <cellStyle name="Normal 19 38 6 2" xfId="11320" xr:uid="{00000000-0005-0000-0000-0000362C0000}"/>
    <cellStyle name="Normal 19 38 7" xfId="11321" xr:uid="{00000000-0005-0000-0000-0000372C0000}"/>
    <cellStyle name="Normal 19 38 7 2" xfId="11322" xr:uid="{00000000-0005-0000-0000-0000382C0000}"/>
    <cellStyle name="Normal 19 38 8" xfId="11323" xr:uid="{00000000-0005-0000-0000-0000392C0000}"/>
    <cellStyle name="Normal 19 38 9" xfId="11324" xr:uid="{00000000-0005-0000-0000-00003A2C0000}"/>
    <cellStyle name="Normal 19 39" xfId="11325" xr:uid="{00000000-0005-0000-0000-00003B2C0000}"/>
    <cellStyle name="Normal 19 39 10" xfId="11326" xr:uid="{00000000-0005-0000-0000-00003C2C0000}"/>
    <cellStyle name="Normal 19 39 2" xfId="11327" xr:uid="{00000000-0005-0000-0000-00003D2C0000}"/>
    <cellStyle name="Normal 19 39 2 2" xfId="11328" xr:uid="{00000000-0005-0000-0000-00003E2C0000}"/>
    <cellStyle name="Normal 19 39 3" xfId="11329" xr:uid="{00000000-0005-0000-0000-00003F2C0000}"/>
    <cellStyle name="Normal 19 39 3 2" xfId="11330" xr:uid="{00000000-0005-0000-0000-0000402C0000}"/>
    <cellStyle name="Normal 19 39 4" xfId="11331" xr:uid="{00000000-0005-0000-0000-0000412C0000}"/>
    <cellStyle name="Normal 19 39 4 2" xfId="11332" xr:uid="{00000000-0005-0000-0000-0000422C0000}"/>
    <cellStyle name="Normal 19 39 5" xfId="11333" xr:uid="{00000000-0005-0000-0000-0000432C0000}"/>
    <cellStyle name="Normal 19 39 5 2" xfId="11334" xr:uid="{00000000-0005-0000-0000-0000442C0000}"/>
    <cellStyle name="Normal 19 39 6" xfId="11335" xr:uid="{00000000-0005-0000-0000-0000452C0000}"/>
    <cellStyle name="Normal 19 39 6 2" xfId="11336" xr:uid="{00000000-0005-0000-0000-0000462C0000}"/>
    <cellStyle name="Normal 19 39 7" xfId="11337" xr:uid="{00000000-0005-0000-0000-0000472C0000}"/>
    <cellStyle name="Normal 19 39 7 2" xfId="11338" xr:uid="{00000000-0005-0000-0000-0000482C0000}"/>
    <cellStyle name="Normal 19 39 8" xfId="11339" xr:uid="{00000000-0005-0000-0000-0000492C0000}"/>
    <cellStyle name="Normal 19 39 9" xfId="11340" xr:uid="{00000000-0005-0000-0000-00004A2C0000}"/>
    <cellStyle name="Normal 19 4" xfId="11341" xr:uid="{00000000-0005-0000-0000-00004B2C0000}"/>
    <cellStyle name="Normal 19 4 10" xfId="11342" xr:uid="{00000000-0005-0000-0000-00004C2C0000}"/>
    <cellStyle name="Normal 19 4 2" xfId="11343" xr:uid="{00000000-0005-0000-0000-00004D2C0000}"/>
    <cellStyle name="Normal 19 4 2 2" xfId="11344" xr:uid="{00000000-0005-0000-0000-00004E2C0000}"/>
    <cellStyle name="Normal 19 4 2 2 2" xfId="11345" xr:uid="{00000000-0005-0000-0000-00004F2C0000}"/>
    <cellStyle name="Normal 19 4 2 2 3" xfId="11346" xr:uid="{00000000-0005-0000-0000-0000502C0000}"/>
    <cellStyle name="Normal 19 4 2 3" xfId="11347" xr:uid="{00000000-0005-0000-0000-0000512C0000}"/>
    <cellStyle name="Normal 19 4 2 3 2" xfId="11348" xr:uid="{00000000-0005-0000-0000-0000522C0000}"/>
    <cellStyle name="Normal 19 4 2 4" xfId="11349" xr:uid="{00000000-0005-0000-0000-0000532C0000}"/>
    <cellStyle name="Normal 19 4 2 4 2" xfId="11350" xr:uid="{00000000-0005-0000-0000-0000542C0000}"/>
    <cellStyle name="Normal 19 4 2 5" xfId="11351" xr:uid="{00000000-0005-0000-0000-0000552C0000}"/>
    <cellStyle name="Normal 19 4 2 5 2" xfId="11352" xr:uid="{00000000-0005-0000-0000-0000562C0000}"/>
    <cellStyle name="Normal 19 4 2 6" xfId="11353" xr:uid="{00000000-0005-0000-0000-0000572C0000}"/>
    <cellStyle name="Normal 19 4 2 7" xfId="11354" xr:uid="{00000000-0005-0000-0000-0000582C0000}"/>
    <cellStyle name="Normal 19 4 3" xfId="11355" xr:uid="{00000000-0005-0000-0000-0000592C0000}"/>
    <cellStyle name="Normal 19 4 3 2" xfId="11356" xr:uid="{00000000-0005-0000-0000-00005A2C0000}"/>
    <cellStyle name="Normal 19 4 3 3" xfId="11357" xr:uid="{00000000-0005-0000-0000-00005B2C0000}"/>
    <cellStyle name="Normal 19 4 4" xfId="11358" xr:uid="{00000000-0005-0000-0000-00005C2C0000}"/>
    <cellStyle name="Normal 19 4 4 2" xfId="11359" xr:uid="{00000000-0005-0000-0000-00005D2C0000}"/>
    <cellStyle name="Normal 19 4 5" xfId="11360" xr:uid="{00000000-0005-0000-0000-00005E2C0000}"/>
    <cellStyle name="Normal 19 4 5 2" xfId="11361" xr:uid="{00000000-0005-0000-0000-00005F2C0000}"/>
    <cellStyle name="Normal 19 4 6" xfId="11362" xr:uid="{00000000-0005-0000-0000-0000602C0000}"/>
    <cellStyle name="Normal 19 4 6 2" xfId="11363" xr:uid="{00000000-0005-0000-0000-0000612C0000}"/>
    <cellStyle name="Normal 19 4 7" xfId="11364" xr:uid="{00000000-0005-0000-0000-0000622C0000}"/>
    <cellStyle name="Normal 19 4 7 2" xfId="11365" xr:uid="{00000000-0005-0000-0000-0000632C0000}"/>
    <cellStyle name="Normal 19 4 8" xfId="11366" xr:uid="{00000000-0005-0000-0000-0000642C0000}"/>
    <cellStyle name="Normal 19 4 8 2" xfId="11367" xr:uid="{00000000-0005-0000-0000-0000652C0000}"/>
    <cellStyle name="Normal 19 4 9" xfId="11368" xr:uid="{00000000-0005-0000-0000-0000662C0000}"/>
    <cellStyle name="Normal 19 40" xfId="11369" xr:uid="{00000000-0005-0000-0000-0000672C0000}"/>
    <cellStyle name="Normal 19 40 10" xfId="11370" xr:uid="{00000000-0005-0000-0000-0000682C0000}"/>
    <cellStyle name="Normal 19 40 2" xfId="11371" xr:uid="{00000000-0005-0000-0000-0000692C0000}"/>
    <cellStyle name="Normal 19 40 2 2" xfId="11372" xr:uid="{00000000-0005-0000-0000-00006A2C0000}"/>
    <cellStyle name="Normal 19 40 3" xfId="11373" xr:uid="{00000000-0005-0000-0000-00006B2C0000}"/>
    <cellStyle name="Normal 19 40 3 2" xfId="11374" xr:uid="{00000000-0005-0000-0000-00006C2C0000}"/>
    <cellStyle name="Normal 19 40 4" xfId="11375" xr:uid="{00000000-0005-0000-0000-00006D2C0000}"/>
    <cellStyle name="Normal 19 40 4 2" xfId="11376" xr:uid="{00000000-0005-0000-0000-00006E2C0000}"/>
    <cellStyle name="Normal 19 40 5" xfId="11377" xr:uid="{00000000-0005-0000-0000-00006F2C0000}"/>
    <cellStyle name="Normal 19 40 5 2" xfId="11378" xr:uid="{00000000-0005-0000-0000-0000702C0000}"/>
    <cellStyle name="Normal 19 40 6" xfId="11379" xr:uid="{00000000-0005-0000-0000-0000712C0000}"/>
    <cellStyle name="Normal 19 40 6 2" xfId="11380" xr:uid="{00000000-0005-0000-0000-0000722C0000}"/>
    <cellStyle name="Normal 19 40 7" xfId="11381" xr:uid="{00000000-0005-0000-0000-0000732C0000}"/>
    <cellStyle name="Normal 19 40 7 2" xfId="11382" xr:uid="{00000000-0005-0000-0000-0000742C0000}"/>
    <cellStyle name="Normal 19 40 8" xfId="11383" xr:uid="{00000000-0005-0000-0000-0000752C0000}"/>
    <cellStyle name="Normal 19 40 9" xfId="11384" xr:uid="{00000000-0005-0000-0000-0000762C0000}"/>
    <cellStyle name="Normal 19 41" xfId="11385" xr:uid="{00000000-0005-0000-0000-0000772C0000}"/>
    <cellStyle name="Normal 19 41 10" xfId="11386" xr:uid="{00000000-0005-0000-0000-0000782C0000}"/>
    <cellStyle name="Normal 19 41 2" xfId="11387" xr:uid="{00000000-0005-0000-0000-0000792C0000}"/>
    <cellStyle name="Normal 19 41 2 2" xfId="11388" xr:uid="{00000000-0005-0000-0000-00007A2C0000}"/>
    <cellStyle name="Normal 19 41 3" xfId="11389" xr:uid="{00000000-0005-0000-0000-00007B2C0000}"/>
    <cellStyle name="Normal 19 41 3 2" xfId="11390" xr:uid="{00000000-0005-0000-0000-00007C2C0000}"/>
    <cellStyle name="Normal 19 41 4" xfId="11391" xr:uid="{00000000-0005-0000-0000-00007D2C0000}"/>
    <cellStyle name="Normal 19 41 4 2" xfId="11392" xr:uid="{00000000-0005-0000-0000-00007E2C0000}"/>
    <cellStyle name="Normal 19 41 5" xfId="11393" xr:uid="{00000000-0005-0000-0000-00007F2C0000}"/>
    <cellStyle name="Normal 19 41 5 2" xfId="11394" xr:uid="{00000000-0005-0000-0000-0000802C0000}"/>
    <cellStyle name="Normal 19 41 6" xfId="11395" xr:uid="{00000000-0005-0000-0000-0000812C0000}"/>
    <cellStyle name="Normal 19 41 6 2" xfId="11396" xr:uid="{00000000-0005-0000-0000-0000822C0000}"/>
    <cellStyle name="Normal 19 41 7" xfId="11397" xr:uid="{00000000-0005-0000-0000-0000832C0000}"/>
    <cellStyle name="Normal 19 41 7 2" xfId="11398" xr:uid="{00000000-0005-0000-0000-0000842C0000}"/>
    <cellStyle name="Normal 19 41 8" xfId="11399" xr:uid="{00000000-0005-0000-0000-0000852C0000}"/>
    <cellStyle name="Normal 19 41 9" xfId="11400" xr:uid="{00000000-0005-0000-0000-0000862C0000}"/>
    <cellStyle name="Normal 19 42" xfId="11401" xr:uid="{00000000-0005-0000-0000-0000872C0000}"/>
    <cellStyle name="Normal 19 42 10" xfId="11402" xr:uid="{00000000-0005-0000-0000-0000882C0000}"/>
    <cellStyle name="Normal 19 42 2" xfId="11403" xr:uid="{00000000-0005-0000-0000-0000892C0000}"/>
    <cellStyle name="Normal 19 42 2 2" xfId="11404" xr:uid="{00000000-0005-0000-0000-00008A2C0000}"/>
    <cellStyle name="Normal 19 42 3" xfId="11405" xr:uid="{00000000-0005-0000-0000-00008B2C0000}"/>
    <cellStyle name="Normal 19 42 3 2" xfId="11406" xr:uid="{00000000-0005-0000-0000-00008C2C0000}"/>
    <cellStyle name="Normal 19 42 4" xfId="11407" xr:uid="{00000000-0005-0000-0000-00008D2C0000}"/>
    <cellStyle name="Normal 19 42 4 2" xfId="11408" xr:uid="{00000000-0005-0000-0000-00008E2C0000}"/>
    <cellStyle name="Normal 19 42 5" xfId="11409" xr:uid="{00000000-0005-0000-0000-00008F2C0000}"/>
    <cellStyle name="Normal 19 42 5 2" xfId="11410" xr:uid="{00000000-0005-0000-0000-0000902C0000}"/>
    <cellStyle name="Normal 19 42 6" xfId="11411" xr:uid="{00000000-0005-0000-0000-0000912C0000}"/>
    <cellStyle name="Normal 19 42 6 2" xfId="11412" xr:uid="{00000000-0005-0000-0000-0000922C0000}"/>
    <cellStyle name="Normal 19 42 7" xfId="11413" xr:uid="{00000000-0005-0000-0000-0000932C0000}"/>
    <cellStyle name="Normal 19 42 7 2" xfId="11414" xr:uid="{00000000-0005-0000-0000-0000942C0000}"/>
    <cellStyle name="Normal 19 42 8" xfId="11415" xr:uid="{00000000-0005-0000-0000-0000952C0000}"/>
    <cellStyle name="Normal 19 42 9" xfId="11416" xr:uid="{00000000-0005-0000-0000-0000962C0000}"/>
    <cellStyle name="Normal 19 43" xfId="11417" xr:uid="{00000000-0005-0000-0000-0000972C0000}"/>
    <cellStyle name="Normal 19 43 10" xfId="11418" xr:uid="{00000000-0005-0000-0000-0000982C0000}"/>
    <cellStyle name="Normal 19 43 2" xfId="11419" xr:uid="{00000000-0005-0000-0000-0000992C0000}"/>
    <cellStyle name="Normal 19 43 2 2" xfId="11420" xr:uid="{00000000-0005-0000-0000-00009A2C0000}"/>
    <cellStyle name="Normal 19 43 3" xfId="11421" xr:uid="{00000000-0005-0000-0000-00009B2C0000}"/>
    <cellStyle name="Normal 19 43 3 2" xfId="11422" xr:uid="{00000000-0005-0000-0000-00009C2C0000}"/>
    <cellStyle name="Normal 19 43 4" xfId="11423" xr:uid="{00000000-0005-0000-0000-00009D2C0000}"/>
    <cellStyle name="Normal 19 43 4 2" xfId="11424" xr:uid="{00000000-0005-0000-0000-00009E2C0000}"/>
    <cellStyle name="Normal 19 43 5" xfId="11425" xr:uid="{00000000-0005-0000-0000-00009F2C0000}"/>
    <cellStyle name="Normal 19 43 5 2" xfId="11426" xr:uid="{00000000-0005-0000-0000-0000A02C0000}"/>
    <cellStyle name="Normal 19 43 6" xfId="11427" xr:uid="{00000000-0005-0000-0000-0000A12C0000}"/>
    <cellStyle name="Normal 19 43 6 2" xfId="11428" xr:uid="{00000000-0005-0000-0000-0000A22C0000}"/>
    <cellStyle name="Normal 19 43 7" xfId="11429" xr:uid="{00000000-0005-0000-0000-0000A32C0000}"/>
    <cellStyle name="Normal 19 43 7 2" xfId="11430" xr:uid="{00000000-0005-0000-0000-0000A42C0000}"/>
    <cellStyle name="Normal 19 43 8" xfId="11431" xr:uid="{00000000-0005-0000-0000-0000A52C0000}"/>
    <cellStyle name="Normal 19 43 9" xfId="11432" xr:uid="{00000000-0005-0000-0000-0000A62C0000}"/>
    <cellStyle name="Normal 19 44" xfId="11433" xr:uid="{00000000-0005-0000-0000-0000A72C0000}"/>
    <cellStyle name="Normal 19 44 10" xfId="11434" xr:uid="{00000000-0005-0000-0000-0000A82C0000}"/>
    <cellStyle name="Normal 19 44 2" xfId="11435" xr:uid="{00000000-0005-0000-0000-0000A92C0000}"/>
    <cellStyle name="Normal 19 44 2 2" xfId="11436" xr:uid="{00000000-0005-0000-0000-0000AA2C0000}"/>
    <cellStyle name="Normal 19 44 3" xfId="11437" xr:uid="{00000000-0005-0000-0000-0000AB2C0000}"/>
    <cellStyle name="Normal 19 44 3 2" xfId="11438" xr:uid="{00000000-0005-0000-0000-0000AC2C0000}"/>
    <cellStyle name="Normal 19 44 4" xfId="11439" xr:uid="{00000000-0005-0000-0000-0000AD2C0000}"/>
    <cellStyle name="Normal 19 44 4 2" xfId="11440" xr:uid="{00000000-0005-0000-0000-0000AE2C0000}"/>
    <cellStyle name="Normal 19 44 5" xfId="11441" xr:uid="{00000000-0005-0000-0000-0000AF2C0000}"/>
    <cellStyle name="Normal 19 44 5 2" xfId="11442" xr:uid="{00000000-0005-0000-0000-0000B02C0000}"/>
    <cellStyle name="Normal 19 44 6" xfId="11443" xr:uid="{00000000-0005-0000-0000-0000B12C0000}"/>
    <cellStyle name="Normal 19 44 6 2" xfId="11444" xr:uid="{00000000-0005-0000-0000-0000B22C0000}"/>
    <cellStyle name="Normal 19 44 7" xfId="11445" xr:uid="{00000000-0005-0000-0000-0000B32C0000}"/>
    <cellStyle name="Normal 19 44 7 2" xfId="11446" xr:uid="{00000000-0005-0000-0000-0000B42C0000}"/>
    <cellStyle name="Normal 19 44 8" xfId="11447" xr:uid="{00000000-0005-0000-0000-0000B52C0000}"/>
    <cellStyle name="Normal 19 44 9" xfId="11448" xr:uid="{00000000-0005-0000-0000-0000B62C0000}"/>
    <cellStyle name="Normal 19 45" xfId="11449" xr:uid="{00000000-0005-0000-0000-0000B72C0000}"/>
    <cellStyle name="Normal 19 45 10" xfId="11450" xr:uid="{00000000-0005-0000-0000-0000B82C0000}"/>
    <cellStyle name="Normal 19 45 2" xfId="11451" xr:uid="{00000000-0005-0000-0000-0000B92C0000}"/>
    <cellStyle name="Normal 19 45 2 2" xfId="11452" xr:uid="{00000000-0005-0000-0000-0000BA2C0000}"/>
    <cellStyle name="Normal 19 45 3" xfId="11453" xr:uid="{00000000-0005-0000-0000-0000BB2C0000}"/>
    <cellStyle name="Normal 19 45 3 2" xfId="11454" xr:uid="{00000000-0005-0000-0000-0000BC2C0000}"/>
    <cellStyle name="Normal 19 45 4" xfId="11455" xr:uid="{00000000-0005-0000-0000-0000BD2C0000}"/>
    <cellStyle name="Normal 19 45 4 2" xfId="11456" xr:uid="{00000000-0005-0000-0000-0000BE2C0000}"/>
    <cellStyle name="Normal 19 45 5" xfId="11457" xr:uid="{00000000-0005-0000-0000-0000BF2C0000}"/>
    <cellStyle name="Normal 19 45 5 2" xfId="11458" xr:uid="{00000000-0005-0000-0000-0000C02C0000}"/>
    <cellStyle name="Normal 19 45 6" xfId="11459" xr:uid="{00000000-0005-0000-0000-0000C12C0000}"/>
    <cellStyle name="Normal 19 45 6 2" xfId="11460" xr:uid="{00000000-0005-0000-0000-0000C22C0000}"/>
    <cellStyle name="Normal 19 45 7" xfId="11461" xr:uid="{00000000-0005-0000-0000-0000C32C0000}"/>
    <cellStyle name="Normal 19 45 7 2" xfId="11462" xr:uid="{00000000-0005-0000-0000-0000C42C0000}"/>
    <cellStyle name="Normal 19 45 8" xfId="11463" xr:uid="{00000000-0005-0000-0000-0000C52C0000}"/>
    <cellStyle name="Normal 19 45 9" xfId="11464" xr:uid="{00000000-0005-0000-0000-0000C62C0000}"/>
    <cellStyle name="Normal 19 46" xfId="11465" xr:uid="{00000000-0005-0000-0000-0000C72C0000}"/>
    <cellStyle name="Normal 19 46 10" xfId="11466" xr:uid="{00000000-0005-0000-0000-0000C82C0000}"/>
    <cellStyle name="Normal 19 46 2" xfId="11467" xr:uid="{00000000-0005-0000-0000-0000C92C0000}"/>
    <cellStyle name="Normal 19 46 2 2" xfId="11468" xr:uid="{00000000-0005-0000-0000-0000CA2C0000}"/>
    <cellStyle name="Normal 19 46 3" xfId="11469" xr:uid="{00000000-0005-0000-0000-0000CB2C0000}"/>
    <cellStyle name="Normal 19 46 3 2" xfId="11470" xr:uid="{00000000-0005-0000-0000-0000CC2C0000}"/>
    <cellStyle name="Normal 19 46 4" xfId="11471" xr:uid="{00000000-0005-0000-0000-0000CD2C0000}"/>
    <cellStyle name="Normal 19 46 4 2" xfId="11472" xr:uid="{00000000-0005-0000-0000-0000CE2C0000}"/>
    <cellStyle name="Normal 19 46 5" xfId="11473" xr:uid="{00000000-0005-0000-0000-0000CF2C0000}"/>
    <cellStyle name="Normal 19 46 5 2" xfId="11474" xr:uid="{00000000-0005-0000-0000-0000D02C0000}"/>
    <cellStyle name="Normal 19 46 6" xfId="11475" xr:uid="{00000000-0005-0000-0000-0000D12C0000}"/>
    <cellStyle name="Normal 19 46 6 2" xfId="11476" xr:uid="{00000000-0005-0000-0000-0000D22C0000}"/>
    <cellStyle name="Normal 19 46 7" xfId="11477" xr:uid="{00000000-0005-0000-0000-0000D32C0000}"/>
    <cellStyle name="Normal 19 46 7 2" xfId="11478" xr:uid="{00000000-0005-0000-0000-0000D42C0000}"/>
    <cellStyle name="Normal 19 46 8" xfId="11479" xr:uid="{00000000-0005-0000-0000-0000D52C0000}"/>
    <cellStyle name="Normal 19 46 9" xfId="11480" xr:uid="{00000000-0005-0000-0000-0000D62C0000}"/>
    <cellStyle name="Normal 19 47" xfId="11481" xr:uid="{00000000-0005-0000-0000-0000D72C0000}"/>
    <cellStyle name="Normal 19 47 10" xfId="11482" xr:uid="{00000000-0005-0000-0000-0000D82C0000}"/>
    <cellStyle name="Normal 19 47 2" xfId="11483" xr:uid="{00000000-0005-0000-0000-0000D92C0000}"/>
    <cellStyle name="Normal 19 47 2 2" xfId="11484" xr:uid="{00000000-0005-0000-0000-0000DA2C0000}"/>
    <cellStyle name="Normal 19 47 3" xfId="11485" xr:uid="{00000000-0005-0000-0000-0000DB2C0000}"/>
    <cellStyle name="Normal 19 47 3 2" xfId="11486" xr:uid="{00000000-0005-0000-0000-0000DC2C0000}"/>
    <cellStyle name="Normal 19 47 4" xfId="11487" xr:uid="{00000000-0005-0000-0000-0000DD2C0000}"/>
    <cellStyle name="Normal 19 47 4 2" xfId="11488" xr:uid="{00000000-0005-0000-0000-0000DE2C0000}"/>
    <cellStyle name="Normal 19 47 5" xfId="11489" xr:uid="{00000000-0005-0000-0000-0000DF2C0000}"/>
    <cellStyle name="Normal 19 47 5 2" xfId="11490" xr:uid="{00000000-0005-0000-0000-0000E02C0000}"/>
    <cellStyle name="Normal 19 47 6" xfId="11491" xr:uid="{00000000-0005-0000-0000-0000E12C0000}"/>
    <cellStyle name="Normal 19 47 6 2" xfId="11492" xr:uid="{00000000-0005-0000-0000-0000E22C0000}"/>
    <cellStyle name="Normal 19 47 7" xfId="11493" xr:uid="{00000000-0005-0000-0000-0000E32C0000}"/>
    <cellStyle name="Normal 19 47 7 2" xfId="11494" xr:uid="{00000000-0005-0000-0000-0000E42C0000}"/>
    <cellStyle name="Normal 19 47 8" xfId="11495" xr:uid="{00000000-0005-0000-0000-0000E52C0000}"/>
    <cellStyle name="Normal 19 47 9" xfId="11496" xr:uid="{00000000-0005-0000-0000-0000E62C0000}"/>
    <cellStyle name="Normal 19 48" xfId="11497" xr:uid="{00000000-0005-0000-0000-0000E72C0000}"/>
    <cellStyle name="Normal 19 48 10" xfId="11498" xr:uid="{00000000-0005-0000-0000-0000E82C0000}"/>
    <cellStyle name="Normal 19 48 2" xfId="11499" xr:uid="{00000000-0005-0000-0000-0000E92C0000}"/>
    <cellStyle name="Normal 19 48 2 2" xfId="11500" xr:uid="{00000000-0005-0000-0000-0000EA2C0000}"/>
    <cellStyle name="Normal 19 48 3" xfId="11501" xr:uid="{00000000-0005-0000-0000-0000EB2C0000}"/>
    <cellStyle name="Normal 19 48 3 2" xfId="11502" xr:uid="{00000000-0005-0000-0000-0000EC2C0000}"/>
    <cellStyle name="Normal 19 48 4" xfId="11503" xr:uid="{00000000-0005-0000-0000-0000ED2C0000}"/>
    <cellStyle name="Normal 19 48 4 2" xfId="11504" xr:uid="{00000000-0005-0000-0000-0000EE2C0000}"/>
    <cellStyle name="Normal 19 48 5" xfId="11505" xr:uid="{00000000-0005-0000-0000-0000EF2C0000}"/>
    <cellStyle name="Normal 19 48 5 2" xfId="11506" xr:uid="{00000000-0005-0000-0000-0000F02C0000}"/>
    <cellStyle name="Normal 19 48 6" xfId="11507" xr:uid="{00000000-0005-0000-0000-0000F12C0000}"/>
    <cellStyle name="Normal 19 48 6 2" xfId="11508" xr:uid="{00000000-0005-0000-0000-0000F22C0000}"/>
    <cellStyle name="Normal 19 48 7" xfId="11509" xr:uid="{00000000-0005-0000-0000-0000F32C0000}"/>
    <cellStyle name="Normal 19 48 7 2" xfId="11510" xr:uid="{00000000-0005-0000-0000-0000F42C0000}"/>
    <cellStyle name="Normal 19 48 8" xfId="11511" xr:uid="{00000000-0005-0000-0000-0000F52C0000}"/>
    <cellStyle name="Normal 19 48 9" xfId="11512" xr:uid="{00000000-0005-0000-0000-0000F62C0000}"/>
    <cellStyle name="Normal 19 49" xfId="11513" xr:uid="{00000000-0005-0000-0000-0000F72C0000}"/>
    <cellStyle name="Normal 19 49 10" xfId="11514" xr:uid="{00000000-0005-0000-0000-0000F82C0000}"/>
    <cellStyle name="Normal 19 49 2" xfId="11515" xr:uid="{00000000-0005-0000-0000-0000F92C0000}"/>
    <cellStyle name="Normal 19 49 2 2" xfId="11516" xr:uid="{00000000-0005-0000-0000-0000FA2C0000}"/>
    <cellStyle name="Normal 19 49 3" xfId="11517" xr:uid="{00000000-0005-0000-0000-0000FB2C0000}"/>
    <cellStyle name="Normal 19 49 3 2" xfId="11518" xr:uid="{00000000-0005-0000-0000-0000FC2C0000}"/>
    <cellStyle name="Normal 19 49 4" xfId="11519" xr:uid="{00000000-0005-0000-0000-0000FD2C0000}"/>
    <cellStyle name="Normal 19 49 4 2" xfId="11520" xr:uid="{00000000-0005-0000-0000-0000FE2C0000}"/>
    <cellStyle name="Normal 19 49 5" xfId="11521" xr:uid="{00000000-0005-0000-0000-0000FF2C0000}"/>
    <cellStyle name="Normal 19 49 5 2" xfId="11522" xr:uid="{00000000-0005-0000-0000-0000002D0000}"/>
    <cellStyle name="Normal 19 49 6" xfId="11523" xr:uid="{00000000-0005-0000-0000-0000012D0000}"/>
    <cellStyle name="Normal 19 49 6 2" xfId="11524" xr:uid="{00000000-0005-0000-0000-0000022D0000}"/>
    <cellStyle name="Normal 19 49 7" xfId="11525" xr:uid="{00000000-0005-0000-0000-0000032D0000}"/>
    <cellStyle name="Normal 19 49 7 2" xfId="11526" xr:uid="{00000000-0005-0000-0000-0000042D0000}"/>
    <cellStyle name="Normal 19 49 8" xfId="11527" xr:uid="{00000000-0005-0000-0000-0000052D0000}"/>
    <cellStyle name="Normal 19 49 9" xfId="11528" xr:uid="{00000000-0005-0000-0000-0000062D0000}"/>
    <cellStyle name="Normal 19 5" xfId="11529" xr:uid="{00000000-0005-0000-0000-0000072D0000}"/>
    <cellStyle name="Normal 19 5 10" xfId="11530" xr:uid="{00000000-0005-0000-0000-0000082D0000}"/>
    <cellStyle name="Normal 19 5 2" xfId="11531" xr:uid="{00000000-0005-0000-0000-0000092D0000}"/>
    <cellStyle name="Normal 19 5 2 2" xfId="11532" xr:uid="{00000000-0005-0000-0000-00000A2D0000}"/>
    <cellStyle name="Normal 19 5 2 2 2" xfId="11533" xr:uid="{00000000-0005-0000-0000-00000B2D0000}"/>
    <cellStyle name="Normal 19 5 2 2 3" xfId="11534" xr:uid="{00000000-0005-0000-0000-00000C2D0000}"/>
    <cellStyle name="Normal 19 5 2 3" xfId="11535" xr:uid="{00000000-0005-0000-0000-00000D2D0000}"/>
    <cellStyle name="Normal 19 5 2 3 2" xfId="11536" xr:uid="{00000000-0005-0000-0000-00000E2D0000}"/>
    <cellStyle name="Normal 19 5 2 4" xfId="11537" xr:uid="{00000000-0005-0000-0000-00000F2D0000}"/>
    <cellStyle name="Normal 19 5 2 4 2" xfId="11538" xr:uid="{00000000-0005-0000-0000-0000102D0000}"/>
    <cellStyle name="Normal 19 5 2 5" xfId="11539" xr:uid="{00000000-0005-0000-0000-0000112D0000}"/>
    <cellStyle name="Normal 19 5 2 5 2" xfId="11540" xr:uid="{00000000-0005-0000-0000-0000122D0000}"/>
    <cellStyle name="Normal 19 5 2 6" xfId="11541" xr:uid="{00000000-0005-0000-0000-0000132D0000}"/>
    <cellStyle name="Normal 19 5 2 7" xfId="11542" xr:uid="{00000000-0005-0000-0000-0000142D0000}"/>
    <cellStyle name="Normal 19 5 3" xfId="11543" xr:uid="{00000000-0005-0000-0000-0000152D0000}"/>
    <cellStyle name="Normal 19 5 3 2" xfId="11544" xr:uid="{00000000-0005-0000-0000-0000162D0000}"/>
    <cellStyle name="Normal 19 5 3 3" xfId="11545" xr:uid="{00000000-0005-0000-0000-0000172D0000}"/>
    <cellStyle name="Normal 19 5 4" xfId="11546" xr:uid="{00000000-0005-0000-0000-0000182D0000}"/>
    <cellStyle name="Normal 19 5 4 2" xfId="11547" xr:uid="{00000000-0005-0000-0000-0000192D0000}"/>
    <cellStyle name="Normal 19 5 5" xfId="11548" xr:uid="{00000000-0005-0000-0000-00001A2D0000}"/>
    <cellStyle name="Normal 19 5 5 2" xfId="11549" xr:uid="{00000000-0005-0000-0000-00001B2D0000}"/>
    <cellStyle name="Normal 19 5 6" xfId="11550" xr:uid="{00000000-0005-0000-0000-00001C2D0000}"/>
    <cellStyle name="Normal 19 5 6 2" xfId="11551" xr:uid="{00000000-0005-0000-0000-00001D2D0000}"/>
    <cellStyle name="Normal 19 5 7" xfId="11552" xr:uid="{00000000-0005-0000-0000-00001E2D0000}"/>
    <cellStyle name="Normal 19 5 7 2" xfId="11553" xr:uid="{00000000-0005-0000-0000-00001F2D0000}"/>
    <cellStyle name="Normal 19 5 8" xfId="11554" xr:uid="{00000000-0005-0000-0000-0000202D0000}"/>
    <cellStyle name="Normal 19 5 8 2" xfId="11555" xr:uid="{00000000-0005-0000-0000-0000212D0000}"/>
    <cellStyle name="Normal 19 5 9" xfId="11556" xr:uid="{00000000-0005-0000-0000-0000222D0000}"/>
    <cellStyle name="Normal 19 50" xfId="11557" xr:uid="{00000000-0005-0000-0000-0000232D0000}"/>
    <cellStyle name="Normal 19 50 10" xfId="11558" xr:uid="{00000000-0005-0000-0000-0000242D0000}"/>
    <cellStyle name="Normal 19 50 2" xfId="11559" xr:uid="{00000000-0005-0000-0000-0000252D0000}"/>
    <cellStyle name="Normal 19 50 2 2" xfId="11560" xr:uid="{00000000-0005-0000-0000-0000262D0000}"/>
    <cellStyle name="Normal 19 50 3" xfId="11561" xr:uid="{00000000-0005-0000-0000-0000272D0000}"/>
    <cellStyle name="Normal 19 50 3 2" xfId="11562" xr:uid="{00000000-0005-0000-0000-0000282D0000}"/>
    <cellStyle name="Normal 19 50 4" xfId="11563" xr:uid="{00000000-0005-0000-0000-0000292D0000}"/>
    <cellStyle name="Normal 19 50 4 2" xfId="11564" xr:uid="{00000000-0005-0000-0000-00002A2D0000}"/>
    <cellStyle name="Normal 19 50 5" xfId="11565" xr:uid="{00000000-0005-0000-0000-00002B2D0000}"/>
    <cellStyle name="Normal 19 50 5 2" xfId="11566" xr:uid="{00000000-0005-0000-0000-00002C2D0000}"/>
    <cellStyle name="Normal 19 50 6" xfId="11567" xr:uid="{00000000-0005-0000-0000-00002D2D0000}"/>
    <cellStyle name="Normal 19 50 6 2" xfId="11568" xr:uid="{00000000-0005-0000-0000-00002E2D0000}"/>
    <cellStyle name="Normal 19 50 7" xfId="11569" xr:uid="{00000000-0005-0000-0000-00002F2D0000}"/>
    <cellStyle name="Normal 19 50 7 2" xfId="11570" xr:uid="{00000000-0005-0000-0000-0000302D0000}"/>
    <cellStyle name="Normal 19 50 8" xfId="11571" xr:uid="{00000000-0005-0000-0000-0000312D0000}"/>
    <cellStyle name="Normal 19 50 9" xfId="11572" xr:uid="{00000000-0005-0000-0000-0000322D0000}"/>
    <cellStyle name="Normal 19 51" xfId="11573" xr:uid="{00000000-0005-0000-0000-0000332D0000}"/>
    <cellStyle name="Normal 19 6" xfId="11574" xr:uid="{00000000-0005-0000-0000-0000342D0000}"/>
    <cellStyle name="Normal 19 6 10" xfId="11575" xr:uid="{00000000-0005-0000-0000-0000352D0000}"/>
    <cellStyle name="Normal 19 6 2" xfId="11576" xr:uid="{00000000-0005-0000-0000-0000362D0000}"/>
    <cellStyle name="Normal 19 6 2 2" xfId="11577" xr:uid="{00000000-0005-0000-0000-0000372D0000}"/>
    <cellStyle name="Normal 19 6 2 2 2" xfId="11578" xr:uid="{00000000-0005-0000-0000-0000382D0000}"/>
    <cellStyle name="Normal 19 6 2 2 3" xfId="11579" xr:uid="{00000000-0005-0000-0000-0000392D0000}"/>
    <cellStyle name="Normal 19 6 2 3" xfId="11580" xr:uid="{00000000-0005-0000-0000-00003A2D0000}"/>
    <cellStyle name="Normal 19 6 2 3 2" xfId="11581" xr:uid="{00000000-0005-0000-0000-00003B2D0000}"/>
    <cellStyle name="Normal 19 6 2 4" xfId="11582" xr:uid="{00000000-0005-0000-0000-00003C2D0000}"/>
    <cellStyle name="Normal 19 6 2 4 2" xfId="11583" xr:uid="{00000000-0005-0000-0000-00003D2D0000}"/>
    <cellStyle name="Normal 19 6 2 5" xfId="11584" xr:uid="{00000000-0005-0000-0000-00003E2D0000}"/>
    <cellStyle name="Normal 19 6 2 5 2" xfId="11585" xr:uid="{00000000-0005-0000-0000-00003F2D0000}"/>
    <cellStyle name="Normal 19 6 2 6" xfId="11586" xr:uid="{00000000-0005-0000-0000-0000402D0000}"/>
    <cellStyle name="Normal 19 6 2 7" xfId="11587" xr:uid="{00000000-0005-0000-0000-0000412D0000}"/>
    <cellStyle name="Normal 19 6 3" xfId="11588" xr:uid="{00000000-0005-0000-0000-0000422D0000}"/>
    <cellStyle name="Normal 19 6 3 2" xfId="11589" xr:uid="{00000000-0005-0000-0000-0000432D0000}"/>
    <cellStyle name="Normal 19 6 3 3" xfId="11590" xr:uid="{00000000-0005-0000-0000-0000442D0000}"/>
    <cellStyle name="Normal 19 6 4" xfId="11591" xr:uid="{00000000-0005-0000-0000-0000452D0000}"/>
    <cellStyle name="Normal 19 6 4 2" xfId="11592" xr:uid="{00000000-0005-0000-0000-0000462D0000}"/>
    <cellStyle name="Normal 19 6 5" xfId="11593" xr:uid="{00000000-0005-0000-0000-0000472D0000}"/>
    <cellStyle name="Normal 19 6 5 2" xfId="11594" xr:uid="{00000000-0005-0000-0000-0000482D0000}"/>
    <cellStyle name="Normal 19 6 6" xfId="11595" xr:uid="{00000000-0005-0000-0000-0000492D0000}"/>
    <cellStyle name="Normal 19 6 6 2" xfId="11596" xr:uid="{00000000-0005-0000-0000-00004A2D0000}"/>
    <cellStyle name="Normal 19 6 7" xfId="11597" xr:uid="{00000000-0005-0000-0000-00004B2D0000}"/>
    <cellStyle name="Normal 19 6 7 2" xfId="11598" xr:uid="{00000000-0005-0000-0000-00004C2D0000}"/>
    <cellStyle name="Normal 19 6 8" xfId="11599" xr:uid="{00000000-0005-0000-0000-00004D2D0000}"/>
    <cellStyle name="Normal 19 6 8 2" xfId="11600" xr:uid="{00000000-0005-0000-0000-00004E2D0000}"/>
    <cellStyle name="Normal 19 6 9" xfId="11601" xr:uid="{00000000-0005-0000-0000-00004F2D0000}"/>
    <cellStyle name="Normal 19 7" xfId="11602" xr:uid="{00000000-0005-0000-0000-0000502D0000}"/>
    <cellStyle name="Normal 19 7 10" xfId="11603" xr:uid="{00000000-0005-0000-0000-0000512D0000}"/>
    <cellStyle name="Normal 19 7 2" xfId="11604" xr:uid="{00000000-0005-0000-0000-0000522D0000}"/>
    <cellStyle name="Normal 19 7 2 2" xfId="11605" xr:uid="{00000000-0005-0000-0000-0000532D0000}"/>
    <cellStyle name="Normal 19 7 2 2 2" xfId="11606" xr:uid="{00000000-0005-0000-0000-0000542D0000}"/>
    <cellStyle name="Normal 19 7 2 2 3" xfId="11607" xr:uid="{00000000-0005-0000-0000-0000552D0000}"/>
    <cellStyle name="Normal 19 7 2 3" xfId="11608" xr:uid="{00000000-0005-0000-0000-0000562D0000}"/>
    <cellStyle name="Normal 19 7 2 3 2" xfId="11609" xr:uid="{00000000-0005-0000-0000-0000572D0000}"/>
    <cellStyle name="Normal 19 7 2 4" xfId="11610" xr:uid="{00000000-0005-0000-0000-0000582D0000}"/>
    <cellStyle name="Normal 19 7 2 4 2" xfId="11611" xr:uid="{00000000-0005-0000-0000-0000592D0000}"/>
    <cellStyle name="Normal 19 7 2 5" xfId="11612" xr:uid="{00000000-0005-0000-0000-00005A2D0000}"/>
    <cellStyle name="Normal 19 7 2 5 2" xfId="11613" xr:uid="{00000000-0005-0000-0000-00005B2D0000}"/>
    <cellStyle name="Normal 19 7 2 6" xfId="11614" xr:uid="{00000000-0005-0000-0000-00005C2D0000}"/>
    <cellStyle name="Normal 19 7 2 7" xfId="11615" xr:uid="{00000000-0005-0000-0000-00005D2D0000}"/>
    <cellStyle name="Normal 19 7 3" xfId="11616" xr:uid="{00000000-0005-0000-0000-00005E2D0000}"/>
    <cellStyle name="Normal 19 7 3 2" xfId="11617" xr:uid="{00000000-0005-0000-0000-00005F2D0000}"/>
    <cellStyle name="Normal 19 7 3 3" xfId="11618" xr:uid="{00000000-0005-0000-0000-0000602D0000}"/>
    <cellStyle name="Normal 19 7 4" xfId="11619" xr:uid="{00000000-0005-0000-0000-0000612D0000}"/>
    <cellStyle name="Normal 19 7 4 2" xfId="11620" xr:uid="{00000000-0005-0000-0000-0000622D0000}"/>
    <cellStyle name="Normal 19 7 5" xfId="11621" xr:uid="{00000000-0005-0000-0000-0000632D0000}"/>
    <cellStyle name="Normal 19 7 5 2" xfId="11622" xr:uid="{00000000-0005-0000-0000-0000642D0000}"/>
    <cellStyle name="Normal 19 7 6" xfId="11623" xr:uid="{00000000-0005-0000-0000-0000652D0000}"/>
    <cellStyle name="Normal 19 7 6 2" xfId="11624" xr:uid="{00000000-0005-0000-0000-0000662D0000}"/>
    <cellStyle name="Normal 19 7 7" xfId="11625" xr:uid="{00000000-0005-0000-0000-0000672D0000}"/>
    <cellStyle name="Normal 19 7 7 2" xfId="11626" xr:uid="{00000000-0005-0000-0000-0000682D0000}"/>
    <cellStyle name="Normal 19 7 8" xfId="11627" xr:uid="{00000000-0005-0000-0000-0000692D0000}"/>
    <cellStyle name="Normal 19 7 8 2" xfId="11628" xr:uid="{00000000-0005-0000-0000-00006A2D0000}"/>
    <cellStyle name="Normal 19 7 9" xfId="11629" xr:uid="{00000000-0005-0000-0000-00006B2D0000}"/>
    <cellStyle name="Normal 19 8" xfId="11630" xr:uid="{00000000-0005-0000-0000-00006C2D0000}"/>
    <cellStyle name="Normal 19 8 10" xfId="11631" xr:uid="{00000000-0005-0000-0000-00006D2D0000}"/>
    <cellStyle name="Normal 19 8 2" xfId="11632" xr:uid="{00000000-0005-0000-0000-00006E2D0000}"/>
    <cellStyle name="Normal 19 8 2 2" xfId="11633" xr:uid="{00000000-0005-0000-0000-00006F2D0000}"/>
    <cellStyle name="Normal 19 8 3" xfId="11634" xr:uid="{00000000-0005-0000-0000-0000702D0000}"/>
    <cellStyle name="Normal 19 8 3 2" xfId="11635" xr:uid="{00000000-0005-0000-0000-0000712D0000}"/>
    <cellStyle name="Normal 19 8 4" xfId="11636" xr:uid="{00000000-0005-0000-0000-0000722D0000}"/>
    <cellStyle name="Normal 19 8 4 2" xfId="11637" xr:uid="{00000000-0005-0000-0000-0000732D0000}"/>
    <cellStyle name="Normal 19 8 5" xfId="11638" xr:uid="{00000000-0005-0000-0000-0000742D0000}"/>
    <cellStyle name="Normal 19 8 5 2" xfId="11639" xr:uid="{00000000-0005-0000-0000-0000752D0000}"/>
    <cellStyle name="Normal 19 8 6" xfId="11640" xr:uid="{00000000-0005-0000-0000-0000762D0000}"/>
    <cellStyle name="Normal 19 8 6 2" xfId="11641" xr:uid="{00000000-0005-0000-0000-0000772D0000}"/>
    <cellStyle name="Normal 19 8 7" xfId="11642" xr:uid="{00000000-0005-0000-0000-0000782D0000}"/>
    <cellStyle name="Normal 19 8 7 2" xfId="11643" xr:uid="{00000000-0005-0000-0000-0000792D0000}"/>
    <cellStyle name="Normal 19 8 8" xfId="11644" xr:uid="{00000000-0005-0000-0000-00007A2D0000}"/>
    <cellStyle name="Normal 19 8 9" xfId="11645" xr:uid="{00000000-0005-0000-0000-00007B2D0000}"/>
    <cellStyle name="Normal 19 9" xfId="11646" xr:uid="{00000000-0005-0000-0000-00007C2D0000}"/>
    <cellStyle name="Normal 19 9 10" xfId="11647" xr:uid="{00000000-0005-0000-0000-00007D2D0000}"/>
    <cellStyle name="Normal 19 9 2" xfId="11648" xr:uid="{00000000-0005-0000-0000-00007E2D0000}"/>
    <cellStyle name="Normal 19 9 2 2" xfId="11649" xr:uid="{00000000-0005-0000-0000-00007F2D0000}"/>
    <cellStyle name="Normal 19 9 3" xfId="11650" xr:uid="{00000000-0005-0000-0000-0000802D0000}"/>
    <cellStyle name="Normal 19 9 3 2" xfId="11651" xr:uid="{00000000-0005-0000-0000-0000812D0000}"/>
    <cellStyle name="Normal 19 9 4" xfId="11652" xr:uid="{00000000-0005-0000-0000-0000822D0000}"/>
    <cellStyle name="Normal 19 9 4 2" xfId="11653" xr:uid="{00000000-0005-0000-0000-0000832D0000}"/>
    <cellStyle name="Normal 19 9 5" xfId="11654" xr:uid="{00000000-0005-0000-0000-0000842D0000}"/>
    <cellStyle name="Normal 19 9 5 2" xfId="11655" xr:uid="{00000000-0005-0000-0000-0000852D0000}"/>
    <cellStyle name="Normal 19 9 6" xfId="11656" xr:uid="{00000000-0005-0000-0000-0000862D0000}"/>
    <cellStyle name="Normal 19 9 6 2" xfId="11657" xr:uid="{00000000-0005-0000-0000-0000872D0000}"/>
    <cellStyle name="Normal 19 9 7" xfId="11658" xr:uid="{00000000-0005-0000-0000-0000882D0000}"/>
    <cellStyle name="Normal 19 9 7 2" xfId="11659" xr:uid="{00000000-0005-0000-0000-0000892D0000}"/>
    <cellStyle name="Normal 19 9 8" xfId="11660" xr:uid="{00000000-0005-0000-0000-00008A2D0000}"/>
    <cellStyle name="Normal 19 9 9" xfId="11661" xr:uid="{00000000-0005-0000-0000-00008B2D0000}"/>
    <cellStyle name="Normal 2" xfId="2" xr:uid="{00000000-0005-0000-0000-00008C2D0000}"/>
    <cellStyle name="Normal 2 10" xfId="11662" xr:uid="{00000000-0005-0000-0000-00008D2D0000}"/>
    <cellStyle name="Normal 2 10 10" xfId="11663" xr:uid="{00000000-0005-0000-0000-00008E2D0000}"/>
    <cellStyle name="Normal 2 10 2" xfId="11664" xr:uid="{00000000-0005-0000-0000-00008F2D0000}"/>
    <cellStyle name="Normal 2 10 2 2" xfId="11665" xr:uid="{00000000-0005-0000-0000-0000902D0000}"/>
    <cellStyle name="Normal 2 10 3" xfId="11666" xr:uid="{00000000-0005-0000-0000-0000912D0000}"/>
    <cellStyle name="Normal 2 10 3 2" xfId="11667" xr:uid="{00000000-0005-0000-0000-0000922D0000}"/>
    <cellStyle name="Normal 2 10 4" xfId="11668" xr:uid="{00000000-0005-0000-0000-0000932D0000}"/>
    <cellStyle name="Normal 2 10 4 2" xfId="11669" xr:uid="{00000000-0005-0000-0000-0000942D0000}"/>
    <cellStyle name="Normal 2 10 5" xfId="11670" xr:uid="{00000000-0005-0000-0000-0000952D0000}"/>
    <cellStyle name="Normal 2 10 5 2" xfId="11671" xr:uid="{00000000-0005-0000-0000-0000962D0000}"/>
    <cellStyle name="Normal 2 10 6" xfId="11672" xr:uid="{00000000-0005-0000-0000-0000972D0000}"/>
    <cellStyle name="Normal 2 10 6 2" xfId="11673" xr:uid="{00000000-0005-0000-0000-0000982D0000}"/>
    <cellStyle name="Normal 2 10 7" xfId="11674" xr:uid="{00000000-0005-0000-0000-0000992D0000}"/>
    <cellStyle name="Normal 2 10 7 2" xfId="11675" xr:uid="{00000000-0005-0000-0000-00009A2D0000}"/>
    <cellStyle name="Normal 2 10 8" xfId="11676" xr:uid="{00000000-0005-0000-0000-00009B2D0000}"/>
    <cellStyle name="Normal 2 10 9" xfId="11677" xr:uid="{00000000-0005-0000-0000-00009C2D0000}"/>
    <cellStyle name="Normal 2 11" xfId="11678" xr:uid="{00000000-0005-0000-0000-00009D2D0000}"/>
    <cellStyle name="Normal 2 11 10" xfId="11679" xr:uid="{00000000-0005-0000-0000-00009E2D0000}"/>
    <cellStyle name="Normal 2 11 2" xfId="11680" xr:uid="{00000000-0005-0000-0000-00009F2D0000}"/>
    <cellStyle name="Normal 2 11 2 2" xfId="11681" xr:uid="{00000000-0005-0000-0000-0000A02D0000}"/>
    <cellStyle name="Normal 2 11 3" xfId="11682" xr:uid="{00000000-0005-0000-0000-0000A12D0000}"/>
    <cellStyle name="Normal 2 11 3 2" xfId="11683" xr:uid="{00000000-0005-0000-0000-0000A22D0000}"/>
    <cellStyle name="Normal 2 11 4" xfId="11684" xr:uid="{00000000-0005-0000-0000-0000A32D0000}"/>
    <cellStyle name="Normal 2 11 4 2" xfId="11685" xr:uid="{00000000-0005-0000-0000-0000A42D0000}"/>
    <cellStyle name="Normal 2 11 5" xfId="11686" xr:uid="{00000000-0005-0000-0000-0000A52D0000}"/>
    <cellStyle name="Normal 2 11 5 2" xfId="11687" xr:uid="{00000000-0005-0000-0000-0000A62D0000}"/>
    <cellStyle name="Normal 2 11 6" xfId="11688" xr:uid="{00000000-0005-0000-0000-0000A72D0000}"/>
    <cellStyle name="Normal 2 11 6 2" xfId="11689" xr:uid="{00000000-0005-0000-0000-0000A82D0000}"/>
    <cellStyle name="Normal 2 11 7" xfId="11690" xr:uid="{00000000-0005-0000-0000-0000A92D0000}"/>
    <cellStyle name="Normal 2 11 7 2" xfId="11691" xr:uid="{00000000-0005-0000-0000-0000AA2D0000}"/>
    <cellStyle name="Normal 2 11 8" xfId="11692" xr:uid="{00000000-0005-0000-0000-0000AB2D0000}"/>
    <cellStyle name="Normal 2 11 9" xfId="11693" xr:uid="{00000000-0005-0000-0000-0000AC2D0000}"/>
    <cellStyle name="Normal 2 12" xfId="11694" xr:uid="{00000000-0005-0000-0000-0000AD2D0000}"/>
    <cellStyle name="Normal 2 12 10" xfId="11695" xr:uid="{00000000-0005-0000-0000-0000AE2D0000}"/>
    <cellStyle name="Normal 2 12 2" xfId="11696" xr:uid="{00000000-0005-0000-0000-0000AF2D0000}"/>
    <cellStyle name="Normal 2 12 2 2" xfId="11697" xr:uid="{00000000-0005-0000-0000-0000B02D0000}"/>
    <cellStyle name="Normal 2 12 3" xfId="11698" xr:uid="{00000000-0005-0000-0000-0000B12D0000}"/>
    <cellStyle name="Normal 2 12 3 2" xfId="11699" xr:uid="{00000000-0005-0000-0000-0000B22D0000}"/>
    <cellStyle name="Normal 2 12 4" xfId="11700" xr:uid="{00000000-0005-0000-0000-0000B32D0000}"/>
    <cellStyle name="Normal 2 12 4 2" xfId="11701" xr:uid="{00000000-0005-0000-0000-0000B42D0000}"/>
    <cellStyle name="Normal 2 12 5" xfId="11702" xr:uid="{00000000-0005-0000-0000-0000B52D0000}"/>
    <cellStyle name="Normal 2 12 5 2" xfId="11703" xr:uid="{00000000-0005-0000-0000-0000B62D0000}"/>
    <cellStyle name="Normal 2 12 6" xfId="11704" xr:uid="{00000000-0005-0000-0000-0000B72D0000}"/>
    <cellStyle name="Normal 2 12 6 2" xfId="11705" xr:uid="{00000000-0005-0000-0000-0000B82D0000}"/>
    <cellStyle name="Normal 2 12 7" xfId="11706" xr:uid="{00000000-0005-0000-0000-0000B92D0000}"/>
    <cellStyle name="Normal 2 12 7 2" xfId="11707" xr:uid="{00000000-0005-0000-0000-0000BA2D0000}"/>
    <cellStyle name="Normal 2 12 8" xfId="11708" xr:uid="{00000000-0005-0000-0000-0000BB2D0000}"/>
    <cellStyle name="Normal 2 12 9" xfId="11709" xr:uid="{00000000-0005-0000-0000-0000BC2D0000}"/>
    <cellStyle name="Normal 2 13" xfId="11710" xr:uid="{00000000-0005-0000-0000-0000BD2D0000}"/>
    <cellStyle name="Normal 2 13 10" xfId="11711" xr:uid="{00000000-0005-0000-0000-0000BE2D0000}"/>
    <cellStyle name="Normal 2 13 2" xfId="11712" xr:uid="{00000000-0005-0000-0000-0000BF2D0000}"/>
    <cellStyle name="Normal 2 13 2 2" xfId="11713" xr:uid="{00000000-0005-0000-0000-0000C02D0000}"/>
    <cellStyle name="Normal 2 13 3" xfId="11714" xr:uid="{00000000-0005-0000-0000-0000C12D0000}"/>
    <cellStyle name="Normal 2 13 3 2" xfId="11715" xr:uid="{00000000-0005-0000-0000-0000C22D0000}"/>
    <cellStyle name="Normal 2 13 4" xfId="11716" xr:uid="{00000000-0005-0000-0000-0000C32D0000}"/>
    <cellStyle name="Normal 2 13 4 2" xfId="11717" xr:uid="{00000000-0005-0000-0000-0000C42D0000}"/>
    <cellStyle name="Normal 2 13 5" xfId="11718" xr:uid="{00000000-0005-0000-0000-0000C52D0000}"/>
    <cellStyle name="Normal 2 13 5 2" xfId="11719" xr:uid="{00000000-0005-0000-0000-0000C62D0000}"/>
    <cellStyle name="Normal 2 13 6" xfId="11720" xr:uid="{00000000-0005-0000-0000-0000C72D0000}"/>
    <cellStyle name="Normal 2 13 6 2" xfId="11721" xr:uid="{00000000-0005-0000-0000-0000C82D0000}"/>
    <cellStyle name="Normal 2 13 7" xfId="11722" xr:uid="{00000000-0005-0000-0000-0000C92D0000}"/>
    <cellStyle name="Normal 2 13 7 2" xfId="11723" xr:uid="{00000000-0005-0000-0000-0000CA2D0000}"/>
    <cellStyle name="Normal 2 13 8" xfId="11724" xr:uid="{00000000-0005-0000-0000-0000CB2D0000}"/>
    <cellStyle name="Normal 2 13 9" xfId="11725" xr:uid="{00000000-0005-0000-0000-0000CC2D0000}"/>
    <cellStyle name="Normal 2 14" xfId="11726" xr:uid="{00000000-0005-0000-0000-0000CD2D0000}"/>
    <cellStyle name="Normal 2 14 10" xfId="11727" xr:uid="{00000000-0005-0000-0000-0000CE2D0000}"/>
    <cellStyle name="Normal 2 14 2" xfId="11728" xr:uid="{00000000-0005-0000-0000-0000CF2D0000}"/>
    <cellStyle name="Normal 2 14 2 2" xfId="11729" xr:uid="{00000000-0005-0000-0000-0000D02D0000}"/>
    <cellStyle name="Normal 2 14 2 3" xfId="11730" xr:uid="{00000000-0005-0000-0000-0000D12D0000}"/>
    <cellStyle name="Normal 2 14 3" xfId="11731" xr:uid="{00000000-0005-0000-0000-0000D22D0000}"/>
    <cellStyle name="Normal 2 14 3 2" xfId="11732" xr:uid="{00000000-0005-0000-0000-0000D32D0000}"/>
    <cellStyle name="Normal 2 14 4" xfId="11733" xr:uid="{00000000-0005-0000-0000-0000D42D0000}"/>
    <cellStyle name="Normal 2 14 4 2" xfId="11734" xr:uid="{00000000-0005-0000-0000-0000D52D0000}"/>
    <cellStyle name="Normal 2 14 5" xfId="11735" xr:uid="{00000000-0005-0000-0000-0000D62D0000}"/>
    <cellStyle name="Normal 2 14 5 2" xfId="11736" xr:uid="{00000000-0005-0000-0000-0000D72D0000}"/>
    <cellStyle name="Normal 2 14 6" xfId="11737" xr:uid="{00000000-0005-0000-0000-0000D82D0000}"/>
    <cellStyle name="Normal 2 14 6 2" xfId="11738" xr:uid="{00000000-0005-0000-0000-0000D92D0000}"/>
    <cellStyle name="Normal 2 14 7" xfId="11739" xr:uid="{00000000-0005-0000-0000-0000DA2D0000}"/>
    <cellStyle name="Normal 2 14 7 2" xfId="11740" xr:uid="{00000000-0005-0000-0000-0000DB2D0000}"/>
    <cellStyle name="Normal 2 14 8" xfId="11741" xr:uid="{00000000-0005-0000-0000-0000DC2D0000}"/>
    <cellStyle name="Normal 2 14 9" xfId="11742" xr:uid="{00000000-0005-0000-0000-0000DD2D0000}"/>
    <cellStyle name="Normal 2 15" xfId="11743" xr:uid="{00000000-0005-0000-0000-0000DE2D0000}"/>
    <cellStyle name="Normal 2 15 10" xfId="11744" xr:uid="{00000000-0005-0000-0000-0000DF2D0000}"/>
    <cellStyle name="Normal 2 15 2" xfId="11745" xr:uid="{00000000-0005-0000-0000-0000E02D0000}"/>
    <cellStyle name="Normal 2 15 2 2" xfId="11746" xr:uid="{00000000-0005-0000-0000-0000E12D0000}"/>
    <cellStyle name="Normal 2 15 3" xfId="11747" xr:uid="{00000000-0005-0000-0000-0000E22D0000}"/>
    <cellStyle name="Normal 2 15 3 2" xfId="11748" xr:uid="{00000000-0005-0000-0000-0000E32D0000}"/>
    <cellStyle name="Normal 2 15 4" xfId="11749" xr:uid="{00000000-0005-0000-0000-0000E42D0000}"/>
    <cellStyle name="Normal 2 15 4 2" xfId="11750" xr:uid="{00000000-0005-0000-0000-0000E52D0000}"/>
    <cellStyle name="Normal 2 15 5" xfId="11751" xr:uid="{00000000-0005-0000-0000-0000E62D0000}"/>
    <cellStyle name="Normal 2 15 5 2" xfId="11752" xr:uid="{00000000-0005-0000-0000-0000E72D0000}"/>
    <cellStyle name="Normal 2 15 6" xfId="11753" xr:uid="{00000000-0005-0000-0000-0000E82D0000}"/>
    <cellStyle name="Normal 2 15 6 2" xfId="11754" xr:uid="{00000000-0005-0000-0000-0000E92D0000}"/>
    <cellStyle name="Normal 2 15 7" xfId="11755" xr:uid="{00000000-0005-0000-0000-0000EA2D0000}"/>
    <cellStyle name="Normal 2 15 7 2" xfId="11756" xr:uid="{00000000-0005-0000-0000-0000EB2D0000}"/>
    <cellStyle name="Normal 2 15 8" xfId="11757" xr:uid="{00000000-0005-0000-0000-0000EC2D0000}"/>
    <cellStyle name="Normal 2 15 9" xfId="11758" xr:uid="{00000000-0005-0000-0000-0000ED2D0000}"/>
    <cellStyle name="Normal 2 16" xfId="11759" xr:uid="{00000000-0005-0000-0000-0000EE2D0000}"/>
    <cellStyle name="Normal 2 16 10" xfId="11760" xr:uid="{00000000-0005-0000-0000-0000EF2D0000}"/>
    <cellStyle name="Normal 2 16 2" xfId="11761" xr:uid="{00000000-0005-0000-0000-0000F02D0000}"/>
    <cellStyle name="Normal 2 16 2 2" xfId="11762" xr:uid="{00000000-0005-0000-0000-0000F12D0000}"/>
    <cellStyle name="Normal 2 16 3" xfId="11763" xr:uid="{00000000-0005-0000-0000-0000F22D0000}"/>
    <cellStyle name="Normal 2 16 3 2" xfId="11764" xr:uid="{00000000-0005-0000-0000-0000F32D0000}"/>
    <cellStyle name="Normal 2 16 4" xfId="11765" xr:uid="{00000000-0005-0000-0000-0000F42D0000}"/>
    <cellStyle name="Normal 2 16 4 2" xfId="11766" xr:uid="{00000000-0005-0000-0000-0000F52D0000}"/>
    <cellStyle name="Normal 2 16 5" xfId="11767" xr:uid="{00000000-0005-0000-0000-0000F62D0000}"/>
    <cellStyle name="Normal 2 16 5 2" xfId="11768" xr:uid="{00000000-0005-0000-0000-0000F72D0000}"/>
    <cellStyle name="Normal 2 16 6" xfId="11769" xr:uid="{00000000-0005-0000-0000-0000F82D0000}"/>
    <cellStyle name="Normal 2 16 6 2" xfId="11770" xr:uid="{00000000-0005-0000-0000-0000F92D0000}"/>
    <cellStyle name="Normal 2 16 7" xfId="11771" xr:uid="{00000000-0005-0000-0000-0000FA2D0000}"/>
    <cellStyle name="Normal 2 16 7 2" xfId="11772" xr:uid="{00000000-0005-0000-0000-0000FB2D0000}"/>
    <cellStyle name="Normal 2 16 8" xfId="11773" xr:uid="{00000000-0005-0000-0000-0000FC2D0000}"/>
    <cellStyle name="Normal 2 16 9" xfId="11774" xr:uid="{00000000-0005-0000-0000-0000FD2D0000}"/>
    <cellStyle name="Normal 2 17" xfId="11775" xr:uid="{00000000-0005-0000-0000-0000FE2D0000}"/>
    <cellStyle name="Normal 2 17 10" xfId="11776" xr:uid="{00000000-0005-0000-0000-0000FF2D0000}"/>
    <cellStyle name="Normal 2 17 10 10" xfId="11777" xr:uid="{00000000-0005-0000-0000-0000002E0000}"/>
    <cellStyle name="Normal 2 17 10 2" xfId="11778" xr:uid="{00000000-0005-0000-0000-0000012E0000}"/>
    <cellStyle name="Normal 2 17 10 2 2" xfId="11779" xr:uid="{00000000-0005-0000-0000-0000022E0000}"/>
    <cellStyle name="Normal 2 17 10 3" xfId="11780" xr:uid="{00000000-0005-0000-0000-0000032E0000}"/>
    <cellStyle name="Normal 2 17 10 3 2" xfId="11781" xr:uid="{00000000-0005-0000-0000-0000042E0000}"/>
    <cellStyle name="Normal 2 17 10 4" xfId="11782" xr:uid="{00000000-0005-0000-0000-0000052E0000}"/>
    <cellStyle name="Normal 2 17 10 4 2" xfId="11783" xr:uid="{00000000-0005-0000-0000-0000062E0000}"/>
    <cellStyle name="Normal 2 17 10 5" xfId="11784" xr:uid="{00000000-0005-0000-0000-0000072E0000}"/>
    <cellStyle name="Normal 2 17 10 5 2" xfId="11785" xr:uid="{00000000-0005-0000-0000-0000082E0000}"/>
    <cellStyle name="Normal 2 17 10 6" xfId="11786" xr:uid="{00000000-0005-0000-0000-0000092E0000}"/>
    <cellStyle name="Normal 2 17 10 6 2" xfId="11787" xr:uid="{00000000-0005-0000-0000-00000A2E0000}"/>
    <cellStyle name="Normal 2 17 10 7" xfId="11788" xr:uid="{00000000-0005-0000-0000-00000B2E0000}"/>
    <cellStyle name="Normal 2 17 10 7 2" xfId="11789" xr:uid="{00000000-0005-0000-0000-00000C2E0000}"/>
    <cellStyle name="Normal 2 17 10 8" xfId="11790" xr:uid="{00000000-0005-0000-0000-00000D2E0000}"/>
    <cellStyle name="Normal 2 17 10 9" xfId="11791" xr:uid="{00000000-0005-0000-0000-00000E2E0000}"/>
    <cellStyle name="Normal 2 17 11" xfId="11792" xr:uid="{00000000-0005-0000-0000-00000F2E0000}"/>
    <cellStyle name="Normal 2 17 11 10" xfId="11793" xr:uid="{00000000-0005-0000-0000-0000102E0000}"/>
    <cellStyle name="Normal 2 17 11 2" xfId="11794" xr:uid="{00000000-0005-0000-0000-0000112E0000}"/>
    <cellStyle name="Normal 2 17 11 2 2" xfId="11795" xr:uid="{00000000-0005-0000-0000-0000122E0000}"/>
    <cellStyle name="Normal 2 17 11 3" xfId="11796" xr:uid="{00000000-0005-0000-0000-0000132E0000}"/>
    <cellStyle name="Normal 2 17 11 3 2" xfId="11797" xr:uid="{00000000-0005-0000-0000-0000142E0000}"/>
    <cellStyle name="Normal 2 17 11 4" xfId="11798" xr:uid="{00000000-0005-0000-0000-0000152E0000}"/>
    <cellStyle name="Normal 2 17 11 4 2" xfId="11799" xr:uid="{00000000-0005-0000-0000-0000162E0000}"/>
    <cellStyle name="Normal 2 17 11 5" xfId="11800" xr:uid="{00000000-0005-0000-0000-0000172E0000}"/>
    <cellStyle name="Normal 2 17 11 5 2" xfId="11801" xr:uid="{00000000-0005-0000-0000-0000182E0000}"/>
    <cellStyle name="Normal 2 17 11 6" xfId="11802" xr:uid="{00000000-0005-0000-0000-0000192E0000}"/>
    <cellStyle name="Normal 2 17 11 6 2" xfId="11803" xr:uid="{00000000-0005-0000-0000-00001A2E0000}"/>
    <cellStyle name="Normal 2 17 11 7" xfId="11804" xr:uid="{00000000-0005-0000-0000-00001B2E0000}"/>
    <cellStyle name="Normal 2 17 11 7 2" xfId="11805" xr:uid="{00000000-0005-0000-0000-00001C2E0000}"/>
    <cellStyle name="Normal 2 17 11 8" xfId="11806" xr:uid="{00000000-0005-0000-0000-00001D2E0000}"/>
    <cellStyle name="Normal 2 17 11 9" xfId="11807" xr:uid="{00000000-0005-0000-0000-00001E2E0000}"/>
    <cellStyle name="Normal 2 17 12" xfId="11808" xr:uid="{00000000-0005-0000-0000-00001F2E0000}"/>
    <cellStyle name="Normal 2 17 12 10" xfId="11809" xr:uid="{00000000-0005-0000-0000-0000202E0000}"/>
    <cellStyle name="Normal 2 17 12 2" xfId="11810" xr:uid="{00000000-0005-0000-0000-0000212E0000}"/>
    <cellStyle name="Normal 2 17 12 2 2" xfId="11811" xr:uid="{00000000-0005-0000-0000-0000222E0000}"/>
    <cellStyle name="Normal 2 17 12 3" xfId="11812" xr:uid="{00000000-0005-0000-0000-0000232E0000}"/>
    <cellStyle name="Normal 2 17 12 3 2" xfId="11813" xr:uid="{00000000-0005-0000-0000-0000242E0000}"/>
    <cellStyle name="Normal 2 17 12 4" xfId="11814" xr:uid="{00000000-0005-0000-0000-0000252E0000}"/>
    <cellStyle name="Normal 2 17 12 4 2" xfId="11815" xr:uid="{00000000-0005-0000-0000-0000262E0000}"/>
    <cellStyle name="Normal 2 17 12 5" xfId="11816" xr:uid="{00000000-0005-0000-0000-0000272E0000}"/>
    <cellStyle name="Normal 2 17 12 5 2" xfId="11817" xr:uid="{00000000-0005-0000-0000-0000282E0000}"/>
    <cellStyle name="Normal 2 17 12 6" xfId="11818" xr:uid="{00000000-0005-0000-0000-0000292E0000}"/>
    <cellStyle name="Normal 2 17 12 6 2" xfId="11819" xr:uid="{00000000-0005-0000-0000-00002A2E0000}"/>
    <cellStyle name="Normal 2 17 12 7" xfId="11820" xr:uid="{00000000-0005-0000-0000-00002B2E0000}"/>
    <cellStyle name="Normal 2 17 12 7 2" xfId="11821" xr:uid="{00000000-0005-0000-0000-00002C2E0000}"/>
    <cellStyle name="Normal 2 17 12 8" xfId="11822" xr:uid="{00000000-0005-0000-0000-00002D2E0000}"/>
    <cellStyle name="Normal 2 17 12 9" xfId="11823" xr:uid="{00000000-0005-0000-0000-00002E2E0000}"/>
    <cellStyle name="Normal 2 17 13" xfId="11824" xr:uid="{00000000-0005-0000-0000-00002F2E0000}"/>
    <cellStyle name="Normal 2 17 13 10" xfId="11825" xr:uid="{00000000-0005-0000-0000-0000302E0000}"/>
    <cellStyle name="Normal 2 17 13 2" xfId="11826" xr:uid="{00000000-0005-0000-0000-0000312E0000}"/>
    <cellStyle name="Normal 2 17 13 2 2" xfId="11827" xr:uid="{00000000-0005-0000-0000-0000322E0000}"/>
    <cellStyle name="Normal 2 17 13 3" xfId="11828" xr:uid="{00000000-0005-0000-0000-0000332E0000}"/>
    <cellStyle name="Normal 2 17 13 3 2" xfId="11829" xr:uid="{00000000-0005-0000-0000-0000342E0000}"/>
    <cellStyle name="Normal 2 17 13 4" xfId="11830" xr:uid="{00000000-0005-0000-0000-0000352E0000}"/>
    <cellStyle name="Normal 2 17 13 4 2" xfId="11831" xr:uid="{00000000-0005-0000-0000-0000362E0000}"/>
    <cellStyle name="Normal 2 17 13 5" xfId="11832" xr:uid="{00000000-0005-0000-0000-0000372E0000}"/>
    <cellStyle name="Normal 2 17 13 5 2" xfId="11833" xr:uid="{00000000-0005-0000-0000-0000382E0000}"/>
    <cellStyle name="Normal 2 17 13 6" xfId="11834" xr:uid="{00000000-0005-0000-0000-0000392E0000}"/>
    <cellStyle name="Normal 2 17 13 6 2" xfId="11835" xr:uid="{00000000-0005-0000-0000-00003A2E0000}"/>
    <cellStyle name="Normal 2 17 13 7" xfId="11836" xr:uid="{00000000-0005-0000-0000-00003B2E0000}"/>
    <cellStyle name="Normal 2 17 13 7 2" xfId="11837" xr:uid="{00000000-0005-0000-0000-00003C2E0000}"/>
    <cellStyle name="Normal 2 17 13 8" xfId="11838" xr:uid="{00000000-0005-0000-0000-00003D2E0000}"/>
    <cellStyle name="Normal 2 17 13 9" xfId="11839" xr:uid="{00000000-0005-0000-0000-00003E2E0000}"/>
    <cellStyle name="Normal 2 17 14" xfId="11840" xr:uid="{00000000-0005-0000-0000-00003F2E0000}"/>
    <cellStyle name="Normal 2 17 14 10" xfId="11841" xr:uid="{00000000-0005-0000-0000-0000402E0000}"/>
    <cellStyle name="Normal 2 17 14 2" xfId="11842" xr:uid="{00000000-0005-0000-0000-0000412E0000}"/>
    <cellStyle name="Normal 2 17 14 2 2" xfId="11843" xr:uid="{00000000-0005-0000-0000-0000422E0000}"/>
    <cellStyle name="Normal 2 17 14 3" xfId="11844" xr:uid="{00000000-0005-0000-0000-0000432E0000}"/>
    <cellStyle name="Normal 2 17 14 3 2" xfId="11845" xr:uid="{00000000-0005-0000-0000-0000442E0000}"/>
    <cellStyle name="Normal 2 17 14 4" xfId="11846" xr:uid="{00000000-0005-0000-0000-0000452E0000}"/>
    <cellStyle name="Normal 2 17 14 4 2" xfId="11847" xr:uid="{00000000-0005-0000-0000-0000462E0000}"/>
    <cellStyle name="Normal 2 17 14 5" xfId="11848" xr:uid="{00000000-0005-0000-0000-0000472E0000}"/>
    <cellStyle name="Normal 2 17 14 5 2" xfId="11849" xr:uid="{00000000-0005-0000-0000-0000482E0000}"/>
    <cellStyle name="Normal 2 17 14 6" xfId="11850" xr:uid="{00000000-0005-0000-0000-0000492E0000}"/>
    <cellStyle name="Normal 2 17 14 6 2" xfId="11851" xr:uid="{00000000-0005-0000-0000-00004A2E0000}"/>
    <cellStyle name="Normal 2 17 14 7" xfId="11852" xr:uid="{00000000-0005-0000-0000-00004B2E0000}"/>
    <cellStyle name="Normal 2 17 14 7 2" xfId="11853" xr:uid="{00000000-0005-0000-0000-00004C2E0000}"/>
    <cellStyle name="Normal 2 17 14 8" xfId="11854" xr:uid="{00000000-0005-0000-0000-00004D2E0000}"/>
    <cellStyle name="Normal 2 17 14 9" xfId="11855" xr:uid="{00000000-0005-0000-0000-00004E2E0000}"/>
    <cellStyle name="Normal 2 17 15" xfId="11856" xr:uid="{00000000-0005-0000-0000-00004F2E0000}"/>
    <cellStyle name="Normal 2 17 15 10" xfId="11857" xr:uid="{00000000-0005-0000-0000-0000502E0000}"/>
    <cellStyle name="Normal 2 17 15 2" xfId="11858" xr:uid="{00000000-0005-0000-0000-0000512E0000}"/>
    <cellStyle name="Normal 2 17 15 2 2" xfId="11859" xr:uid="{00000000-0005-0000-0000-0000522E0000}"/>
    <cellStyle name="Normal 2 17 15 3" xfId="11860" xr:uid="{00000000-0005-0000-0000-0000532E0000}"/>
    <cellStyle name="Normal 2 17 15 3 2" xfId="11861" xr:uid="{00000000-0005-0000-0000-0000542E0000}"/>
    <cellStyle name="Normal 2 17 15 4" xfId="11862" xr:uid="{00000000-0005-0000-0000-0000552E0000}"/>
    <cellStyle name="Normal 2 17 15 4 2" xfId="11863" xr:uid="{00000000-0005-0000-0000-0000562E0000}"/>
    <cellStyle name="Normal 2 17 15 5" xfId="11864" xr:uid="{00000000-0005-0000-0000-0000572E0000}"/>
    <cellStyle name="Normal 2 17 15 5 2" xfId="11865" xr:uid="{00000000-0005-0000-0000-0000582E0000}"/>
    <cellStyle name="Normal 2 17 15 6" xfId="11866" xr:uid="{00000000-0005-0000-0000-0000592E0000}"/>
    <cellStyle name="Normal 2 17 15 6 2" xfId="11867" xr:uid="{00000000-0005-0000-0000-00005A2E0000}"/>
    <cellStyle name="Normal 2 17 15 7" xfId="11868" xr:uid="{00000000-0005-0000-0000-00005B2E0000}"/>
    <cellStyle name="Normal 2 17 15 7 2" xfId="11869" xr:uid="{00000000-0005-0000-0000-00005C2E0000}"/>
    <cellStyle name="Normal 2 17 15 8" xfId="11870" xr:uid="{00000000-0005-0000-0000-00005D2E0000}"/>
    <cellStyle name="Normal 2 17 15 9" xfId="11871" xr:uid="{00000000-0005-0000-0000-00005E2E0000}"/>
    <cellStyle name="Normal 2 17 16" xfId="11872" xr:uid="{00000000-0005-0000-0000-00005F2E0000}"/>
    <cellStyle name="Normal 2 17 16 10" xfId="11873" xr:uid="{00000000-0005-0000-0000-0000602E0000}"/>
    <cellStyle name="Normal 2 17 16 2" xfId="11874" xr:uid="{00000000-0005-0000-0000-0000612E0000}"/>
    <cellStyle name="Normal 2 17 16 2 2" xfId="11875" xr:uid="{00000000-0005-0000-0000-0000622E0000}"/>
    <cellStyle name="Normal 2 17 16 3" xfId="11876" xr:uid="{00000000-0005-0000-0000-0000632E0000}"/>
    <cellStyle name="Normal 2 17 16 3 2" xfId="11877" xr:uid="{00000000-0005-0000-0000-0000642E0000}"/>
    <cellStyle name="Normal 2 17 16 4" xfId="11878" xr:uid="{00000000-0005-0000-0000-0000652E0000}"/>
    <cellStyle name="Normal 2 17 16 4 2" xfId="11879" xr:uid="{00000000-0005-0000-0000-0000662E0000}"/>
    <cellStyle name="Normal 2 17 16 5" xfId="11880" xr:uid="{00000000-0005-0000-0000-0000672E0000}"/>
    <cellStyle name="Normal 2 17 16 5 2" xfId="11881" xr:uid="{00000000-0005-0000-0000-0000682E0000}"/>
    <cellStyle name="Normal 2 17 16 6" xfId="11882" xr:uid="{00000000-0005-0000-0000-0000692E0000}"/>
    <cellStyle name="Normal 2 17 16 6 2" xfId="11883" xr:uid="{00000000-0005-0000-0000-00006A2E0000}"/>
    <cellStyle name="Normal 2 17 16 7" xfId="11884" xr:uid="{00000000-0005-0000-0000-00006B2E0000}"/>
    <cellStyle name="Normal 2 17 16 7 2" xfId="11885" xr:uid="{00000000-0005-0000-0000-00006C2E0000}"/>
    <cellStyle name="Normal 2 17 16 8" xfId="11886" xr:uid="{00000000-0005-0000-0000-00006D2E0000}"/>
    <cellStyle name="Normal 2 17 16 9" xfId="11887" xr:uid="{00000000-0005-0000-0000-00006E2E0000}"/>
    <cellStyle name="Normal 2 17 17" xfId="11888" xr:uid="{00000000-0005-0000-0000-00006F2E0000}"/>
    <cellStyle name="Normal 2 17 17 10" xfId="11889" xr:uid="{00000000-0005-0000-0000-0000702E0000}"/>
    <cellStyle name="Normal 2 17 17 2" xfId="11890" xr:uid="{00000000-0005-0000-0000-0000712E0000}"/>
    <cellStyle name="Normal 2 17 17 2 2" xfId="11891" xr:uid="{00000000-0005-0000-0000-0000722E0000}"/>
    <cellStyle name="Normal 2 17 17 3" xfId="11892" xr:uid="{00000000-0005-0000-0000-0000732E0000}"/>
    <cellStyle name="Normal 2 17 17 3 2" xfId="11893" xr:uid="{00000000-0005-0000-0000-0000742E0000}"/>
    <cellStyle name="Normal 2 17 17 4" xfId="11894" xr:uid="{00000000-0005-0000-0000-0000752E0000}"/>
    <cellStyle name="Normal 2 17 17 4 2" xfId="11895" xr:uid="{00000000-0005-0000-0000-0000762E0000}"/>
    <cellStyle name="Normal 2 17 17 5" xfId="11896" xr:uid="{00000000-0005-0000-0000-0000772E0000}"/>
    <cellStyle name="Normal 2 17 17 5 2" xfId="11897" xr:uid="{00000000-0005-0000-0000-0000782E0000}"/>
    <cellStyle name="Normal 2 17 17 6" xfId="11898" xr:uid="{00000000-0005-0000-0000-0000792E0000}"/>
    <cellStyle name="Normal 2 17 17 6 2" xfId="11899" xr:uid="{00000000-0005-0000-0000-00007A2E0000}"/>
    <cellStyle name="Normal 2 17 17 7" xfId="11900" xr:uid="{00000000-0005-0000-0000-00007B2E0000}"/>
    <cellStyle name="Normal 2 17 17 7 2" xfId="11901" xr:uid="{00000000-0005-0000-0000-00007C2E0000}"/>
    <cellStyle name="Normal 2 17 17 8" xfId="11902" xr:uid="{00000000-0005-0000-0000-00007D2E0000}"/>
    <cellStyle name="Normal 2 17 17 9" xfId="11903" xr:uid="{00000000-0005-0000-0000-00007E2E0000}"/>
    <cellStyle name="Normal 2 17 18" xfId="11904" xr:uid="{00000000-0005-0000-0000-00007F2E0000}"/>
    <cellStyle name="Normal 2 17 18 10" xfId="11905" xr:uid="{00000000-0005-0000-0000-0000802E0000}"/>
    <cellStyle name="Normal 2 17 18 2" xfId="11906" xr:uid="{00000000-0005-0000-0000-0000812E0000}"/>
    <cellStyle name="Normal 2 17 18 2 2" xfId="11907" xr:uid="{00000000-0005-0000-0000-0000822E0000}"/>
    <cellStyle name="Normal 2 17 18 3" xfId="11908" xr:uid="{00000000-0005-0000-0000-0000832E0000}"/>
    <cellStyle name="Normal 2 17 18 3 2" xfId="11909" xr:uid="{00000000-0005-0000-0000-0000842E0000}"/>
    <cellStyle name="Normal 2 17 18 4" xfId="11910" xr:uid="{00000000-0005-0000-0000-0000852E0000}"/>
    <cellStyle name="Normal 2 17 18 4 2" xfId="11911" xr:uid="{00000000-0005-0000-0000-0000862E0000}"/>
    <cellStyle name="Normal 2 17 18 5" xfId="11912" xr:uid="{00000000-0005-0000-0000-0000872E0000}"/>
    <cellStyle name="Normal 2 17 18 5 2" xfId="11913" xr:uid="{00000000-0005-0000-0000-0000882E0000}"/>
    <cellStyle name="Normal 2 17 18 6" xfId="11914" xr:uid="{00000000-0005-0000-0000-0000892E0000}"/>
    <cellStyle name="Normal 2 17 18 6 2" xfId="11915" xr:uid="{00000000-0005-0000-0000-00008A2E0000}"/>
    <cellStyle name="Normal 2 17 18 7" xfId="11916" xr:uid="{00000000-0005-0000-0000-00008B2E0000}"/>
    <cellStyle name="Normal 2 17 18 7 2" xfId="11917" xr:uid="{00000000-0005-0000-0000-00008C2E0000}"/>
    <cellStyle name="Normal 2 17 18 8" xfId="11918" xr:uid="{00000000-0005-0000-0000-00008D2E0000}"/>
    <cellStyle name="Normal 2 17 18 9" xfId="11919" xr:uid="{00000000-0005-0000-0000-00008E2E0000}"/>
    <cellStyle name="Normal 2 17 19" xfId="11920" xr:uid="{00000000-0005-0000-0000-00008F2E0000}"/>
    <cellStyle name="Normal 2 17 19 10" xfId="11921" xr:uid="{00000000-0005-0000-0000-0000902E0000}"/>
    <cellStyle name="Normal 2 17 19 2" xfId="11922" xr:uid="{00000000-0005-0000-0000-0000912E0000}"/>
    <cellStyle name="Normal 2 17 19 2 2" xfId="11923" xr:uid="{00000000-0005-0000-0000-0000922E0000}"/>
    <cellStyle name="Normal 2 17 19 3" xfId="11924" xr:uid="{00000000-0005-0000-0000-0000932E0000}"/>
    <cellStyle name="Normal 2 17 19 3 2" xfId="11925" xr:uid="{00000000-0005-0000-0000-0000942E0000}"/>
    <cellStyle name="Normal 2 17 19 4" xfId="11926" xr:uid="{00000000-0005-0000-0000-0000952E0000}"/>
    <cellStyle name="Normal 2 17 19 4 2" xfId="11927" xr:uid="{00000000-0005-0000-0000-0000962E0000}"/>
    <cellStyle name="Normal 2 17 19 5" xfId="11928" xr:uid="{00000000-0005-0000-0000-0000972E0000}"/>
    <cellStyle name="Normal 2 17 19 5 2" xfId="11929" xr:uid="{00000000-0005-0000-0000-0000982E0000}"/>
    <cellStyle name="Normal 2 17 19 6" xfId="11930" xr:uid="{00000000-0005-0000-0000-0000992E0000}"/>
    <cellStyle name="Normal 2 17 19 6 2" xfId="11931" xr:uid="{00000000-0005-0000-0000-00009A2E0000}"/>
    <cellStyle name="Normal 2 17 19 7" xfId="11932" xr:uid="{00000000-0005-0000-0000-00009B2E0000}"/>
    <cellStyle name="Normal 2 17 19 7 2" xfId="11933" xr:uid="{00000000-0005-0000-0000-00009C2E0000}"/>
    <cellStyle name="Normal 2 17 19 8" xfId="11934" xr:uid="{00000000-0005-0000-0000-00009D2E0000}"/>
    <cellStyle name="Normal 2 17 19 9" xfId="11935" xr:uid="{00000000-0005-0000-0000-00009E2E0000}"/>
    <cellStyle name="Normal 2 17 2" xfId="11936" xr:uid="{00000000-0005-0000-0000-00009F2E0000}"/>
    <cellStyle name="Normal 2 17 2 10" xfId="11937" xr:uid="{00000000-0005-0000-0000-0000A02E0000}"/>
    <cellStyle name="Normal 2 17 2 10 10" xfId="11938" xr:uid="{00000000-0005-0000-0000-0000A12E0000}"/>
    <cellStyle name="Normal 2 17 2 10 2" xfId="11939" xr:uid="{00000000-0005-0000-0000-0000A22E0000}"/>
    <cellStyle name="Normal 2 17 2 10 2 2" xfId="11940" xr:uid="{00000000-0005-0000-0000-0000A32E0000}"/>
    <cellStyle name="Normal 2 17 2 10 3" xfId="11941" xr:uid="{00000000-0005-0000-0000-0000A42E0000}"/>
    <cellStyle name="Normal 2 17 2 10 3 2" xfId="11942" xr:uid="{00000000-0005-0000-0000-0000A52E0000}"/>
    <cellStyle name="Normal 2 17 2 10 4" xfId="11943" xr:uid="{00000000-0005-0000-0000-0000A62E0000}"/>
    <cellStyle name="Normal 2 17 2 10 4 2" xfId="11944" xr:uid="{00000000-0005-0000-0000-0000A72E0000}"/>
    <cellStyle name="Normal 2 17 2 10 5" xfId="11945" xr:uid="{00000000-0005-0000-0000-0000A82E0000}"/>
    <cellStyle name="Normal 2 17 2 10 5 2" xfId="11946" xr:uid="{00000000-0005-0000-0000-0000A92E0000}"/>
    <cellStyle name="Normal 2 17 2 10 6" xfId="11947" xr:uid="{00000000-0005-0000-0000-0000AA2E0000}"/>
    <cellStyle name="Normal 2 17 2 10 6 2" xfId="11948" xr:uid="{00000000-0005-0000-0000-0000AB2E0000}"/>
    <cellStyle name="Normal 2 17 2 10 7" xfId="11949" xr:uid="{00000000-0005-0000-0000-0000AC2E0000}"/>
    <cellStyle name="Normal 2 17 2 10 7 2" xfId="11950" xr:uid="{00000000-0005-0000-0000-0000AD2E0000}"/>
    <cellStyle name="Normal 2 17 2 10 8" xfId="11951" xr:uid="{00000000-0005-0000-0000-0000AE2E0000}"/>
    <cellStyle name="Normal 2 17 2 10 9" xfId="11952" xr:uid="{00000000-0005-0000-0000-0000AF2E0000}"/>
    <cellStyle name="Normal 2 17 2 11" xfId="11953" xr:uid="{00000000-0005-0000-0000-0000B02E0000}"/>
    <cellStyle name="Normal 2 17 2 11 10" xfId="11954" xr:uid="{00000000-0005-0000-0000-0000B12E0000}"/>
    <cellStyle name="Normal 2 17 2 11 2" xfId="11955" xr:uid="{00000000-0005-0000-0000-0000B22E0000}"/>
    <cellStyle name="Normal 2 17 2 11 2 2" xfId="11956" xr:uid="{00000000-0005-0000-0000-0000B32E0000}"/>
    <cellStyle name="Normal 2 17 2 11 3" xfId="11957" xr:uid="{00000000-0005-0000-0000-0000B42E0000}"/>
    <cellStyle name="Normal 2 17 2 11 3 2" xfId="11958" xr:uid="{00000000-0005-0000-0000-0000B52E0000}"/>
    <cellStyle name="Normal 2 17 2 11 4" xfId="11959" xr:uid="{00000000-0005-0000-0000-0000B62E0000}"/>
    <cellStyle name="Normal 2 17 2 11 4 2" xfId="11960" xr:uid="{00000000-0005-0000-0000-0000B72E0000}"/>
    <cellStyle name="Normal 2 17 2 11 5" xfId="11961" xr:uid="{00000000-0005-0000-0000-0000B82E0000}"/>
    <cellStyle name="Normal 2 17 2 11 5 2" xfId="11962" xr:uid="{00000000-0005-0000-0000-0000B92E0000}"/>
    <cellStyle name="Normal 2 17 2 11 6" xfId="11963" xr:uid="{00000000-0005-0000-0000-0000BA2E0000}"/>
    <cellStyle name="Normal 2 17 2 11 6 2" xfId="11964" xr:uid="{00000000-0005-0000-0000-0000BB2E0000}"/>
    <cellStyle name="Normal 2 17 2 11 7" xfId="11965" xr:uid="{00000000-0005-0000-0000-0000BC2E0000}"/>
    <cellStyle name="Normal 2 17 2 11 7 2" xfId="11966" xr:uid="{00000000-0005-0000-0000-0000BD2E0000}"/>
    <cellStyle name="Normal 2 17 2 11 8" xfId="11967" xr:uid="{00000000-0005-0000-0000-0000BE2E0000}"/>
    <cellStyle name="Normal 2 17 2 11 9" xfId="11968" xr:uid="{00000000-0005-0000-0000-0000BF2E0000}"/>
    <cellStyle name="Normal 2 17 2 12" xfId="11969" xr:uid="{00000000-0005-0000-0000-0000C02E0000}"/>
    <cellStyle name="Normal 2 17 2 12 10" xfId="11970" xr:uid="{00000000-0005-0000-0000-0000C12E0000}"/>
    <cellStyle name="Normal 2 17 2 12 2" xfId="11971" xr:uid="{00000000-0005-0000-0000-0000C22E0000}"/>
    <cellStyle name="Normal 2 17 2 12 2 2" xfId="11972" xr:uid="{00000000-0005-0000-0000-0000C32E0000}"/>
    <cellStyle name="Normal 2 17 2 12 3" xfId="11973" xr:uid="{00000000-0005-0000-0000-0000C42E0000}"/>
    <cellStyle name="Normal 2 17 2 12 3 2" xfId="11974" xr:uid="{00000000-0005-0000-0000-0000C52E0000}"/>
    <cellStyle name="Normal 2 17 2 12 4" xfId="11975" xr:uid="{00000000-0005-0000-0000-0000C62E0000}"/>
    <cellStyle name="Normal 2 17 2 12 4 2" xfId="11976" xr:uid="{00000000-0005-0000-0000-0000C72E0000}"/>
    <cellStyle name="Normal 2 17 2 12 5" xfId="11977" xr:uid="{00000000-0005-0000-0000-0000C82E0000}"/>
    <cellStyle name="Normal 2 17 2 12 5 2" xfId="11978" xr:uid="{00000000-0005-0000-0000-0000C92E0000}"/>
    <cellStyle name="Normal 2 17 2 12 6" xfId="11979" xr:uid="{00000000-0005-0000-0000-0000CA2E0000}"/>
    <cellStyle name="Normal 2 17 2 12 6 2" xfId="11980" xr:uid="{00000000-0005-0000-0000-0000CB2E0000}"/>
    <cellStyle name="Normal 2 17 2 12 7" xfId="11981" xr:uid="{00000000-0005-0000-0000-0000CC2E0000}"/>
    <cellStyle name="Normal 2 17 2 12 7 2" xfId="11982" xr:uid="{00000000-0005-0000-0000-0000CD2E0000}"/>
    <cellStyle name="Normal 2 17 2 12 8" xfId="11983" xr:uid="{00000000-0005-0000-0000-0000CE2E0000}"/>
    <cellStyle name="Normal 2 17 2 12 9" xfId="11984" xr:uid="{00000000-0005-0000-0000-0000CF2E0000}"/>
    <cellStyle name="Normal 2 17 2 13" xfId="11985" xr:uid="{00000000-0005-0000-0000-0000D02E0000}"/>
    <cellStyle name="Normal 2 17 2 13 10" xfId="11986" xr:uid="{00000000-0005-0000-0000-0000D12E0000}"/>
    <cellStyle name="Normal 2 17 2 13 2" xfId="11987" xr:uid="{00000000-0005-0000-0000-0000D22E0000}"/>
    <cellStyle name="Normal 2 17 2 13 2 2" xfId="11988" xr:uid="{00000000-0005-0000-0000-0000D32E0000}"/>
    <cellStyle name="Normal 2 17 2 13 3" xfId="11989" xr:uid="{00000000-0005-0000-0000-0000D42E0000}"/>
    <cellStyle name="Normal 2 17 2 13 3 2" xfId="11990" xr:uid="{00000000-0005-0000-0000-0000D52E0000}"/>
    <cellStyle name="Normal 2 17 2 13 4" xfId="11991" xr:uid="{00000000-0005-0000-0000-0000D62E0000}"/>
    <cellStyle name="Normal 2 17 2 13 4 2" xfId="11992" xr:uid="{00000000-0005-0000-0000-0000D72E0000}"/>
    <cellStyle name="Normal 2 17 2 13 5" xfId="11993" xr:uid="{00000000-0005-0000-0000-0000D82E0000}"/>
    <cellStyle name="Normal 2 17 2 13 5 2" xfId="11994" xr:uid="{00000000-0005-0000-0000-0000D92E0000}"/>
    <cellStyle name="Normal 2 17 2 13 6" xfId="11995" xr:uid="{00000000-0005-0000-0000-0000DA2E0000}"/>
    <cellStyle name="Normal 2 17 2 13 6 2" xfId="11996" xr:uid="{00000000-0005-0000-0000-0000DB2E0000}"/>
    <cellStyle name="Normal 2 17 2 13 7" xfId="11997" xr:uid="{00000000-0005-0000-0000-0000DC2E0000}"/>
    <cellStyle name="Normal 2 17 2 13 7 2" xfId="11998" xr:uid="{00000000-0005-0000-0000-0000DD2E0000}"/>
    <cellStyle name="Normal 2 17 2 13 8" xfId="11999" xr:uid="{00000000-0005-0000-0000-0000DE2E0000}"/>
    <cellStyle name="Normal 2 17 2 13 9" xfId="12000" xr:uid="{00000000-0005-0000-0000-0000DF2E0000}"/>
    <cellStyle name="Normal 2 17 2 14" xfId="12001" xr:uid="{00000000-0005-0000-0000-0000E02E0000}"/>
    <cellStyle name="Normal 2 17 2 14 10" xfId="12002" xr:uid="{00000000-0005-0000-0000-0000E12E0000}"/>
    <cellStyle name="Normal 2 17 2 14 2" xfId="12003" xr:uid="{00000000-0005-0000-0000-0000E22E0000}"/>
    <cellStyle name="Normal 2 17 2 14 2 2" xfId="12004" xr:uid="{00000000-0005-0000-0000-0000E32E0000}"/>
    <cellStyle name="Normal 2 17 2 14 3" xfId="12005" xr:uid="{00000000-0005-0000-0000-0000E42E0000}"/>
    <cellStyle name="Normal 2 17 2 14 3 2" xfId="12006" xr:uid="{00000000-0005-0000-0000-0000E52E0000}"/>
    <cellStyle name="Normal 2 17 2 14 4" xfId="12007" xr:uid="{00000000-0005-0000-0000-0000E62E0000}"/>
    <cellStyle name="Normal 2 17 2 14 4 2" xfId="12008" xr:uid="{00000000-0005-0000-0000-0000E72E0000}"/>
    <cellStyle name="Normal 2 17 2 14 5" xfId="12009" xr:uid="{00000000-0005-0000-0000-0000E82E0000}"/>
    <cellStyle name="Normal 2 17 2 14 5 2" xfId="12010" xr:uid="{00000000-0005-0000-0000-0000E92E0000}"/>
    <cellStyle name="Normal 2 17 2 14 6" xfId="12011" xr:uid="{00000000-0005-0000-0000-0000EA2E0000}"/>
    <cellStyle name="Normal 2 17 2 14 6 2" xfId="12012" xr:uid="{00000000-0005-0000-0000-0000EB2E0000}"/>
    <cellStyle name="Normal 2 17 2 14 7" xfId="12013" xr:uid="{00000000-0005-0000-0000-0000EC2E0000}"/>
    <cellStyle name="Normal 2 17 2 14 7 2" xfId="12014" xr:uid="{00000000-0005-0000-0000-0000ED2E0000}"/>
    <cellStyle name="Normal 2 17 2 14 8" xfId="12015" xr:uid="{00000000-0005-0000-0000-0000EE2E0000}"/>
    <cellStyle name="Normal 2 17 2 14 9" xfId="12016" xr:uid="{00000000-0005-0000-0000-0000EF2E0000}"/>
    <cellStyle name="Normal 2 17 2 15" xfId="12017" xr:uid="{00000000-0005-0000-0000-0000F02E0000}"/>
    <cellStyle name="Normal 2 17 2 15 2" xfId="12018" xr:uid="{00000000-0005-0000-0000-0000F12E0000}"/>
    <cellStyle name="Normal 2 17 2 16" xfId="12019" xr:uid="{00000000-0005-0000-0000-0000F22E0000}"/>
    <cellStyle name="Normal 2 17 2 16 2" xfId="12020" xr:uid="{00000000-0005-0000-0000-0000F32E0000}"/>
    <cellStyle name="Normal 2 17 2 17" xfId="12021" xr:uid="{00000000-0005-0000-0000-0000F42E0000}"/>
    <cellStyle name="Normal 2 17 2 17 2" xfId="12022" xr:uid="{00000000-0005-0000-0000-0000F52E0000}"/>
    <cellStyle name="Normal 2 17 2 18" xfId="12023" xr:uid="{00000000-0005-0000-0000-0000F62E0000}"/>
    <cellStyle name="Normal 2 17 2 18 2" xfId="12024" xr:uid="{00000000-0005-0000-0000-0000F72E0000}"/>
    <cellStyle name="Normal 2 17 2 19" xfId="12025" xr:uid="{00000000-0005-0000-0000-0000F82E0000}"/>
    <cellStyle name="Normal 2 17 2 19 2" xfId="12026" xr:uid="{00000000-0005-0000-0000-0000F92E0000}"/>
    <cellStyle name="Normal 2 17 2 2" xfId="12027" xr:uid="{00000000-0005-0000-0000-0000FA2E0000}"/>
    <cellStyle name="Normal 2 17 2 2 10" xfId="12028" xr:uid="{00000000-0005-0000-0000-0000FB2E0000}"/>
    <cellStyle name="Normal 2 17 2 2 10 10" xfId="12029" xr:uid="{00000000-0005-0000-0000-0000FC2E0000}"/>
    <cellStyle name="Normal 2 17 2 2 10 2" xfId="12030" xr:uid="{00000000-0005-0000-0000-0000FD2E0000}"/>
    <cellStyle name="Normal 2 17 2 2 10 2 2" xfId="12031" xr:uid="{00000000-0005-0000-0000-0000FE2E0000}"/>
    <cellStyle name="Normal 2 17 2 2 10 3" xfId="12032" xr:uid="{00000000-0005-0000-0000-0000FF2E0000}"/>
    <cellStyle name="Normal 2 17 2 2 10 3 2" xfId="12033" xr:uid="{00000000-0005-0000-0000-0000002F0000}"/>
    <cellStyle name="Normal 2 17 2 2 10 4" xfId="12034" xr:uid="{00000000-0005-0000-0000-0000012F0000}"/>
    <cellStyle name="Normal 2 17 2 2 10 4 2" xfId="12035" xr:uid="{00000000-0005-0000-0000-0000022F0000}"/>
    <cellStyle name="Normal 2 17 2 2 10 5" xfId="12036" xr:uid="{00000000-0005-0000-0000-0000032F0000}"/>
    <cellStyle name="Normal 2 17 2 2 10 5 2" xfId="12037" xr:uid="{00000000-0005-0000-0000-0000042F0000}"/>
    <cellStyle name="Normal 2 17 2 2 10 6" xfId="12038" xr:uid="{00000000-0005-0000-0000-0000052F0000}"/>
    <cellStyle name="Normal 2 17 2 2 10 6 2" xfId="12039" xr:uid="{00000000-0005-0000-0000-0000062F0000}"/>
    <cellStyle name="Normal 2 17 2 2 10 7" xfId="12040" xr:uid="{00000000-0005-0000-0000-0000072F0000}"/>
    <cellStyle name="Normal 2 17 2 2 10 7 2" xfId="12041" xr:uid="{00000000-0005-0000-0000-0000082F0000}"/>
    <cellStyle name="Normal 2 17 2 2 10 8" xfId="12042" xr:uid="{00000000-0005-0000-0000-0000092F0000}"/>
    <cellStyle name="Normal 2 17 2 2 10 9" xfId="12043" xr:uid="{00000000-0005-0000-0000-00000A2F0000}"/>
    <cellStyle name="Normal 2 17 2 2 11" xfId="12044" xr:uid="{00000000-0005-0000-0000-00000B2F0000}"/>
    <cellStyle name="Normal 2 17 2 2 11 10" xfId="12045" xr:uid="{00000000-0005-0000-0000-00000C2F0000}"/>
    <cellStyle name="Normal 2 17 2 2 11 2" xfId="12046" xr:uid="{00000000-0005-0000-0000-00000D2F0000}"/>
    <cellStyle name="Normal 2 17 2 2 11 2 2" xfId="12047" xr:uid="{00000000-0005-0000-0000-00000E2F0000}"/>
    <cellStyle name="Normal 2 17 2 2 11 3" xfId="12048" xr:uid="{00000000-0005-0000-0000-00000F2F0000}"/>
    <cellStyle name="Normal 2 17 2 2 11 3 2" xfId="12049" xr:uid="{00000000-0005-0000-0000-0000102F0000}"/>
    <cellStyle name="Normal 2 17 2 2 11 4" xfId="12050" xr:uid="{00000000-0005-0000-0000-0000112F0000}"/>
    <cellStyle name="Normal 2 17 2 2 11 4 2" xfId="12051" xr:uid="{00000000-0005-0000-0000-0000122F0000}"/>
    <cellStyle name="Normal 2 17 2 2 11 5" xfId="12052" xr:uid="{00000000-0005-0000-0000-0000132F0000}"/>
    <cellStyle name="Normal 2 17 2 2 11 5 2" xfId="12053" xr:uid="{00000000-0005-0000-0000-0000142F0000}"/>
    <cellStyle name="Normal 2 17 2 2 11 6" xfId="12054" xr:uid="{00000000-0005-0000-0000-0000152F0000}"/>
    <cellStyle name="Normal 2 17 2 2 11 6 2" xfId="12055" xr:uid="{00000000-0005-0000-0000-0000162F0000}"/>
    <cellStyle name="Normal 2 17 2 2 11 7" xfId="12056" xr:uid="{00000000-0005-0000-0000-0000172F0000}"/>
    <cellStyle name="Normal 2 17 2 2 11 7 2" xfId="12057" xr:uid="{00000000-0005-0000-0000-0000182F0000}"/>
    <cellStyle name="Normal 2 17 2 2 11 8" xfId="12058" xr:uid="{00000000-0005-0000-0000-0000192F0000}"/>
    <cellStyle name="Normal 2 17 2 2 11 9" xfId="12059" xr:uid="{00000000-0005-0000-0000-00001A2F0000}"/>
    <cellStyle name="Normal 2 17 2 2 12" xfId="12060" xr:uid="{00000000-0005-0000-0000-00001B2F0000}"/>
    <cellStyle name="Normal 2 17 2 2 12 10" xfId="12061" xr:uid="{00000000-0005-0000-0000-00001C2F0000}"/>
    <cellStyle name="Normal 2 17 2 2 12 2" xfId="12062" xr:uid="{00000000-0005-0000-0000-00001D2F0000}"/>
    <cellStyle name="Normal 2 17 2 2 12 2 2" xfId="12063" xr:uid="{00000000-0005-0000-0000-00001E2F0000}"/>
    <cellStyle name="Normal 2 17 2 2 12 3" xfId="12064" xr:uid="{00000000-0005-0000-0000-00001F2F0000}"/>
    <cellStyle name="Normal 2 17 2 2 12 3 2" xfId="12065" xr:uid="{00000000-0005-0000-0000-0000202F0000}"/>
    <cellStyle name="Normal 2 17 2 2 12 4" xfId="12066" xr:uid="{00000000-0005-0000-0000-0000212F0000}"/>
    <cellStyle name="Normal 2 17 2 2 12 4 2" xfId="12067" xr:uid="{00000000-0005-0000-0000-0000222F0000}"/>
    <cellStyle name="Normal 2 17 2 2 12 5" xfId="12068" xr:uid="{00000000-0005-0000-0000-0000232F0000}"/>
    <cellStyle name="Normal 2 17 2 2 12 5 2" xfId="12069" xr:uid="{00000000-0005-0000-0000-0000242F0000}"/>
    <cellStyle name="Normal 2 17 2 2 12 6" xfId="12070" xr:uid="{00000000-0005-0000-0000-0000252F0000}"/>
    <cellStyle name="Normal 2 17 2 2 12 6 2" xfId="12071" xr:uid="{00000000-0005-0000-0000-0000262F0000}"/>
    <cellStyle name="Normal 2 17 2 2 12 7" xfId="12072" xr:uid="{00000000-0005-0000-0000-0000272F0000}"/>
    <cellStyle name="Normal 2 17 2 2 12 7 2" xfId="12073" xr:uid="{00000000-0005-0000-0000-0000282F0000}"/>
    <cellStyle name="Normal 2 17 2 2 12 8" xfId="12074" xr:uid="{00000000-0005-0000-0000-0000292F0000}"/>
    <cellStyle name="Normal 2 17 2 2 12 9" xfId="12075" xr:uid="{00000000-0005-0000-0000-00002A2F0000}"/>
    <cellStyle name="Normal 2 17 2 2 13" xfId="12076" xr:uid="{00000000-0005-0000-0000-00002B2F0000}"/>
    <cellStyle name="Normal 2 17 2 2 13 10" xfId="12077" xr:uid="{00000000-0005-0000-0000-00002C2F0000}"/>
    <cellStyle name="Normal 2 17 2 2 13 2" xfId="12078" xr:uid="{00000000-0005-0000-0000-00002D2F0000}"/>
    <cellStyle name="Normal 2 17 2 2 13 2 2" xfId="12079" xr:uid="{00000000-0005-0000-0000-00002E2F0000}"/>
    <cellStyle name="Normal 2 17 2 2 13 3" xfId="12080" xr:uid="{00000000-0005-0000-0000-00002F2F0000}"/>
    <cellStyle name="Normal 2 17 2 2 13 3 2" xfId="12081" xr:uid="{00000000-0005-0000-0000-0000302F0000}"/>
    <cellStyle name="Normal 2 17 2 2 13 4" xfId="12082" xr:uid="{00000000-0005-0000-0000-0000312F0000}"/>
    <cellStyle name="Normal 2 17 2 2 13 4 2" xfId="12083" xr:uid="{00000000-0005-0000-0000-0000322F0000}"/>
    <cellStyle name="Normal 2 17 2 2 13 5" xfId="12084" xr:uid="{00000000-0005-0000-0000-0000332F0000}"/>
    <cellStyle name="Normal 2 17 2 2 13 5 2" xfId="12085" xr:uid="{00000000-0005-0000-0000-0000342F0000}"/>
    <cellStyle name="Normal 2 17 2 2 13 6" xfId="12086" xr:uid="{00000000-0005-0000-0000-0000352F0000}"/>
    <cellStyle name="Normal 2 17 2 2 13 6 2" xfId="12087" xr:uid="{00000000-0005-0000-0000-0000362F0000}"/>
    <cellStyle name="Normal 2 17 2 2 13 7" xfId="12088" xr:uid="{00000000-0005-0000-0000-0000372F0000}"/>
    <cellStyle name="Normal 2 17 2 2 13 7 2" xfId="12089" xr:uid="{00000000-0005-0000-0000-0000382F0000}"/>
    <cellStyle name="Normal 2 17 2 2 13 8" xfId="12090" xr:uid="{00000000-0005-0000-0000-0000392F0000}"/>
    <cellStyle name="Normal 2 17 2 2 13 9" xfId="12091" xr:uid="{00000000-0005-0000-0000-00003A2F0000}"/>
    <cellStyle name="Normal 2 17 2 2 14" xfId="12092" xr:uid="{00000000-0005-0000-0000-00003B2F0000}"/>
    <cellStyle name="Normal 2 17 2 2 14 10" xfId="12093" xr:uid="{00000000-0005-0000-0000-00003C2F0000}"/>
    <cellStyle name="Normal 2 17 2 2 14 2" xfId="12094" xr:uid="{00000000-0005-0000-0000-00003D2F0000}"/>
    <cellStyle name="Normal 2 17 2 2 14 2 2" xfId="12095" xr:uid="{00000000-0005-0000-0000-00003E2F0000}"/>
    <cellStyle name="Normal 2 17 2 2 14 3" xfId="12096" xr:uid="{00000000-0005-0000-0000-00003F2F0000}"/>
    <cellStyle name="Normal 2 17 2 2 14 3 2" xfId="12097" xr:uid="{00000000-0005-0000-0000-0000402F0000}"/>
    <cellStyle name="Normal 2 17 2 2 14 4" xfId="12098" xr:uid="{00000000-0005-0000-0000-0000412F0000}"/>
    <cellStyle name="Normal 2 17 2 2 14 4 2" xfId="12099" xr:uid="{00000000-0005-0000-0000-0000422F0000}"/>
    <cellStyle name="Normal 2 17 2 2 14 5" xfId="12100" xr:uid="{00000000-0005-0000-0000-0000432F0000}"/>
    <cellStyle name="Normal 2 17 2 2 14 5 2" xfId="12101" xr:uid="{00000000-0005-0000-0000-0000442F0000}"/>
    <cellStyle name="Normal 2 17 2 2 14 6" xfId="12102" xr:uid="{00000000-0005-0000-0000-0000452F0000}"/>
    <cellStyle name="Normal 2 17 2 2 14 6 2" xfId="12103" xr:uid="{00000000-0005-0000-0000-0000462F0000}"/>
    <cellStyle name="Normal 2 17 2 2 14 7" xfId="12104" xr:uid="{00000000-0005-0000-0000-0000472F0000}"/>
    <cellStyle name="Normal 2 17 2 2 14 7 2" xfId="12105" xr:uid="{00000000-0005-0000-0000-0000482F0000}"/>
    <cellStyle name="Normal 2 17 2 2 14 8" xfId="12106" xr:uid="{00000000-0005-0000-0000-0000492F0000}"/>
    <cellStyle name="Normal 2 17 2 2 14 9" xfId="12107" xr:uid="{00000000-0005-0000-0000-00004A2F0000}"/>
    <cellStyle name="Normal 2 17 2 2 15" xfId="12108" xr:uid="{00000000-0005-0000-0000-00004B2F0000}"/>
    <cellStyle name="Normal 2 17 2 2 15 10" xfId="12109" xr:uid="{00000000-0005-0000-0000-00004C2F0000}"/>
    <cellStyle name="Normal 2 17 2 2 15 2" xfId="12110" xr:uid="{00000000-0005-0000-0000-00004D2F0000}"/>
    <cellStyle name="Normal 2 17 2 2 15 2 2" xfId="12111" xr:uid="{00000000-0005-0000-0000-00004E2F0000}"/>
    <cellStyle name="Normal 2 17 2 2 15 3" xfId="12112" xr:uid="{00000000-0005-0000-0000-00004F2F0000}"/>
    <cellStyle name="Normal 2 17 2 2 15 3 2" xfId="12113" xr:uid="{00000000-0005-0000-0000-0000502F0000}"/>
    <cellStyle name="Normal 2 17 2 2 15 4" xfId="12114" xr:uid="{00000000-0005-0000-0000-0000512F0000}"/>
    <cellStyle name="Normal 2 17 2 2 15 4 2" xfId="12115" xr:uid="{00000000-0005-0000-0000-0000522F0000}"/>
    <cellStyle name="Normal 2 17 2 2 15 5" xfId="12116" xr:uid="{00000000-0005-0000-0000-0000532F0000}"/>
    <cellStyle name="Normal 2 17 2 2 15 5 2" xfId="12117" xr:uid="{00000000-0005-0000-0000-0000542F0000}"/>
    <cellStyle name="Normal 2 17 2 2 15 6" xfId="12118" xr:uid="{00000000-0005-0000-0000-0000552F0000}"/>
    <cellStyle name="Normal 2 17 2 2 15 6 2" xfId="12119" xr:uid="{00000000-0005-0000-0000-0000562F0000}"/>
    <cellStyle name="Normal 2 17 2 2 15 7" xfId="12120" xr:uid="{00000000-0005-0000-0000-0000572F0000}"/>
    <cellStyle name="Normal 2 17 2 2 15 7 2" xfId="12121" xr:uid="{00000000-0005-0000-0000-0000582F0000}"/>
    <cellStyle name="Normal 2 17 2 2 15 8" xfId="12122" xr:uid="{00000000-0005-0000-0000-0000592F0000}"/>
    <cellStyle name="Normal 2 17 2 2 15 9" xfId="12123" xr:uid="{00000000-0005-0000-0000-00005A2F0000}"/>
    <cellStyle name="Normal 2 17 2 2 16" xfId="12124" xr:uid="{00000000-0005-0000-0000-00005B2F0000}"/>
    <cellStyle name="Normal 2 17 2 2 16 10" xfId="12125" xr:uid="{00000000-0005-0000-0000-00005C2F0000}"/>
    <cellStyle name="Normal 2 17 2 2 16 2" xfId="12126" xr:uid="{00000000-0005-0000-0000-00005D2F0000}"/>
    <cellStyle name="Normal 2 17 2 2 16 2 2" xfId="12127" xr:uid="{00000000-0005-0000-0000-00005E2F0000}"/>
    <cellStyle name="Normal 2 17 2 2 16 3" xfId="12128" xr:uid="{00000000-0005-0000-0000-00005F2F0000}"/>
    <cellStyle name="Normal 2 17 2 2 16 3 2" xfId="12129" xr:uid="{00000000-0005-0000-0000-0000602F0000}"/>
    <cellStyle name="Normal 2 17 2 2 16 4" xfId="12130" xr:uid="{00000000-0005-0000-0000-0000612F0000}"/>
    <cellStyle name="Normal 2 17 2 2 16 4 2" xfId="12131" xr:uid="{00000000-0005-0000-0000-0000622F0000}"/>
    <cellStyle name="Normal 2 17 2 2 16 5" xfId="12132" xr:uid="{00000000-0005-0000-0000-0000632F0000}"/>
    <cellStyle name="Normal 2 17 2 2 16 5 2" xfId="12133" xr:uid="{00000000-0005-0000-0000-0000642F0000}"/>
    <cellStyle name="Normal 2 17 2 2 16 6" xfId="12134" xr:uid="{00000000-0005-0000-0000-0000652F0000}"/>
    <cellStyle name="Normal 2 17 2 2 16 6 2" xfId="12135" xr:uid="{00000000-0005-0000-0000-0000662F0000}"/>
    <cellStyle name="Normal 2 17 2 2 16 7" xfId="12136" xr:uid="{00000000-0005-0000-0000-0000672F0000}"/>
    <cellStyle name="Normal 2 17 2 2 16 7 2" xfId="12137" xr:uid="{00000000-0005-0000-0000-0000682F0000}"/>
    <cellStyle name="Normal 2 17 2 2 16 8" xfId="12138" xr:uid="{00000000-0005-0000-0000-0000692F0000}"/>
    <cellStyle name="Normal 2 17 2 2 16 9" xfId="12139" xr:uid="{00000000-0005-0000-0000-00006A2F0000}"/>
    <cellStyle name="Normal 2 17 2 2 17" xfId="12140" xr:uid="{00000000-0005-0000-0000-00006B2F0000}"/>
    <cellStyle name="Normal 2 17 2 2 17 10" xfId="12141" xr:uid="{00000000-0005-0000-0000-00006C2F0000}"/>
    <cellStyle name="Normal 2 17 2 2 17 2" xfId="12142" xr:uid="{00000000-0005-0000-0000-00006D2F0000}"/>
    <cellStyle name="Normal 2 17 2 2 17 2 2" xfId="12143" xr:uid="{00000000-0005-0000-0000-00006E2F0000}"/>
    <cellStyle name="Normal 2 17 2 2 17 3" xfId="12144" xr:uid="{00000000-0005-0000-0000-00006F2F0000}"/>
    <cellStyle name="Normal 2 17 2 2 17 3 2" xfId="12145" xr:uid="{00000000-0005-0000-0000-0000702F0000}"/>
    <cellStyle name="Normal 2 17 2 2 17 4" xfId="12146" xr:uid="{00000000-0005-0000-0000-0000712F0000}"/>
    <cellStyle name="Normal 2 17 2 2 17 4 2" xfId="12147" xr:uid="{00000000-0005-0000-0000-0000722F0000}"/>
    <cellStyle name="Normal 2 17 2 2 17 5" xfId="12148" xr:uid="{00000000-0005-0000-0000-0000732F0000}"/>
    <cellStyle name="Normal 2 17 2 2 17 5 2" xfId="12149" xr:uid="{00000000-0005-0000-0000-0000742F0000}"/>
    <cellStyle name="Normal 2 17 2 2 17 6" xfId="12150" xr:uid="{00000000-0005-0000-0000-0000752F0000}"/>
    <cellStyle name="Normal 2 17 2 2 17 6 2" xfId="12151" xr:uid="{00000000-0005-0000-0000-0000762F0000}"/>
    <cellStyle name="Normal 2 17 2 2 17 7" xfId="12152" xr:uid="{00000000-0005-0000-0000-0000772F0000}"/>
    <cellStyle name="Normal 2 17 2 2 17 7 2" xfId="12153" xr:uid="{00000000-0005-0000-0000-0000782F0000}"/>
    <cellStyle name="Normal 2 17 2 2 17 8" xfId="12154" xr:uid="{00000000-0005-0000-0000-0000792F0000}"/>
    <cellStyle name="Normal 2 17 2 2 17 9" xfId="12155" xr:uid="{00000000-0005-0000-0000-00007A2F0000}"/>
    <cellStyle name="Normal 2 17 2 2 18" xfId="12156" xr:uid="{00000000-0005-0000-0000-00007B2F0000}"/>
    <cellStyle name="Normal 2 17 2 2 18 10" xfId="12157" xr:uid="{00000000-0005-0000-0000-00007C2F0000}"/>
    <cellStyle name="Normal 2 17 2 2 18 2" xfId="12158" xr:uid="{00000000-0005-0000-0000-00007D2F0000}"/>
    <cellStyle name="Normal 2 17 2 2 18 2 2" xfId="12159" xr:uid="{00000000-0005-0000-0000-00007E2F0000}"/>
    <cellStyle name="Normal 2 17 2 2 18 3" xfId="12160" xr:uid="{00000000-0005-0000-0000-00007F2F0000}"/>
    <cellStyle name="Normal 2 17 2 2 18 3 2" xfId="12161" xr:uid="{00000000-0005-0000-0000-0000802F0000}"/>
    <cellStyle name="Normal 2 17 2 2 18 4" xfId="12162" xr:uid="{00000000-0005-0000-0000-0000812F0000}"/>
    <cellStyle name="Normal 2 17 2 2 18 4 2" xfId="12163" xr:uid="{00000000-0005-0000-0000-0000822F0000}"/>
    <cellStyle name="Normal 2 17 2 2 18 5" xfId="12164" xr:uid="{00000000-0005-0000-0000-0000832F0000}"/>
    <cellStyle name="Normal 2 17 2 2 18 5 2" xfId="12165" xr:uid="{00000000-0005-0000-0000-0000842F0000}"/>
    <cellStyle name="Normal 2 17 2 2 18 6" xfId="12166" xr:uid="{00000000-0005-0000-0000-0000852F0000}"/>
    <cellStyle name="Normal 2 17 2 2 18 6 2" xfId="12167" xr:uid="{00000000-0005-0000-0000-0000862F0000}"/>
    <cellStyle name="Normal 2 17 2 2 18 7" xfId="12168" xr:uid="{00000000-0005-0000-0000-0000872F0000}"/>
    <cellStyle name="Normal 2 17 2 2 18 7 2" xfId="12169" xr:uid="{00000000-0005-0000-0000-0000882F0000}"/>
    <cellStyle name="Normal 2 17 2 2 18 8" xfId="12170" xr:uid="{00000000-0005-0000-0000-0000892F0000}"/>
    <cellStyle name="Normal 2 17 2 2 18 9" xfId="12171" xr:uid="{00000000-0005-0000-0000-00008A2F0000}"/>
    <cellStyle name="Normal 2 17 2 2 19" xfId="12172" xr:uid="{00000000-0005-0000-0000-00008B2F0000}"/>
    <cellStyle name="Normal 2 17 2 2 19 10" xfId="12173" xr:uid="{00000000-0005-0000-0000-00008C2F0000}"/>
    <cellStyle name="Normal 2 17 2 2 19 2" xfId="12174" xr:uid="{00000000-0005-0000-0000-00008D2F0000}"/>
    <cellStyle name="Normal 2 17 2 2 19 2 2" xfId="12175" xr:uid="{00000000-0005-0000-0000-00008E2F0000}"/>
    <cellStyle name="Normal 2 17 2 2 19 3" xfId="12176" xr:uid="{00000000-0005-0000-0000-00008F2F0000}"/>
    <cellStyle name="Normal 2 17 2 2 19 3 2" xfId="12177" xr:uid="{00000000-0005-0000-0000-0000902F0000}"/>
    <cellStyle name="Normal 2 17 2 2 19 4" xfId="12178" xr:uid="{00000000-0005-0000-0000-0000912F0000}"/>
    <cellStyle name="Normal 2 17 2 2 19 4 2" xfId="12179" xr:uid="{00000000-0005-0000-0000-0000922F0000}"/>
    <cellStyle name="Normal 2 17 2 2 19 5" xfId="12180" xr:uid="{00000000-0005-0000-0000-0000932F0000}"/>
    <cellStyle name="Normal 2 17 2 2 19 5 2" xfId="12181" xr:uid="{00000000-0005-0000-0000-0000942F0000}"/>
    <cellStyle name="Normal 2 17 2 2 19 6" xfId="12182" xr:uid="{00000000-0005-0000-0000-0000952F0000}"/>
    <cellStyle name="Normal 2 17 2 2 19 6 2" xfId="12183" xr:uid="{00000000-0005-0000-0000-0000962F0000}"/>
    <cellStyle name="Normal 2 17 2 2 19 7" xfId="12184" xr:uid="{00000000-0005-0000-0000-0000972F0000}"/>
    <cellStyle name="Normal 2 17 2 2 19 7 2" xfId="12185" xr:uid="{00000000-0005-0000-0000-0000982F0000}"/>
    <cellStyle name="Normal 2 17 2 2 19 8" xfId="12186" xr:uid="{00000000-0005-0000-0000-0000992F0000}"/>
    <cellStyle name="Normal 2 17 2 2 19 9" xfId="12187" xr:uid="{00000000-0005-0000-0000-00009A2F0000}"/>
    <cellStyle name="Normal 2 17 2 2 2" xfId="12188" xr:uid="{00000000-0005-0000-0000-00009B2F0000}"/>
    <cellStyle name="Normal 2 17 2 2 2 10" xfId="12189" xr:uid="{00000000-0005-0000-0000-00009C2F0000}"/>
    <cellStyle name="Normal 2 17 2 2 2 2" xfId="12190" xr:uid="{00000000-0005-0000-0000-00009D2F0000}"/>
    <cellStyle name="Normal 2 17 2 2 2 2 2" xfId="12191" xr:uid="{00000000-0005-0000-0000-00009E2F0000}"/>
    <cellStyle name="Normal 2 17 2 2 2 3" xfId="12192" xr:uid="{00000000-0005-0000-0000-00009F2F0000}"/>
    <cellStyle name="Normal 2 17 2 2 2 3 2" xfId="12193" xr:uid="{00000000-0005-0000-0000-0000A02F0000}"/>
    <cellStyle name="Normal 2 17 2 2 2 4" xfId="12194" xr:uid="{00000000-0005-0000-0000-0000A12F0000}"/>
    <cellStyle name="Normal 2 17 2 2 2 4 2" xfId="12195" xr:uid="{00000000-0005-0000-0000-0000A22F0000}"/>
    <cellStyle name="Normal 2 17 2 2 2 5" xfId="12196" xr:uid="{00000000-0005-0000-0000-0000A32F0000}"/>
    <cellStyle name="Normal 2 17 2 2 2 5 2" xfId="12197" xr:uid="{00000000-0005-0000-0000-0000A42F0000}"/>
    <cellStyle name="Normal 2 17 2 2 2 6" xfId="12198" xr:uid="{00000000-0005-0000-0000-0000A52F0000}"/>
    <cellStyle name="Normal 2 17 2 2 2 6 2" xfId="12199" xr:uid="{00000000-0005-0000-0000-0000A62F0000}"/>
    <cellStyle name="Normal 2 17 2 2 2 7" xfId="12200" xr:uid="{00000000-0005-0000-0000-0000A72F0000}"/>
    <cellStyle name="Normal 2 17 2 2 2 7 2" xfId="12201" xr:uid="{00000000-0005-0000-0000-0000A82F0000}"/>
    <cellStyle name="Normal 2 17 2 2 2 8" xfId="12202" xr:uid="{00000000-0005-0000-0000-0000A92F0000}"/>
    <cellStyle name="Normal 2 17 2 2 2 9" xfId="12203" xr:uid="{00000000-0005-0000-0000-0000AA2F0000}"/>
    <cellStyle name="Normal 2 17 2 2 20" xfId="12204" xr:uid="{00000000-0005-0000-0000-0000AB2F0000}"/>
    <cellStyle name="Normal 2 17 2 2 20 10" xfId="12205" xr:uid="{00000000-0005-0000-0000-0000AC2F0000}"/>
    <cellStyle name="Normal 2 17 2 2 20 2" xfId="12206" xr:uid="{00000000-0005-0000-0000-0000AD2F0000}"/>
    <cellStyle name="Normal 2 17 2 2 20 2 2" xfId="12207" xr:uid="{00000000-0005-0000-0000-0000AE2F0000}"/>
    <cellStyle name="Normal 2 17 2 2 20 3" xfId="12208" xr:uid="{00000000-0005-0000-0000-0000AF2F0000}"/>
    <cellStyle name="Normal 2 17 2 2 20 3 2" xfId="12209" xr:uid="{00000000-0005-0000-0000-0000B02F0000}"/>
    <cellStyle name="Normal 2 17 2 2 20 4" xfId="12210" xr:uid="{00000000-0005-0000-0000-0000B12F0000}"/>
    <cellStyle name="Normal 2 17 2 2 20 4 2" xfId="12211" xr:uid="{00000000-0005-0000-0000-0000B22F0000}"/>
    <cellStyle name="Normal 2 17 2 2 20 5" xfId="12212" xr:uid="{00000000-0005-0000-0000-0000B32F0000}"/>
    <cellStyle name="Normal 2 17 2 2 20 5 2" xfId="12213" xr:uid="{00000000-0005-0000-0000-0000B42F0000}"/>
    <cellStyle name="Normal 2 17 2 2 20 6" xfId="12214" xr:uid="{00000000-0005-0000-0000-0000B52F0000}"/>
    <cellStyle name="Normal 2 17 2 2 20 6 2" xfId="12215" xr:uid="{00000000-0005-0000-0000-0000B62F0000}"/>
    <cellStyle name="Normal 2 17 2 2 20 7" xfId="12216" xr:uid="{00000000-0005-0000-0000-0000B72F0000}"/>
    <cellStyle name="Normal 2 17 2 2 20 7 2" xfId="12217" xr:uid="{00000000-0005-0000-0000-0000B82F0000}"/>
    <cellStyle name="Normal 2 17 2 2 20 8" xfId="12218" xr:uid="{00000000-0005-0000-0000-0000B92F0000}"/>
    <cellStyle name="Normal 2 17 2 2 20 9" xfId="12219" xr:uid="{00000000-0005-0000-0000-0000BA2F0000}"/>
    <cellStyle name="Normal 2 17 2 2 21" xfId="12220" xr:uid="{00000000-0005-0000-0000-0000BB2F0000}"/>
    <cellStyle name="Normal 2 17 2 2 21 10" xfId="12221" xr:uid="{00000000-0005-0000-0000-0000BC2F0000}"/>
    <cellStyle name="Normal 2 17 2 2 21 2" xfId="12222" xr:uid="{00000000-0005-0000-0000-0000BD2F0000}"/>
    <cellStyle name="Normal 2 17 2 2 21 2 2" xfId="12223" xr:uid="{00000000-0005-0000-0000-0000BE2F0000}"/>
    <cellStyle name="Normal 2 17 2 2 21 3" xfId="12224" xr:uid="{00000000-0005-0000-0000-0000BF2F0000}"/>
    <cellStyle name="Normal 2 17 2 2 21 3 2" xfId="12225" xr:uid="{00000000-0005-0000-0000-0000C02F0000}"/>
    <cellStyle name="Normal 2 17 2 2 21 4" xfId="12226" xr:uid="{00000000-0005-0000-0000-0000C12F0000}"/>
    <cellStyle name="Normal 2 17 2 2 21 4 2" xfId="12227" xr:uid="{00000000-0005-0000-0000-0000C22F0000}"/>
    <cellStyle name="Normal 2 17 2 2 21 5" xfId="12228" xr:uid="{00000000-0005-0000-0000-0000C32F0000}"/>
    <cellStyle name="Normal 2 17 2 2 21 5 2" xfId="12229" xr:uid="{00000000-0005-0000-0000-0000C42F0000}"/>
    <cellStyle name="Normal 2 17 2 2 21 6" xfId="12230" xr:uid="{00000000-0005-0000-0000-0000C52F0000}"/>
    <cellStyle name="Normal 2 17 2 2 21 6 2" xfId="12231" xr:uid="{00000000-0005-0000-0000-0000C62F0000}"/>
    <cellStyle name="Normal 2 17 2 2 21 7" xfId="12232" xr:uid="{00000000-0005-0000-0000-0000C72F0000}"/>
    <cellStyle name="Normal 2 17 2 2 21 7 2" xfId="12233" xr:uid="{00000000-0005-0000-0000-0000C82F0000}"/>
    <cellStyle name="Normal 2 17 2 2 21 8" xfId="12234" xr:uid="{00000000-0005-0000-0000-0000C92F0000}"/>
    <cellStyle name="Normal 2 17 2 2 21 9" xfId="12235" xr:uid="{00000000-0005-0000-0000-0000CA2F0000}"/>
    <cellStyle name="Normal 2 17 2 2 22" xfId="12236" xr:uid="{00000000-0005-0000-0000-0000CB2F0000}"/>
    <cellStyle name="Normal 2 17 2 2 22 10" xfId="12237" xr:uid="{00000000-0005-0000-0000-0000CC2F0000}"/>
    <cellStyle name="Normal 2 17 2 2 22 2" xfId="12238" xr:uid="{00000000-0005-0000-0000-0000CD2F0000}"/>
    <cellStyle name="Normal 2 17 2 2 22 2 2" xfId="12239" xr:uid="{00000000-0005-0000-0000-0000CE2F0000}"/>
    <cellStyle name="Normal 2 17 2 2 22 3" xfId="12240" xr:uid="{00000000-0005-0000-0000-0000CF2F0000}"/>
    <cellStyle name="Normal 2 17 2 2 22 3 2" xfId="12241" xr:uid="{00000000-0005-0000-0000-0000D02F0000}"/>
    <cellStyle name="Normal 2 17 2 2 22 4" xfId="12242" xr:uid="{00000000-0005-0000-0000-0000D12F0000}"/>
    <cellStyle name="Normal 2 17 2 2 22 4 2" xfId="12243" xr:uid="{00000000-0005-0000-0000-0000D22F0000}"/>
    <cellStyle name="Normal 2 17 2 2 22 5" xfId="12244" xr:uid="{00000000-0005-0000-0000-0000D32F0000}"/>
    <cellStyle name="Normal 2 17 2 2 22 5 2" xfId="12245" xr:uid="{00000000-0005-0000-0000-0000D42F0000}"/>
    <cellStyle name="Normal 2 17 2 2 22 6" xfId="12246" xr:uid="{00000000-0005-0000-0000-0000D52F0000}"/>
    <cellStyle name="Normal 2 17 2 2 22 6 2" xfId="12247" xr:uid="{00000000-0005-0000-0000-0000D62F0000}"/>
    <cellStyle name="Normal 2 17 2 2 22 7" xfId="12248" xr:uid="{00000000-0005-0000-0000-0000D72F0000}"/>
    <cellStyle name="Normal 2 17 2 2 22 7 2" xfId="12249" xr:uid="{00000000-0005-0000-0000-0000D82F0000}"/>
    <cellStyle name="Normal 2 17 2 2 22 8" xfId="12250" xr:uid="{00000000-0005-0000-0000-0000D92F0000}"/>
    <cellStyle name="Normal 2 17 2 2 22 9" xfId="12251" xr:uid="{00000000-0005-0000-0000-0000DA2F0000}"/>
    <cellStyle name="Normal 2 17 2 2 23" xfId="12252" xr:uid="{00000000-0005-0000-0000-0000DB2F0000}"/>
    <cellStyle name="Normal 2 17 2 2 23 10" xfId="12253" xr:uid="{00000000-0005-0000-0000-0000DC2F0000}"/>
    <cellStyle name="Normal 2 17 2 2 23 2" xfId="12254" xr:uid="{00000000-0005-0000-0000-0000DD2F0000}"/>
    <cellStyle name="Normal 2 17 2 2 23 2 2" xfId="12255" xr:uid="{00000000-0005-0000-0000-0000DE2F0000}"/>
    <cellStyle name="Normal 2 17 2 2 23 3" xfId="12256" xr:uid="{00000000-0005-0000-0000-0000DF2F0000}"/>
    <cellStyle name="Normal 2 17 2 2 23 3 2" xfId="12257" xr:uid="{00000000-0005-0000-0000-0000E02F0000}"/>
    <cellStyle name="Normal 2 17 2 2 23 4" xfId="12258" xr:uid="{00000000-0005-0000-0000-0000E12F0000}"/>
    <cellStyle name="Normal 2 17 2 2 23 4 2" xfId="12259" xr:uid="{00000000-0005-0000-0000-0000E22F0000}"/>
    <cellStyle name="Normal 2 17 2 2 23 5" xfId="12260" xr:uid="{00000000-0005-0000-0000-0000E32F0000}"/>
    <cellStyle name="Normal 2 17 2 2 23 5 2" xfId="12261" xr:uid="{00000000-0005-0000-0000-0000E42F0000}"/>
    <cellStyle name="Normal 2 17 2 2 23 6" xfId="12262" xr:uid="{00000000-0005-0000-0000-0000E52F0000}"/>
    <cellStyle name="Normal 2 17 2 2 23 6 2" xfId="12263" xr:uid="{00000000-0005-0000-0000-0000E62F0000}"/>
    <cellStyle name="Normal 2 17 2 2 23 7" xfId="12264" xr:uid="{00000000-0005-0000-0000-0000E72F0000}"/>
    <cellStyle name="Normal 2 17 2 2 23 7 2" xfId="12265" xr:uid="{00000000-0005-0000-0000-0000E82F0000}"/>
    <cellStyle name="Normal 2 17 2 2 23 8" xfId="12266" xr:uid="{00000000-0005-0000-0000-0000E92F0000}"/>
    <cellStyle name="Normal 2 17 2 2 23 9" xfId="12267" xr:uid="{00000000-0005-0000-0000-0000EA2F0000}"/>
    <cellStyle name="Normal 2 17 2 2 24" xfId="12268" xr:uid="{00000000-0005-0000-0000-0000EB2F0000}"/>
    <cellStyle name="Normal 2 17 2 2 24 10" xfId="12269" xr:uid="{00000000-0005-0000-0000-0000EC2F0000}"/>
    <cellStyle name="Normal 2 17 2 2 24 2" xfId="12270" xr:uid="{00000000-0005-0000-0000-0000ED2F0000}"/>
    <cellStyle name="Normal 2 17 2 2 24 2 2" xfId="12271" xr:uid="{00000000-0005-0000-0000-0000EE2F0000}"/>
    <cellStyle name="Normal 2 17 2 2 24 3" xfId="12272" xr:uid="{00000000-0005-0000-0000-0000EF2F0000}"/>
    <cellStyle name="Normal 2 17 2 2 24 3 2" xfId="12273" xr:uid="{00000000-0005-0000-0000-0000F02F0000}"/>
    <cellStyle name="Normal 2 17 2 2 24 4" xfId="12274" xr:uid="{00000000-0005-0000-0000-0000F12F0000}"/>
    <cellStyle name="Normal 2 17 2 2 24 4 2" xfId="12275" xr:uid="{00000000-0005-0000-0000-0000F22F0000}"/>
    <cellStyle name="Normal 2 17 2 2 24 5" xfId="12276" xr:uid="{00000000-0005-0000-0000-0000F32F0000}"/>
    <cellStyle name="Normal 2 17 2 2 24 5 2" xfId="12277" xr:uid="{00000000-0005-0000-0000-0000F42F0000}"/>
    <cellStyle name="Normal 2 17 2 2 24 6" xfId="12278" xr:uid="{00000000-0005-0000-0000-0000F52F0000}"/>
    <cellStyle name="Normal 2 17 2 2 24 6 2" xfId="12279" xr:uid="{00000000-0005-0000-0000-0000F62F0000}"/>
    <cellStyle name="Normal 2 17 2 2 24 7" xfId="12280" xr:uid="{00000000-0005-0000-0000-0000F72F0000}"/>
    <cellStyle name="Normal 2 17 2 2 24 7 2" xfId="12281" xr:uid="{00000000-0005-0000-0000-0000F82F0000}"/>
    <cellStyle name="Normal 2 17 2 2 24 8" xfId="12282" xr:uid="{00000000-0005-0000-0000-0000F92F0000}"/>
    <cellStyle name="Normal 2 17 2 2 24 9" xfId="12283" xr:uid="{00000000-0005-0000-0000-0000FA2F0000}"/>
    <cellStyle name="Normal 2 17 2 2 25" xfId="12284" xr:uid="{00000000-0005-0000-0000-0000FB2F0000}"/>
    <cellStyle name="Normal 2 17 2 2 25 10" xfId="12285" xr:uid="{00000000-0005-0000-0000-0000FC2F0000}"/>
    <cellStyle name="Normal 2 17 2 2 25 2" xfId="12286" xr:uid="{00000000-0005-0000-0000-0000FD2F0000}"/>
    <cellStyle name="Normal 2 17 2 2 25 2 2" xfId="12287" xr:uid="{00000000-0005-0000-0000-0000FE2F0000}"/>
    <cellStyle name="Normal 2 17 2 2 25 3" xfId="12288" xr:uid="{00000000-0005-0000-0000-0000FF2F0000}"/>
    <cellStyle name="Normal 2 17 2 2 25 3 2" xfId="12289" xr:uid="{00000000-0005-0000-0000-000000300000}"/>
    <cellStyle name="Normal 2 17 2 2 25 4" xfId="12290" xr:uid="{00000000-0005-0000-0000-000001300000}"/>
    <cellStyle name="Normal 2 17 2 2 25 4 2" xfId="12291" xr:uid="{00000000-0005-0000-0000-000002300000}"/>
    <cellStyle name="Normal 2 17 2 2 25 5" xfId="12292" xr:uid="{00000000-0005-0000-0000-000003300000}"/>
    <cellStyle name="Normal 2 17 2 2 25 5 2" xfId="12293" xr:uid="{00000000-0005-0000-0000-000004300000}"/>
    <cellStyle name="Normal 2 17 2 2 25 6" xfId="12294" xr:uid="{00000000-0005-0000-0000-000005300000}"/>
    <cellStyle name="Normal 2 17 2 2 25 6 2" xfId="12295" xr:uid="{00000000-0005-0000-0000-000006300000}"/>
    <cellStyle name="Normal 2 17 2 2 25 7" xfId="12296" xr:uid="{00000000-0005-0000-0000-000007300000}"/>
    <cellStyle name="Normal 2 17 2 2 25 7 2" xfId="12297" xr:uid="{00000000-0005-0000-0000-000008300000}"/>
    <cellStyle name="Normal 2 17 2 2 25 8" xfId="12298" xr:uid="{00000000-0005-0000-0000-000009300000}"/>
    <cellStyle name="Normal 2 17 2 2 25 9" xfId="12299" xr:uid="{00000000-0005-0000-0000-00000A300000}"/>
    <cellStyle name="Normal 2 17 2 2 26" xfId="12300" xr:uid="{00000000-0005-0000-0000-00000B300000}"/>
    <cellStyle name="Normal 2 17 2 2 26 10" xfId="12301" xr:uid="{00000000-0005-0000-0000-00000C300000}"/>
    <cellStyle name="Normal 2 17 2 2 26 2" xfId="12302" xr:uid="{00000000-0005-0000-0000-00000D300000}"/>
    <cellStyle name="Normal 2 17 2 2 26 2 2" xfId="12303" xr:uid="{00000000-0005-0000-0000-00000E300000}"/>
    <cellStyle name="Normal 2 17 2 2 26 3" xfId="12304" xr:uid="{00000000-0005-0000-0000-00000F300000}"/>
    <cellStyle name="Normal 2 17 2 2 26 3 2" xfId="12305" xr:uid="{00000000-0005-0000-0000-000010300000}"/>
    <cellStyle name="Normal 2 17 2 2 26 4" xfId="12306" xr:uid="{00000000-0005-0000-0000-000011300000}"/>
    <cellStyle name="Normal 2 17 2 2 26 4 2" xfId="12307" xr:uid="{00000000-0005-0000-0000-000012300000}"/>
    <cellStyle name="Normal 2 17 2 2 26 5" xfId="12308" xr:uid="{00000000-0005-0000-0000-000013300000}"/>
    <cellStyle name="Normal 2 17 2 2 26 5 2" xfId="12309" xr:uid="{00000000-0005-0000-0000-000014300000}"/>
    <cellStyle name="Normal 2 17 2 2 26 6" xfId="12310" xr:uid="{00000000-0005-0000-0000-000015300000}"/>
    <cellStyle name="Normal 2 17 2 2 26 6 2" xfId="12311" xr:uid="{00000000-0005-0000-0000-000016300000}"/>
    <cellStyle name="Normal 2 17 2 2 26 7" xfId="12312" xr:uid="{00000000-0005-0000-0000-000017300000}"/>
    <cellStyle name="Normal 2 17 2 2 26 7 2" xfId="12313" xr:uid="{00000000-0005-0000-0000-000018300000}"/>
    <cellStyle name="Normal 2 17 2 2 26 8" xfId="12314" xr:uid="{00000000-0005-0000-0000-000019300000}"/>
    <cellStyle name="Normal 2 17 2 2 26 9" xfId="12315" xr:uid="{00000000-0005-0000-0000-00001A300000}"/>
    <cellStyle name="Normal 2 17 2 2 27" xfId="12316" xr:uid="{00000000-0005-0000-0000-00001B300000}"/>
    <cellStyle name="Normal 2 17 2 2 27 10" xfId="12317" xr:uid="{00000000-0005-0000-0000-00001C300000}"/>
    <cellStyle name="Normal 2 17 2 2 27 2" xfId="12318" xr:uid="{00000000-0005-0000-0000-00001D300000}"/>
    <cellStyle name="Normal 2 17 2 2 27 2 2" xfId="12319" xr:uid="{00000000-0005-0000-0000-00001E300000}"/>
    <cellStyle name="Normal 2 17 2 2 27 3" xfId="12320" xr:uid="{00000000-0005-0000-0000-00001F300000}"/>
    <cellStyle name="Normal 2 17 2 2 27 3 2" xfId="12321" xr:uid="{00000000-0005-0000-0000-000020300000}"/>
    <cellStyle name="Normal 2 17 2 2 27 4" xfId="12322" xr:uid="{00000000-0005-0000-0000-000021300000}"/>
    <cellStyle name="Normal 2 17 2 2 27 4 2" xfId="12323" xr:uid="{00000000-0005-0000-0000-000022300000}"/>
    <cellStyle name="Normal 2 17 2 2 27 5" xfId="12324" xr:uid="{00000000-0005-0000-0000-000023300000}"/>
    <cellStyle name="Normal 2 17 2 2 27 5 2" xfId="12325" xr:uid="{00000000-0005-0000-0000-000024300000}"/>
    <cellStyle name="Normal 2 17 2 2 27 6" xfId="12326" xr:uid="{00000000-0005-0000-0000-000025300000}"/>
    <cellStyle name="Normal 2 17 2 2 27 6 2" xfId="12327" xr:uid="{00000000-0005-0000-0000-000026300000}"/>
    <cellStyle name="Normal 2 17 2 2 27 7" xfId="12328" xr:uid="{00000000-0005-0000-0000-000027300000}"/>
    <cellStyle name="Normal 2 17 2 2 27 7 2" xfId="12329" xr:uid="{00000000-0005-0000-0000-000028300000}"/>
    <cellStyle name="Normal 2 17 2 2 27 8" xfId="12330" xr:uid="{00000000-0005-0000-0000-000029300000}"/>
    <cellStyle name="Normal 2 17 2 2 27 9" xfId="12331" xr:uid="{00000000-0005-0000-0000-00002A300000}"/>
    <cellStyle name="Normal 2 17 2 2 28" xfId="12332" xr:uid="{00000000-0005-0000-0000-00002B300000}"/>
    <cellStyle name="Normal 2 17 2 2 28 10" xfId="12333" xr:uid="{00000000-0005-0000-0000-00002C300000}"/>
    <cellStyle name="Normal 2 17 2 2 28 2" xfId="12334" xr:uid="{00000000-0005-0000-0000-00002D300000}"/>
    <cellStyle name="Normal 2 17 2 2 28 2 2" xfId="12335" xr:uid="{00000000-0005-0000-0000-00002E300000}"/>
    <cellStyle name="Normal 2 17 2 2 28 3" xfId="12336" xr:uid="{00000000-0005-0000-0000-00002F300000}"/>
    <cellStyle name="Normal 2 17 2 2 28 3 2" xfId="12337" xr:uid="{00000000-0005-0000-0000-000030300000}"/>
    <cellStyle name="Normal 2 17 2 2 28 4" xfId="12338" xr:uid="{00000000-0005-0000-0000-000031300000}"/>
    <cellStyle name="Normal 2 17 2 2 28 4 2" xfId="12339" xr:uid="{00000000-0005-0000-0000-000032300000}"/>
    <cellStyle name="Normal 2 17 2 2 28 5" xfId="12340" xr:uid="{00000000-0005-0000-0000-000033300000}"/>
    <cellStyle name="Normal 2 17 2 2 28 5 2" xfId="12341" xr:uid="{00000000-0005-0000-0000-000034300000}"/>
    <cellStyle name="Normal 2 17 2 2 28 6" xfId="12342" xr:uid="{00000000-0005-0000-0000-000035300000}"/>
    <cellStyle name="Normal 2 17 2 2 28 6 2" xfId="12343" xr:uid="{00000000-0005-0000-0000-000036300000}"/>
    <cellStyle name="Normal 2 17 2 2 28 7" xfId="12344" xr:uid="{00000000-0005-0000-0000-000037300000}"/>
    <cellStyle name="Normal 2 17 2 2 28 7 2" xfId="12345" xr:uid="{00000000-0005-0000-0000-000038300000}"/>
    <cellStyle name="Normal 2 17 2 2 28 8" xfId="12346" xr:uid="{00000000-0005-0000-0000-000039300000}"/>
    <cellStyle name="Normal 2 17 2 2 28 9" xfId="12347" xr:uid="{00000000-0005-0000-0000-00003A300000}"/>
    <cellStyle name="Normal 2 17 2 2 29" xfId="12348" xr:uid="{00000000-0005-0000-0000-00003B300000}"/>
    <cellStyle name="Normal 2 17 2 2 29 10" xfId="12349" xr:uid="{00000000-0005-0000-0000-00003C300000}"/>
    <cellStyle name="Normal 2 17 2 2 29 2" xfId="12350" xr:uid="{00000000-0005-0000-0000-00003D300000}"/>
    <cellStyle name="Normal 2 17 2 2 29 2 2" xfId="12351" xr:uid="{00000000-0005-0000-0000-00003E300000}"/>
    <cellStyle name="Normal 2 17 2 2 29 3" xfId="12352" xr:uid="{00000000-0005-0000-0000-00003F300000}"/>
    <cellStyle name="Normal 2 17 2 2 29 3 2" xfId="12353" xr:uid="{00000000-0005-0000-0000-000040300000}"/>
    <cellStyle name="Normal 2 17 2 2 29 4" xfId="12354" xr:uid="{00000000-0005-0000-0000-000041300000}"/>
    <cellStyle name="Normal 2 17 2 2 29 4 2" xfId="12355" xr:uid="{00000000-0005-0000-0000-000042300000}"/>
    <cellStyle name="Normal 2 17 2 2 29 5" xfId="12356" xr:uid="{00000000-0005-0000-0000-000043300000}"/>
    <cellStyle name="Normal 2 17 2 2 29 5 2" xfId="12357" xr:uid="{00000000-0005-0000-0000-000044300000}"/>
    <cellStyle name="Normal 2 17 2 2 29 6" xfId="12358" xr:uid="{00000000-0005-0000-0000-000045300000}"/>
    <cellStyle name="Normal 2 17 2 2 29 6 2" xfId="12359" xr:uid="{00000000-0005-0000-0000-000046300000}"/>
    <cellStyle name="Normal 2 17 2 2 29 7" xfId="12360" xr:uid="{00000000-0005-0000-0000-000047300000}"/>
    <cellStyle name="Normal 2 17 2 2 29 7 2" xfId="12361" xr:uid="{00000000-0005-0000-0000-000048300000}"/>
    <cellStyle name="Normal 2 17 2 2 29 8" xfId="12362" xr:uid="{00000000-0005-0000-0000-000049300000}"/>
    <cellStyle name="Normal 2 17 2 2 29 9" xfId="12363" xr:uid="{00000000-0005-0000-0000-00004A300000}"/>
    <cellStyle name="Normal 2 17 2 2 3" xfId="12364" xr:uid="{00000000-0005-0000-0000-00004B300000}"/>
    <cellStyle name="Normal 2 17 2 2 3 10" xfId="12365" xr:uid="{00000000-0005-0000-0000-00004C300000}"/>
    <cellStyle name="Normal 2 17 2 2 3 2" xfId="12366" xr:uid="{00000000-0005-0000-0000-00004D300000}"/>
    <cellStyle name="Normal 2 17 2 2 3 2 2" xfId="12367" xr:uid="{00000000-0005-0000-0000-00004E300000}"/>
    <cellStyle name="Normal 2 17 2 2 3 3" xfId="12368" xr:uid="{00000000-0005-0000-0000-00004F300000}"/>
    <cellStyle name="Normal 2 17 2 2 3 3 2" xfId="12369" xr:uid="{00000000-0005-0000-0000-000050300000}"/>
    <cellStyle name="Normal 2 17 2 2 3 4" xfId="12370" xr:uid="{00000000-0005-0000-0000-000051300000}"/>
    <cellStyle name="Normal 2 17 2 2 3 4 2" xfId="12371" xr:uid="{00000000-0005-0000-0000-000052300000}"/>
    <cellStyle name="Normal 2 17 2 2 3 5" xfId="12372" xr:uid="{00000000-0005-0000-0000-000053300000}"/>
    <cellStyle name="Normal 2 17 2 2 3 5 2" xfId="12373" xr:uid="{00000000-0005-0000-0000-000054300000}"/>
    <cellStyle name="Normal 2 17 2 2 3 6" xfId="12374" xr:uid="{00000000-0005-0000-0000-000055300000}"/>
    <cellStyle name="Normal 2 17 2 2 3 6 2" xfId="12375" xr:uid="{00000000-0005-0000-0000-000056300000}"/>
    <cellStyle name="Normal 2 17 2 2 3 7" xfId="12376" xr:uid="{00000000-0005-0000-0000-000057300000}"/>
    <cellStyle name="Normal 2 17 2 2 3 7 2" xfId="12377" xr:uid="{00000000-0005-0000-0000-000058300000}"/>
    <cellStyle name="Normal 2 17 2 2 3 8" xfId="12378" xr:uid="{00000000-0005-0000-0000-000059300000}"/>
    <cellStyle name="Normal 2 17 2 2 3 9" xfId="12379" xr:uid="{00000000-0005-0000-0000-00005A300000}"/>
    <cellStyle name="Normal 2 17 2 2 30" xfId="12380" xr:uid="{00000000-0005-0000-0000-00005B300000}"/>
    <cellStyle name="Normal 2 17 2 2 30 10" xfId="12381" xr:uid="{00000000-0005-0000-0000-00005C300000}"/>
    <cellStyle name="Normal 2 17 2 2 30 2" xfId="12382" xr:uid="{00000000-0005-0000-0000-00005D300000}"/>
    <cellStyle name="Normal 2 17 2 2 30 2 2" xfId="12383" xr:uid="{00000000-0005-0000-0000-00005E300000}"/>
    <cellStyle name="Normal 2 17 2 2 30 3" xfId="12384" xr:uid="{00000000-0005-0000-0000-00005F300000}"/>
    <cellStyle name="Normal 2 17 2 2 30 3 2" xfId="12385" xr:uid="{00000000-0005-0000-0000-000060300000}"/>
    <cellStyle name="Normal 2 17 2 2 30 4" xfId="12386" xr:uid="{00000000-0005-0000-0000-000061300000}"/>
    <cellStyle name="Normal 2 17 2 2 30 4 2" xfId="12387" xr:uid="{00000000-0005-0000-0000-000062300000}"/>
    <cellStyle name="Normal 2 17 2 2 30 5" xfId="12388" xr:uid="{00000000-0005-0000-0000-000063300000}"/>
    <cellStyle name="Normal 2 17 2 2 30 5 2" xfId="12389" xr:uid="{00000000-0005-0000-0000-000064300000}"/>
    <cellStyle name="Normal 2 17 2 2 30 6" xfId="12390" xr:uid="{00000000-0005-0000-0000-000065300000}"/>
    <cellStyle name="Normal 2 17 2 2 30 6 2" xfId="12391" xr:uid="{00000000-0005-0000-0000-000066300000}"/>
    <cellStyle name="Normal 2 17 2 2 30 7" xfId="12392" xr:uid="{00000000-0005-0000-0000-000067300000}"/>
    <cellStyle name="Normal 2 17 2 2 30 7 2" xfId="12393" xr:uid="{00000000-0005-0000-0000-000068300000}"/>
    <cellStyle name="Normal 2 17 2 2 30 8" xfId="12394" xr:uid="{00000000-0005-0000-0000-000069300000}"/>
    <cellStyle name="Normal 2 17 2 2 30 9" xfId="12395" xr:uid="{00000000-0005-0000-0000-00006A300000}"/>
    <cellStyle name="Normal 2 17 2 2 31" xfId="12396" xr:uid="{00000000-0005-0000-0000-00006B300000}"/>
    <cellStyle name="Normal 2 17 2 2 31 10" xfId="12397" xr:uid="{00000000-0005-0000-0000-00006C300000}"/>
    <cellStyle name="Normal 2 17 2 2 31 2" xfId="12398" xr:uid="{00000000-0005-0000-0000-00006D300000}"/>
    <cellStyle name="Normal 2 17 2 2 31 2 2" xfId="12399" xr:uid="{00000000-0005-0000-0000-00006E300000}"/>
    <cellStyle name="Normal 2 17 2 2 31 3" xfId="12400" xr:uid="{00000000-0005-0000-0000-00006F300000}"/>
    <cellStyle name="Normal 2 17 2 2 31 3 2" xfId="12401" xr:uid="{00000000-0005-0000-0000-000070300000}"/>
    <cellStyle name="Normal 2 17 2 2 31 4" xfId="12402" xr:uid="{00000000-0005-0000-0000-000071300000}"/>
    <cellStyle name="Normal 2 17 2 2 31 4 2" xfId="12403" xr:uid="{00000000-0005-0000-0000-000072300000}"/>
    <cellStyle name="Normal 2 17 2 2 31 5" xfId="12404" xr:uid="{00000000-0005-0000-0000-000073300000}"/>
    <cellStyle name="Normal 2 17 2 2 31 5 2" xfId="12405" xr:uid="{00000000-0005-0000-0000-000074300000}"/>
    <cellStyle name="Normal 2 17 2 2 31 6" xfId="12406" xr:uid="{00000000-0005-0000-0000-000075300000}"/>
    <cellStyle name="Normal 2 17 2 2 31 6 2" xfId="12407" xr:uid="{00000000-0005-0000-0000-000076300000}"/>
    <cellStyle name="Normal 2 17 2 2 31 7" xfId="12408" xr:uid="{00000000-0005-0000-0000-000077300000}"/>
    <cellStyle name="Normal 2 17 2 2 31 7 2" xfId="12409" xr:uid="{00000000-0005-0000-0000-000078300000}"/>
    <cellStyle name="Normal 2 17 2 2 31 8" xfId="12410" xr:uid="{00000000-0005-0000-0000-000079300000}"/>
    <cellStyle name="Normal 2 17 2 2 31 9" xfId="12411" xr:uid="{00000000-0005-0000-0000-00007A300000}"/>
    <cellStyle name="Normal 2 17 2 2 32" xfId="12412" xr:uid="{00000000-0005-0000-0000-00007B300000}"/>
    <cellStyle name="Normal 2 17 2 2 32 10" xfId="12413" xr:uid="{00000000-0005-0000-0000-00007C300000}"/>
    <cellStyle name="Normal 2 17 2 2 32 2" xfId="12414" xr:uid="{00000000-0005-0000-0000-00007D300000}"/>
    <cellStyle name="Normal 2 17 2 2 32 2 2" xfId="12415" xr:uid="{00000000-0005-0000-0000-00007E300000}"/>
    <cellStyle name="Normal 2 17 2 2 32 3" xfId="12416" xr:uid="{00000000-0005-0000-0000-00007F300000}"/>
    <cellStyle name="Normal 2 17 2 2 32 3 2" xfId="12417" xr:uid="{00000000-0005-0000-0000-000080300000}"/>
    <cellStyle name="Normal 2 17 2 2 32 4" xfId="12418" xr:uid="{00000000-0005-0000-0000-000081300000}"/>
    <cellStyle name="Normal 2 17 2 2 32 4 2" xfId="12419" xr:uid="{00000000-0005-0000-0000-000082300000}"/>
    <cellStyle name="Normal 2 17 2 2 32 5" xfId="12420" xr:uid="{00000000-0005-0000-0000-000083300000}"/>
    <cellStyle name="Normal 2 17 2 2 32 5 2" xfId="12421" xr:uid="{00000000-0005-0000-0000-000084300000}"/>
    <cellStyle name="Normal 2 17 2 2 32 6" xfId="12422" xr:uid="{00000000-0005-0000-0000-000085300000}"/>
    <cellStyle name="Normal 2 17 2 2 32 6 2" xfId="12423" xr:uid="{00000000-0005-0000-0000-000086300000}"/>
    <cellStyle name="Normal 2 17 2 2 32 7" xfId="12424" xr:uid="{00000000-0005-0000-0000-000087300000}"/>
    <cellStyle name="Normal 2 17 2 2 32 7 2" xfId="12425" xr:uid="{00000000-0005-0000-0000-000088300000}"/>
    <cellStyle name="Normal 2 17 2 2 32 8" xfId="12426" xr:uid="{00000000-0005-0000-0000-000089300000}"/>
    <cellStyle name="Normal 2 17 2 2 32 9" xfId="12427" xr:uid="{00000000-0005-0000-0000-00008A300000}"/>
    <cellStyle name="Normal 2 17 2 2 33" xfId="12428" xr:uid="{00000000-0005-0000-0000-00008B300000}"/>
    <cellStyle name="Normal 2 17 2 2 33 10" xfId="12429" xr:uid="{00000000-0005-0000-0000-00008C300000}"/>
    <cellStyle name="Normal 2 17 2 2 33 2" xfId="12430" xr:uid="{00000000-0005-0000-0000-00008D300000}"/>
    <cellStyle name="Normal 2 17 2 2 33 2 2" xfId="12431" xr:uid="{00000000-0005-0000-0000-00008E300000}"/>
    <cellStyle name="Normal 2 17 2 2 33 3" xfId="12432" xr:uid="{00000000-0005-0000-0000-00008F300000}"/>
    <cellStyle name="Normal 2 17 2 2 33 3 2" xfId="12433" xr:uid="{00000000-0005-0000-0000-000090300000}"/>
    <cellStyle name="Normal 2 17 2 2 33 4" xfId="12434" xr:uid="{00000000-0005-0000-0000-000091300000}"/>
    <cellStyle name="Normal 2 17 2 2 33 4 2" xfId="12435" xr:uid="{00000000-0005-0000-0000-000092300000}"/>
    <cellStyle name="Normal 2 17 2 2 33 5" xfId="12436" xr:uid="{00000000-0005-0000-0000-000093300000}"/>
    <cellStyle name="Normal 2 17 2 2 33 5 2" xfId="12437" xr:uid="{00000000-0005-0000-0000-000094300000}"/>
    <cellStyle name="Normal 2 17 2 2 33 6" xfId="12438" xr:uid="{00000000-0005-0000-0000-000095300000}"/>
    <cellStyle name="Normal 2 17 2 2 33 6 2" xfId="12439" xr:uid="{00000000-0005-0000-0000-000096300000}"/>
    <cellStyle name="Normal 2 17 2 2 33 7" xfId="12440" xr:uid="{00000000-0005-0000-0000-000097300000}"/>
    <cellStyle name="Normal 2 17 2 2 33 7 2" xfId="12441" xr:uid="{00000000-0005-0000-0000-000098300000}"/>
    <cellStyle name="Normal 2 17 2 2 33 8" xfId="12442" xr:uid="{00000000-0005-0000-0000-000099300000}"/>
    <cellStyle name="Normal 2 17 2 2 33 9" xfId="12443" xr:uid="{00000000-0005-0000-0000-00009A300000}"/>
    <cellStyle name="Normal 2 17 2 2 34" xfId="12444" xr:uid="{00000000-0005-0000-0000-00009B300000}"/>
    <cellStyle name="Normal 2 17 2 2 34 10" xfId="12445" xr:uid="{00000000-0005-0000-0000-00009C300000}"/>
    <cellStyle name="Normal 2 17 2 2 34 2" xfId="12446" xr:uid="{00000000-0005-0000-0000-00009D300000}"/>
    <cellStyle name="Normal 2 17 2 2 34 2 2" xfId="12447" xr:uid="{00000000-0005-0000-0000-00009E300000}"/>
    <cellStyle name="Normal 2 17 2 2 34 3" xfId="12448" xr:uid="{00000000-0005-0000-0000-00009F300000}"/>
    <cellStyle name="Normal 2 17 2 2 34 3 2" xfId="12449" xr:uid="{00000000-0005-0000-0000-0000A0300000}"/>
    <cellStyle name="Normal 2 17 2 2 34 4" xfId="12450" xr:uid="{00000000-0005-0000-0000-0000A1300000}"/>
    <cellStyle name="Normal 2 17 2 2 34 4 2" xfId="12451" xr:uid="{00000000-0005-0000-0000-0000A2300000}"/>
    <cellStyle name="Normal 2 17 2 2 34 5" xfId="12452" xr:uid="{00000000-0005-0000-0000-0000A3300000}"/>
    <cellStyle name="Normal 2 17 2 2 34 5 2" xfId="12453" xr:uid="{00000000-0005-0000-0000-0000A4300000}"/>
    <cellStyle name="Normal 2 17 2 2 34 6" xfId="12454" xr:uid="{00000000-0005-0000-0000-0000A5300000}"/>
    <cellStyle name="Normal 2 17 2 2 34 6 2" xfId="12455" xr:uid="{00000000-0005-0000-0000-0000A6300000}"/>
    <cellStyle name="Normal 2 17 2 2 34 7" xfId="12456" xr:uid="{00000000-0005-0000-0000-0000A7300000}"/>
    <cellStyle name="Normal 2 17 2 2 34 7 2" xfId="12457" xr:uid="{00000000-0005-0000-0000-0000A8300000}"/>
    <cellStyle name="Normal 2 17 2 2 34 8" xfId="12458" xr:uid="{00000000-0005-0000-0000-0000A9300000}"/>
    <cellStyle name="Normal 2 17 2 2 34 9" xfId="12459" xr:uid="{00000000-0005-0000-0000-0000AA300000}"/>
    <cellStyle name="Normal 2 17 2 2 35" xfId="12460" xr:uid="{00000000-0005-0000-0000-0000AB300000}"/>
    <cellStyle name="Normal 2 17 2 2 35 10" xfId="12461" xr:uid="{00000000-0005-0000-0000-0000AC300000}"/>
    <cellStyle name="Normal 2 17 2 2 35 2" xfId="12462" xr:uid="{00000000-0005-0000-0000-0000AD300000}"/>
    <cellStyle name="Normal 2 17 2 2 35 2 2" xfId="12463" xr:uid="{00000000-0005-0000-0000-0000AE300000}"/>
    <cellStyle name="Normal 2 17 2 2 35 3" xfId="12464" xr:uid="{00000000-0005-0000-0000-0000AF300000}"/>
    <cellStyle name="Normal 2 17 2 2 35 3 2" xfId="12465" xr:uid="{00000000-0005-0000-0000-0000B0300000}"/>
    <cellStyle name="Normal 2 17 2 2 35 4" xfId="12466" xr:uid="{00000000-0005-0000-0000-0000B1300000}"/>
    <cellStyle name="Normal 2 17 2 2 35 4 2" xfId="12467" xr:uid="{00000000-0005-0000-0000-0000B2300000}"/>
    <cellStyle name="Normal 2 17 2 2 35 5" xfId="12468" xr:uid="{00000000-0005-0000-0000-0000B3300000}"/>
    <cellStyle name="Normal 2 17 2 2 35 5 2" xfId="12469" xr:uid="{00000000-0005-0000-0000-0000B4300000}"/>
    <cellStyle name="Normal 2 17 2 2 35 6" xfId="12470" xr:uid="{00000000-0005-0000-0000-0000B5300000}"/>
    <cellStyle name="Normal 2 17 2 2 35 6 2" xfId="12471" xr:uid="{00000000-0005-0000-0000-0000B6300000}"/>
    <cellStyle name="Normal 2 17 2 2 35 7" xfId="12472" xr:uid="{00000000-0005-0000-0000-0000B7300000}"/>
    <cellStyle name="Normal 2 17 2 2 35 7 2" xfId="12473" xr:uid="{00000000-0005-0000-0000-0000B8300000}"/>
    <cellStyle name="Normal 2 17 2 2 35 8" xfId="12474" xr:uid="{00000000-0005-0000-0000-0000B9300000}"/>
    <cellStyle name="Normal 2 17 2 2 35 9" xfId="12475" xr:uid="{00000000-0005-0000-0000-0000BA300000}"/>
    <cellStyle name="Normal 2 17 2 2 36" xfId="12476" xr:uid="{00000000-0005-0000-0000-0000BB300000}"/>
    <cellStyle name="Normal 2 17 2 2 36 10" xfId="12477" xr:uid="{00000000-0005-0000-0000-0000BC300000}"/>
    <cellStyle name="Normal 2 17 2 2 36 2" xfId="12478" xr:uid="{00000000-0005-0000-0000-0000BD300000}"/>
    <cellStyle name="Normal 2 17 2 2 36 2 2" xfId="12479" xr:uid="{00000000-0005-0000-0000-0000BE300000}"/>
    <cellStyle name="Normal 2 17 2 2 36 3" xfId="12480" xr:uid="{00000000-0005-0000-0000-0000BF300000}"/>
    <cellStyle name="Normal 2 17 2 2 36 3 2" xfId="12481" xr:uid="{00000000-0005-0000-0000-0000C0300000}"/>
    <cellStyle name="Normal 2 17 2 2 36 4" xfId="12482" xr:uid="{00000000-0005-0000-0000-0000C1300000}"/>
    <cellStyle name="Normal 2 17 2 2 36 4 2" xfId="12483" xr:uid="{00000000-0005-0000-0000-0000C2300000}"/>
    <cellStyle name="Normal 2 17 2 2 36 5" xfId="12484" xr:uid="{00000000-0005-0000-0000-0000C3300000}"/>
    <cellStyle name="Normal 2 17 2 2 36 5 2" xfId="12485" xr:uid="{00000000-0005-0000-0000-0000C4300000}"/>
    <cellStyle name="Normal 2 17 2 2 36 6" xfId="12486" xr:uid="{00000000-0005-0000-0000-0000C5300000}"/>
    <cellStyle name="Normal 2 17 2 2 36 6 2" xfId="12487" xr:uid="{00000000-0005-0000-0000-0000C6300000}"/>
    <cellStyle name="Normal 2 17 2 2 36 7" xfId="12488" xr:uid="{00000000-0005-0000-0000-0000C7300000}"/>
    <cellStyle name="Normal 2 17 2 2 36 7 2" xfId="12489" xr:uid="{00000000-0005-0000-0000-0000C8300000}"/>
    <cellStyle name="Normal 2 17 2 2 36 8" xfId="12490" xr:uid="{00000000-0005-0000-0000-0000C9300000}"/>
    <cellStyle name="Normal 2 17 2 2 36 9" xfId="12491" xr:uid="{00000000-0005-0000-0000-0000CA300000}"/>
    <cellStyle name="Normal 2 17 2 2 37" xfId="12492" xr:uid="{00000000-0005-0000-0000-0000CB300000}"/>
    <cellStyle name="Normal 2 17 2 2 37 10" xfId="12493" xr:uid="{00000000-0005-0000-0000-0000CC300000}"/>
    <cellStyle name="Normal 2 17 2 2 37 2" xfId="12494" xr:uid="{00000000-0005-0000-0000-0000CD300000}"/>
    <cellStyle name="Normal 2 17 2 2 37 2 2" xfId="12495" xr:uid="{00000000-0005-0000-0000-0000CE300000}"/>
    <cellStyle name="Normal 2 17 2 2 37 3" xfId="12496" xr:uid="{00000000-0005-0000-0000-0000CF300000}"/>
    <cellStyle name="Normal 2 17 2 2 37 3 2" xfId="12497" xr:uid="{00000000-0005-0000-0000-0000D0300000}"/>
    <cellStyle name="Normal 2 17 2 2 37 4" xfId="12498" xr:uid="{00000000-0005-0000-0000-0000D1300000}"/>
    <cellStyle name="Normal 2 17 2 2 37 4 2" xfId="12499" xr:uid="{00000000-0005-0000-0000-0000D2300000}"/>
    <cellStyle name="Normal 2 17 2 2 37 5" xfId="12500" xr:uid="{00000000-0005-0000-0000-0000D3300000}"/>
    <cellStyle name="Normal 2 17 2 2 37 5 2" xfId="12501" xr:uid="{00000000-0005-0000-0000-0000D4300000}"/>
    <cellStyle name="Normal 2 17 2 2 37 6" xfId="12502" xr:uid="{00000000-0005-0000-0000-0000D5300000}"/>
    <cellStyle name="Normal 2 17 2 2 37 6 2" xfId="12503" xr:uid="{00000000-0005-0000-0000-0000D6300000}"/>
    <cellStyle name="Normal 2 17 2 2 37 7" xfId="12504" xr:uid="{00000000-0005-0000-0000-0000D7300000}"/>
    <cellStyle name="Normal 2 17 2 2 37 7 2" xfId="12505" xr:uid="{00000000-0005-0000-0000-0000D8300000}"/>
    <cellStyle name="Normal 2 17 2 2 37 8" xfId="12506" xr:uid="{00000000-0005-0000-0000-0000D9300000}"/>
    <cellStyle name="Normal 2 17 2 2 37 9" xfId="12507" xr:uid="{00000000-0005-0000-0000-0000DA300000}"/>
    <cellStyle name="Normal 2 17 2 2 38" xfId="12508" xr:uid="{00000000-0005-0000-0000-0000DB300000}"/>
    <cellStyle name="Normal 2 17 2 2 38 10" xfId="12509" xr:uid="{00000000-0005-0000-0000-0000DC300000}"/>
    <cellStyle name="Normal 2 17 2 2 38 2" xfId="12510" xr:uid="{00000000-0005-0000-0000-0000DD300000}"/>
    <cellStyle name="Normal 2 17 2 2 38 2 2" xfId="12511" xr:uid="{00000000-0005-0000-0000-0000DE300000}"/>
    <cellStyle name="Normal 2 17 2 2 38 3" xfId="12512" xr:uid="{00000000-0005-0000-0000-0000DF300000}"/>
    <cellStyle name="Normal 2 17 2 2 38 3 2" xfId="12513" xr:uid="{00000000-0005-0000-0000-0000E0300000}"/>
    <cellStyle name="Normal 2 17 2 2 38 4" xfId="12514" xr:uid="{00000000-0005-0000-0000-0000E1300000}"/>
    <cellStyle name="Normal 2 17 2 2 38 4 2" xfId="12515" xr:uid="{00000000-0005-0000-0000-0000E2300000}"/>
    <cellStyle name="Normal 2 17 2 2 38 5" xfId="12516" xr:uid="{00000000-0005-0000-0000-0000E3300000}"/>
    <cellStyle name="Normal 2 17 2 2 38 5 2" xfId="12517" xr:uid="{00000000-0005-0000-0000-0000E4300000}"/>
    <cellStyle name="Normal 2 17 2 2 38 6" xfId="12518" xr:uid="{00000000-0005-0000-0000-0000E5300000}"/>
    <cellStyle name="Normal 2 17 2 2 38 6 2" xfId="12519" xr:uid="{00000000-0005-0000-0000-0000E6300000}"/>
    <cellStyle name="Normal 2 17 2 2 38 7" xfId="12520" xr:uid="{00000000-0005-0000-0000-0000E7300000}"/>
    <cellStyle name="Normal 2 17 2 2 38 7 2" xfId="12521" xr:uid="{00000000-0005-0000-0000-0000E8300000}"/>
    <cellStyle name="Normal 2 17 2 2 38 8" xfId="12522" xr:uid="{00000000-0005-0000-0000-0000E9300000}"/>
    <cellStyle name="Normal 2 17 2 2 38 9" xfId="12523" xr:uid="{00000000-0005-0000-0000-0000EA300000}"/>
    <cellStyle name="Normal 2 17 2 2 39" xfId="12524" xr:uid="{00000000-0005-0000-0000-0000EB300000}"/>
    <cellStyle name="Normal 2 17 2 2 39 10" xfId="12525" xr:uid="{00000000-0005-0000-0000-0000EC300000}"/>
    <cellStyle name="Normal 2 17 2 2 39 2" xfId="12526" xr:uid="{00000000-0005-0000-0000-0000ED300000}"/>
    <cellStyle name="Normal 2 17 2 2 39 2 2" xfId="12527" xr:uid="{00000000-0005-0000-0000-0000EE300000}"/>
    <cellStyle name="Normal 2 17 2 2 39 3" xfId="12528" xr:uid="{00000000-0005-0000-0000-0000EF300000}"/>
    <cellStyle name="Normal 2 17 2 2 39 3 2" xfId="12529" xr:uid="{00000000-0005-0000-0000-0000F0300000}"/>
    <cellStyle name="Normal 2 17 2 2 39 4" xfId="12530" xr:uid="{00000000-0005-0000-0000-0000F1300000}"/>
    <cellStyle name="Normal 2 17 2 2 39 4 2" xfId="12531" xr:uid="{00000000-0005-0000-0000-0000F2300000}"/>
    <cellStyle name="Normal 2 17 2 2 39 5" xfId="12532" xr:uid="{00000000-0005-0000-0000-0000F3300000}"/>
    <cellStyle name="Normal 2 17 2 2 39 5 2" xfId="12533" xr:uid="{00000000-0005-0000-0000-0000F4300000}"/>
    <cellStyle name="Normal 2 17 2 2 39 6" xfId="12534" xr:uid="{00000000-0005-0000-0000-0000F5300000}"/>
    <cellStyle name="Normal 2 17 2 2 39 6 2" xfId="12535" xr:uid="{00000000-0005-0000-0000-0000F6300000}"/>
    <cellStyle name="Normal 2 17 2 2 39 7" xfId="12536" xr:uid="{00000000-0005-0000-0000-0000F7300000}"/>
    <cellStyle name="Normal 2 17 2 2 39 7 2" xfId="12537" xr:uid="{00000000-0005-0000-0000-0000F8300000}"/>
    <cellStyle name="Normal 2 17 2 2 39 8" xfId="12538" xr:uid="{00000000-0005-0000-0000-0000F9300000}"/>
    <cellStyle name="Normal 2 17 2 2 39 9" xfId="12539" xr:uid="{00000000-0005-0000-0000-0000FA300000}"/>
    <cellStyle name="Normal 2 17 2 2 4" xfId="12540" xr:uid="{00000000-0005-0000-0000-0000FB300000}"/>
    <cellStyle name="Normal 2 17 2 2 4 10" xfId="12541" xr:uid="{00000000-0005-0000-0000-0000FC300000}"/>
    <cellStyle name="Normal 2 17 2 2 4 2" xfId="12542" xr:uid="{00000000-0005-0000-0000-0000FD300000}"/>
    <cellStyle name="Normal 2 17 2 2 4 2 2" xfId="12543" xr:uid="{00000000-0005-0000-0000-0000FE300000}"/>
    <cellStyle name="Normal 2 17 2 2 4 3" xfId="12544" xr:uid="{00000000-0005-0000-0000-0000FF300000}"/>
    <cellStyle name="Normal 2 17 2 2 4 3 2" xfId="12545" xr:uid="{00000000-0005-0000-0000-000000310000}"/>
    <cellStyle name="Normal 2 17 2 2 4 4" xfId="12546" xr:uid="{00000000-0005-0000-0000-000001310000}"/>
    <cellStyle name="Normal 2 17 2 2 4 4 2" xfId="12547" xr:uid="{00000000-0005-0000-0000-000002310000}"/>
    <cellStyle name="Normal 2 17 2 2 4 5" xfId="12548" xr:uid="{00000000-0005-0000-0000-000003310000}"/>
    <cellStyle name="Normal 2 17 2 2 4 5 2" xfId="12549" xr:uid="{00000000-0005-0000-0000-000004310000}"/>
    <cellStyle name="Normal 2 17 2 2 4 6" xfId="12550" xr:uid="{00000000-0005-0000-0000-000005310000}"/>
    <cellStyle name="Normal 2 17 2 2 4 6 2" xfId="12551" xr:uid="{00000000-0005-0000-0000-000006310000}"/>
    <cellStyle name="Normal 2 17 2 2 4 7" xfId="12552" xr:uid="{00000000-0005-0000-0000-000007310000}"/>
    <cellStyle name="Normal 2 17 2 2 4 7 2" xfId="12553" xr:uid="{00000000-0005-0000-0000-000008310000}"/>
    <cellStyle name="Normal 2 17 2 2 4 8" xfId="12554" xr:uid="{00000000-0005-0000-0000-000009310000}"/>
    <cellStyle name="Normal 2 17 2 2 4 9" xfId="12555" xr:uid="{00000000-0005-0000-0000-00000A310000}"/>
    <cellStyle name="Normal 2 17 2 2 40" xfId="12556" xr:uid="{00000000-0005-0000-0000-00000B310000}"/>
    <cellStyle name="Normal 2 17 2 2 40 10" xfId="12557" xr:uid="{00000000-0005-0000-0000-00000C310000}"/>
    <cellStyle name="Normal 2 17 2 2 40 2" xfId="12558" xr:uid="{00000000-0005-0000-0000-00000D310000}"/>
    <cellStyle name="Normal 2 17 2 2 40 2 2" xfId="12559" xr:uid="{00000000-0005-0000-0000-00000E310000}"/>
    <cellStyle name="Normal 2 17 2 2 40 3" xfId="12560" xr:uid="{00000000-0005-0000-0000-00000F310000}"/>
    <cellStyle name="Normal 2 17 2 2 40 3 2" xfId="12561" xr:uid="{00000000-0005-0000-0000-000010310000}"/>
    <cellStyle name="Normal 2 17 2 2 40 4" xfId="12562" xr:uid="{00000000-0005-0000-0000-000011310000}"/>
    <cellStyle name="Normal 2 17 2 2 40 4 2" xfId="12563" xr:uid="{00000000-0005-0000-0000-000012310000}"/>
    <cellStyle name="Normal 2 17 2 2 40 5" xfId="12564" xr:uid="{00000000-0005-0000-0000-000013310000}"/>
    <cellStyle name="Normal 2 17 2 2 40 5 2" xfId="12565" xr:uid="{00000000-0005-0000-0000-000014310000}"/>
    <cellStyle name="Normal 2 17 2 2 40 6" xfId="12566" xr:uid="{00000000-0005-0000-0000-000015310000}"/>
    <cellStyle name="Normal 2 17 2 2 40 6 2" xfId="12567" xr:uid="{00000000-0005-0000-0000-000016310000}"/>
    <cellStyle name="Normal 2 17 2 2 40 7" xfId="12568" xr:uid="{00000000-0005-0000-0000-000017310000}"/>
    <cellStyle name="Normal 2 17 2 2 40 7 2" xfId="12569" xr:uid="{00000000-0005-0000-0000-000018310000}"/>
    <cellStyle name="Normal 2 17 2 2 40 8" xfId="12570" xr:uid="{00000000-0005-0000-0000-000019310000}"/>
    <cellStyle name="Normal 2 17 2 2 40 9" xfId="12571" xr:uid="{00000000-0005-0000-0000-00001A310000}"/>
    <cellStyle name="Normal 2 17 2 2 41" xfId="12572" xr:uid="{00000000-0005-0000-0000-00001B310000}"/>
    <cellStyle name="Normal 2 17 2 2 41 10" xfId="12573" xr:uid="{00000000-0005-0000-0000-00001C310000}"/>
    <cellStyle name="Normal 2 17 2 2 41 2" xfId="12574" xr:uid="{00000000-0005-0000-0000-00001D310000}"/>
    <cellStyle name="Normal 2 17 2 2 41 2 2" xfId="12575" xr:uid="{00000000-0005-0000-0000-00001E310000}"/>
    <cellStyle name="Normal 2 17 2 2 41 3" xfId="12576" xr:uid="{00000000-0005-0000-0000-00001F310000}"/>
    <cellStyle name="Normal 2 17 2 2 41 3 2" xfId="12577" xr:uid="{00000000-0005-0000-0000-000020310000}"/>
    <cellStyle name="Normal 2 17 2 2 41 4" xfId="12578" xr:uid="{00000000-0005-0000-0000-000021310000}"/>
    <cellStyle name="Normal 2 17 2 2 41 4 2" xfId="12579" xr:uid="{00000000-0005-0000-0000-000022310000}"/>
    <cellStyle name="Normal 2 17 2 2 41 5" xfId="12580" xr:uid="{00000000-0005-0000-0000-000023310000}"/>
    <cellStyle name="Normal 2 17 2 2 41 5 2" xfId="12581" xr:uid="{00000000-0005-0000-0000-000024310000}"/>
    <cellStyle name="Normal 2 17 2 2 41 6" xfId="12582" xr:uid="{00000000-0005-0000-0000-000025310000}"/>
    <cellStyle name="Normal 2 17 2 2 41 6 2" xfId="12583" xr:uid="{00000000-0005-0000-0000-000026310000}"/>
    <cellStyle name="Normal 2 17 2 2 41 7" xfId="12584" xr:uid="{00000000-0005-0000-0000-000027310000}"/>
    <cellStyle name="Normal 2 17 2 2 41 7 2" xfId="12585" xr:uid="{00000000-0005-0000-0000-000028310000}"/>
    <cellStyle name="Normal 2 17 2 2 41 8" xfId="12586" xr:uid="{00000000-0005-0000-0000-000029310000}"/>
    <cellStyle name="Normal 2 17 2 2 41 9" xfId="12587" xr:uid="{00000000-0005-0000-0000-00002A310000}"/>
    <cellStyle name="Normal 2 17 2 2 42" xfId="12588" xr:uid="{00000000-0005-0000-0000-00002B310000}"/>
    <cellStyle name="Normal 2 17 2 2 42 10" xfId="12589" xr:uid="{00000000-0005-0000-0000-00002C310000}"/>
    <cellStyle name="Normal 2 17 2 2 42 2" xfId="12590" xr:uid="{00000000-0005-0000-0000-00002D310000}"/>
    <cellStyle name="Normal 2 17 2 2 42 2 2" xfId="12591" xr:uid="{00000000-0005-0000-0000-00002E310000}"/>
    <cellStyle name="Normal 2 17 2 2 42 3" xfId="12592" xr:uid="{00000000-0005-0000-0000-00002F310000}"/>
    <cellStyle name="Normal 2 17 2 2 42 3 2" xfId="12593" xr:uid="{00000000-0005-0000-0000-000030310000}"/>
    <cellStyle name="Normal 2 17 2 2 42 4" xfId="12594" xr:uid="{00000000-0005-0000-0000-000031310000}"/>
    <cellStyle name="Normal 2 17 2 2 42 4 2" xfId="12595" xr:uid="{00000000-0005-0000-0000-000032310000}"/>
    <cellStyle name="Normal 2 17 2 2 42 5" xfId="12596" xr:uid="{00000000-0005-0000-0000-000033310000}"/>
    <cellStyle name="Normal 2 17 2 2 42 5 2" xfId="12597" xr:uid="{00000000-0005-0000-0000-000034310000}"/>
    <cellStyle name="Normal 2 17 2 2 42 6" xfId="12598" xr:uid="{00000000-0005-0000-0000-000035310000}"/>
    <cellStyle name="Normal 2 17 2 2 42 6 2" xfId="12599" xr:uid="{00000000-0005-0000-0000-000036310000}"/>
    <cellStyle name="Normal 2 17 2 2 42 7" xfId="12600" xr:uid="{00000000-0005-0000-0000-000037310000}"/>
    <cellStyle name="Normal 2 17 2 2 42 7 2" xfId="12601" xr:uid="{00000000-0005-0000-0000-000038310000}"/>
    <cellStyle name="Normal 2 17 2 2 42 8" xfId="12602" xr:uid="{00000000-0005-0000-0000-000039310000}"/>
    <cellStyle name="Normal 2 17 2 2 42 9" xfId="12603" xr:uid="{00000000-0005-0000-0000-00003A310000}"/>
    <cellStyle name="Normal 2 17 2 2 43" xfId="12604" xr:uid="{00000000-0005-0000-0000-00003B310000}"/>
    <cellStyle name="Normal 2 17 2 2 43 10" xfId="12605" xr:uid="{00000000-0005-0000-0000-00003C310000}"/>
    <cellStyle name="Normal 2 17 2 2 43 2" xfId="12606" xr:uid="{00000000-0005-0000-0000-00003D310000}"/>
    <cellStyle name="Normal 2 17 2 2 43 2 2" xfId="12607" xr:uid="{00000000-0005-0000-0000-00003E310000}"/>
    <cellStyle name="Normal 2 17 2 2 43 3" xfId="12608" xr:uid="{00000000-0005-0000-0000-00003F310000}"/>
    <cellStyle name="Normal 2 17 2 2 43 3 2" xfId="12609" xr:uid="{00000000-0005-0000-0000-000040310000}"/>
    <cellStyle name="Normal 2 17 2 2 43 4" xfId="12610" xr:uid="{00000000-0005-0000-0000-000041310000}"/>
    <cellStyle name="Normal 2 17 2 2 43 4 2" xfId="12611" xr:uid="{00000000-0005-0000-0000-000042310000}"/>
    <cellStyle name="Normal 2 17 2 2 43 5" xfId="12612" xr:uid="{00000000-0005-0000-0000-000043310000}"/>
    <cellStyle name="Normal 2 17 2 2 43 5 2" xfId="12613" xr:uid="{00000000-0005-0000-0000-000044310000}"/>
    <cellStyle name="Normal 2 17 2 2 43 6" xfId="12614" xr:uid="{00000000-0005-0000-0000-000045310000}"/>
    <cellStyle name="Normal 2 17 2 2 43 6 2" xfId="12615" xr:uid="{00000000-0005-0000-0000-000046310000}"/>
    <cellStyle name="Normal 2 17 2 2 43 7" xfId="12616" xr:uid="{00000000-0005-0000-0000-000047310000}"/>
    <cellStyle name="Normal 2 17 2 2 43 7 2" xfId="12617" xr:uid="{00000000-0005-0000-0000-000048310000}"/>
    <cellStyle name="Normal 2 17 2 2 43 8" xfId="12618" xr:uid="{00000000-0005-0000-0000-000049310000}"/>
    <cellStyle name="Normal 2 17 2 2 43 9" xfId="12619" xr:uid="{00000000-0005-0000-0000-00004A310000}"/>
    <cellStyle name="Normal 2 17 2 2 44" xfId="12620" xr:uid="{00000000-0005-0000-0000-00004B310000}"/>
    <cellStyle name="Normal 2 17 2 2 44 10" xfId="12621" xr:uid="{00000000-0005-0000-0000-00004C310000}"/>
    <cellStyle name="Normal 2 17 2 2 44 2" xfId="12622" xr:uid="{00000000-0005-0000-0000-00004D310000}"/>
    <cellStyle name="Normal 2 17 2 2 44 2 2" xfId="12623" xr:uid="{00000000-0005-0000-0000-00004E310000}"/>
    <cellStyle name="Normal 2 17 2 2 44 3" xfId="12624" xr:uid="{00000000-0005-0000-0000-00004F310000}"/>
    <cellStyle name="Normal 2 17 2 2 44 3 2" xfId="12625" xr:uid="{00000000-0005-0000-0000-000050310000}"/>
    <cellStyle name="Normal 2 17 2 2 44 4" xfId="12626" xr:uid="{00000000-0005-0000-0000-000051310000}"/>
    <cellStyle name="Normal 2 17 2 2 44 4 2" xfId="12627" xr:uid="{00000000-0005-0000-0000-000052310000}"/>
    <cellStyle name="Normal 2 17 2 2 44 5" xfId="12628" xr:uid="{00000000-0005-0000-0000-000053310000}"/>
    <cellStyle name="Normal 2 17 2 2 44 5 2" xfId="12629" xr:uid="{00000000-0005-0000-0000-000054310000}"/>
    <cellStyle name="Normal 2 17 2 2 44 6" xfId="12630" xr:uid="{00000000-0005-0000-0000-000055310000}"/>
    <cellStyle name="Normal 2 17 2 2 44 6 2" xfId="12631" xr:uid="{00000000-0005-0000-0000-000056310000}"/>
    <cellStyle name="Normal 2 17 2 2 44 7" xfId="12632" xr:uid="{00000000-0005-0000-0000-000057310000}"/>
    <cellStyle name="Normal 2 17 2 2 44 7 2" xfId="12633" xr:uid="{00000000-0005-0000-0000-000058310000}"/>
    <cellStyle name="Normal 2 17 2 2 44 8" xfId="12634" xr:uid="{00000000-0005-0000-0000-000059310000}"/>
    <cellStyle name="Normal 2 17 2 2 44 9" xfId="12635" xr:uid="{00000000-0005-0000-0000-00005A310000}"/>
    <cellStyle name="Normal 2 17 2 2 45" xfId="12636" xr:uid="{00000000-0005-0000-0000-00005B310000}"/>
    <cellStyle name="Normal 2 17 2 2 45 10" xfId="12637" xr:uid="{00000000-0005-0000-0000-00005C310000}"/>
    <cellStyle name="Normal 2 17 2 2 45 2" xfId="12638" xr:uid="{00000000-0005-0000-0000-00005D310000}"/>
    <cellStyle name="Normal 2 17 2 2 45 2 2" xfId="12639" xr:uid="{00000000-0005-0000-0000-00005E310000}"/>
    <cellStyle name="Normal 2 17 2 2 45 3" xfId="12640" xr:uid="{00000000-0005-0000-0000-00005F310000}"/>
    <cellStyle name="Normal 2 17 2 2 45 3 2" xfId="12641" xr:uid="{00000000-0005-0000-0000-000060310000}"/>
    <cellStyle name="Normal 2 17 2 2 45 4" xfId="12642" xr:uid="{00000000-0005-0000-0000-000061310000}"/>
    <cellStyle name="Normal 2 17 2 2 45 4 2" xfId="12643" xr:uid="{00000000-0005-0000-0000-000062310000}"/>
    <cellStyle name="Normal 2 17 2 2 45 5" xfId="12644" xr:uid="{00000000-0005-0000-0000-000063310000}"/>
    <cellStyle name="Normal 2 17 2 2 45 5 2" xfId="12645" xr:uid="{00000000-0005-0000-0000-000064310000}"/>
    <cellStyle name="Normal 2 17 2 2 45 6" xfId="12646" xr:uid="{00000000-0005-0000-0000-000065310000}"/>
    <cellStyle name="Normal 2 17 2 2 45 6 2" xfId="12647" xr:uid="{00000000-0005-0000-0000-000066310000}"/>
    <cellStyle name="Normal 2 17 2 2 45 7" xfId="12648" xr:uid="{00000000-0005-0000-0000-000067310000}"/>
    <cellStyle name="Normal 2 17 2 2 45 7 2" xfId="12649" xr:uid="{00000000-0005-0000-0000-000068310000}"/>
    <cellStyle name="Normal 2 17 2 2 45 8" xfId="12650" xr:uid="{00000000-0005-0000-0000-000069310000}"/>
    <cellStyle name="Normal 2 17 2 2 45 9" xfId="12651" xr:uid="{00000000-0005-0000-0000-00006A310000}"/>
    <cellStyle name="Normal 2 17 2 2 46" xfId="12652" xr:uid="{00000000-0005-0000-0000-00006B310000}"/>
    <cellStyle name="Normal 2 17 2 2 46 10" xfId="12653" xr:uid="{00000000-0005-0000-0000-00006C310000}"/>
    <cellStyle name="Normal 2 17 2 2 46 2" xfId="12654" xr:uid="{00000000-0005-0000-0000-00006D310000}"/>
    <cellStyle name="Normal 2 17 2 2 46 2 2" xfId="12655" xr:uid="{00000000-0005-0000-0000-00006E310000}"/>
    <cellStyle name="Normal 2 17 2 2 46 3" xfId="12656" xr:uid="{00000000-0005-0000-0000-00006F310000}"/>
    <cellStyle name="Normal 2 17 2 2 46 3 2" xfId="12657" xr:uid="{00000000-0005-0000-0000-000070310000}"/>
    <cellStyle name="Normal 2 17 2 2 46 4" xfId="12658" xr:uid="{00000000-0005-0000-0000-000071310000}"/>
    <cellStyle name="Normal 2 17 2 2 46 4 2" xfId="12659" xr:uid="{00000000-0005-0000-0000-000072310000}"/>
    <cellStyle name="Normal 2 17 2 2 46 5" xfId="12660" xr:uid="{00000000-0005-0000-0000-000073310000}"/>
    <cellStyle name="Normal 2 17 2 2 46 5 2" xfId="12661" xr:uid="{00000000-0005-0000-0000-000074310000}"/>
    <cellStyle name="Normal 2 17 2 2 46 6" xfId="12662" xr:uid="{00000000-0005-0000-0000-000075310000}"/>
    <cellStyle name="Normal 2 17 2 2 46 6 2" xfId="12663" xr:uid="{00000000-0005-0000-0000-000076310000}"/>
    <cellStyle name="Normal 2 17 2 2 46 7" xfId="12664" xr:uid="{00000000-0005-0000-0000-000077310000}"/>
    <cellStyle name="Normal 2 17 2 2 46 7 2" xfId="12665" xr:uid="{00000000-0005-0000-0000-000078310000}"/>
    <cellStyle name="Normal 2 17 2 2 46 8" xfId="12666" xr:uid="{00000000-0005-0000-0000-000079310000}"/>
    <cellStyle name="Normal 2 17 2 2 46 9" xfId="12667" xr:uid="{00000000-0005-0000-0000-00007A310000}"/>
    <cellStyle name="Normal 2 17 2 2 47" xfId="12668" xr:uid="{00000000-0005-0000-0000-00007B310000}"/>
    <cellStyle name="Normal 2 17 2 2 47 10" xfId="12669" xr:uid="{00000000-0005-0000-0000-00007C310000}"/>
    <cellStyle name="Normal 2 17 2 2 47 2" xfId="12670" xr:uid="{00000000-0005-0000-0000-00007D310000}"/>
    <cellStyle name="Normal 2 17 2 2 47 2 2" xfId="12671" xr:uid="{00000000-0005-0000-0000-00007E310000}"/>
    <cellStyle name="Normal 2 17 2 2 47 3" xfId="12672" xr:uid="{00000000-0005-0000-0000-00007F310000}"/>
    <cellStyle name="Normal 2 17 2 2 47 3 2" xfId="12673" xr:uid="{00000000-0005-0000-0000-000080310000}"/>
    <cellStyle name="Normal 2 17 2 2 47 4" xfId="12674" xr:uid="{00000000-0005-0000-0000-000081310000}"/>
    <cellStyle name="Normal 2 17 2 2 47 4 2" xfId="12675" xr:uid="{00000000-0005-0000-0000-000082310000}"/>
    <cellStyle name="Normal 2 17 2 2 47 5" xfId="12676" xr:uid="{00000000-0005-0000-0000-000083310000}"/>
    <cellStyle name="Normal 2 17 2 2 47 5 2" xfId="12677" xr:uid="{00000000-0005-0000-0000-000084310000}"/>
    <cellStyle name="Normal 2 17 2 2 47 6" xfId="12678" xr:uid="{00000000-0005-0000-0000-000085310000}"/>
    <cellStyle name="Normal 2 17 2 2 47 6 2" xfId="12679" xr:uid="{00000000-0005-0000-0000-000086310000}"/>
    <cellStyle name="Normal 2 17 2 2 47 7" xfId="12680" xr:uid="{00000000-0005-0000-0000-000087310000}"/>
    <cellStyle name="Normal 2 17 2 2 47 7 2" xfId="12681" xr:uid="{00000000-0005-0000-0000-000088310000}"/>
    <cellStyle name="Normal 2 17 2 2 47 8" xfId="12682" xr:uid="{00000000-0005-0000-0000-000089310000}"/>
    <cellStyle name="Normal 2 17 2 2 47 9" xfId="12683" xr:uid="{00000000-0005-0000-0000-00008A310000}"/>
    <cellStyle name="Normal 2 17 2 2 48" xfId="12684" xr:uid="{00000000-0005-0000-0000-00008B310000}"/>
    <cellStyle name="Normal 2 17 2 2 48 10" xfId="12685" xr:uid="{00000000-0005-0000-0000-00008C310000}"/>
    <cellStyle name="Normal 2 17 2 2 48 2" xfId="12686" xr:uid="{00000000-0005-0000-0000-00008D310000}"/>
    <cellStyle name="Normal 2 17 2 2 48 2 2" xfId="12687" xr:uid="{00000000-0005-0000-0000-00008E310000}"/>
    <cellStyle name="Normal 2 17 2 2 48 3" xfId="12688" xr:uid="{00000000-0005-0000-0000-00008F310000}"/>
    <cellStyle name="Normal 2 17 2 2 48 3 2" xfId="12689" xr:uid="{00000000-0005-0000-0000-000090310000}"/>
    <cellStyle name="Normal 2 17 2 2 48 4" xfId="12690" xr:uid="{00000000-0005-0000-0000-000091310000}"/>
    <cellStyle name="Normal 2 17 2 2 48 4 2" xfId="12691" xr:uid="{00000000-0005-0000-0000-000092310000}"/>
    <cellStyle name="Normal 2 17 2 2 48 5" xfId="12692" xr:uid="{00000000-0005-0000-0000-000093310000}"/>
    <cellStyle name="Normal 2 17 2 2 48 5 2" xfId="12693" xr:uid="{00000000-0005-0000-0000-000094310000}"/>
    <cellStyle name="Normal 2 17 2 2 48 6" xfId="12694" xr:uid="{00000000-0005-0000-0000-000095310000}"/>
    <cellStyle name="Normal 2 17 2 2 48 6 2" xfId="12695" xr:uid="{00000000-0005-0000-0000-000096310000}"/>
    <cellStyle name="Normal 2 17 2 2 48 7" xfId="12696" xr:uid="{00000000-0005-0000-0000-000097310000}"/>
    <cellStyle name="Normal 2 17 2 2 48 7 2" xfId="12697" xr:uid="{00000000-0005-0000-0000-000098310000}"/>
    <cellStyle name="Normal 2 17 2 2 48 8" xfId="12698" xr:uid="{00000000-0005-0000-0000-000099310000}"/>
    <cellStyle name="Normal 2 17 2 2 48 9" xfId="12699" xr:uid="{00000000-0005-0000-0000-00009A310000}"/>
    <cellStyle name="Normal 2 17 2 2 49" xfId="12700" xr:uid="{00000000-0005-0000-0000-00009B310000}"/>
    <cellStyle name="Normal 2 17 2 2 49 10" xfId="12701" xr:uid="{00000000-0005-0000-0000-00009C310000}"/>
    <cellStyle name="Normal 2 17 2 2 49 2" xfId="12702" xr:uid="{00000000-0005-0000-0000-00009D310000}"/>
    <cellStyle name="Normal 2 17 2 2 49 2 2" xfId="12703" xr:uid="{00000000-0005-0000-0000-00009E310000}"/>
    <cellStyle name="Normal 2 17 2 2 49 3" xfId="12704" xr:uid="{00000000-0005-0000-0000-00009F310000}"/>
    <cellStyle name="Normal 2 17 2 2 49 3 2" xfId="12705" xr:uid="{00000000-0005-0000-0000-0000A0310000}"/>
    <cellStyle name="Normal 2 17 2 2 49 4" xfId="12706" xr:uid="{00000000-0005-0000-0000-0000A1310000}"/>
    <cellStyle name="Normal 2 17 2 2 49 4 2" xfId="12707" xr:uid="{00000000-0005-0000-0000-0000A2310000}"/>
    <cellStyle name="Normal 2 17 2 2 49 5" xfId="12708" xr:uid="{00000000-0005-0000-0000-0000A3310000}"/>
    <cellStyle name="Normal 2 17 2 2 49 5 2" xfId="12709" xr:uid="{00000000-0005-0000-0000-0000A4310000}"/>
    <cellStyle name="Normal 2 17 2 2 49 6" xfId="12710" xr:uid="{00000000-0005-0000-0000-0000A5310000}"/>
    <cellStyle name="Normal 2 17 2 2 49 6 2" xfId="12711" xr:uid="{00000000-0005-0000-0000-0000A6310000}"/>
    <cellStyle name="Normal 2 17 2 2 49 7" xfId="12712" xr:uid="{00000000-0005-0000-0000-0000A7310000}"/>
    <cellStyle name="Normal 2 17 2 2 49 7 2" xfId="12713" xr:uid="{00000000-0005-0000-0000-0000A8310000}"/>
    <cellStyle name="Normal 2 17 2 2 49 8" xfId="12714" xr:uid="{00000000-0005-0000-0000-0000A9310000}"/>
    <cellStyle name="Normal 2 17 2 2 49 9" xfId="12715" xr:uid="{00000000-0005-0000-0000-0000AA310000}"/>
    <cellStyle name="Normal 2 17 2 2 5" xfId="12716" xr:uid="{00000000-0005-0000-0000-0000AB310000}"/>
    <cellStyle name="Normal 2 17 2 2 5 10" xfId="12717" xr:uid="{00000000-0005-0000-0000-0000AC310000}"/>
    <cellStyle name="Normal 2 17 2 2 5 2" xfId="12718" xr:uid="{00000000-0005-0000-0000-0000AD310000}"/>
    <cellStyle name="Normal 2 17 2 2 5 2 2" xfId="12719" xr:uid="{00000000-0005-0000-0000-0000AE310000}"/>
    <cellStyle name="Normal 2 17 2 2 5 3" xfId="12720" xr:uid="{00000000-0005-0000-0000-0000AF310000}"/>
    <cellStyle name="Normal 2 17 2 2 5 3 2" xfId="12721" xr:uid="{00000000-0005-0000-0000-0000B0310000}"/>
    <cellStyle name="Normal 2 17 2 2 5 4" xfId="12722" xr:uid="{00000000-0005-0000-0000-0000B1310000}"/>
    <cellStyle name="Normal 2 17 2 2 5 4 2" xfId="12723" xr:uid="{00000000-0005-0000-0000-0000B2310000}"/>
    <cellStyle name="Normal 2 17 2 2 5 5" xfId="12724" xr:uid="{00000000-0005-0000-0000-0000B3310000}"/>
    <cellStyle name="Normal 2 17 2 2 5 5 2" xfId="12725" xr:uid="{00000000-0005-0000-0000-0000B4310000}"/>
    <cellStyle name="Normal 2 17 2 2 5 6" xfId="12726" xr:uid="{00000000-0005-0000-0000-0000B5310000}"/>
    <cellStyle name="Normal 2 17 2 2 5 6 2" xfId="12727" xr:uid="{00000000-0005-0000-0000-0000B6310000}"/>
    <cellStyle name="Normal 2 17 2 2 5 7" xfId="12728" xr:uid="{00000000-0005-0000-0000-0000B7310000}"/>
    <cellStyle name="Normal 2 17 2 2 5 7 2" xfId="12729" xr:uid="{00000000-0005-0000-0000-0000B8310000}"/>
    <cellStyle name="Normal 2 17 2 2 5 8" xfId="12730" xr:uid="{00000000-0005-0000-0000-0000B9310000}"/>
    <cellStyle name="Normal 2 17 2 2 5 9" xfId="12731" xr:uid="{00000000-0005-0000-0000-0000BA310000}"/>
    <cellStyle name="Normal 2 17 2 2 50" xfId="12732" xr:uid="{00000000-0005-0000-0000-0000BB310000}"/>
    <cellStyle name="Normal 2 17 2 2 50 2" xfId="12733" xr:uid="{00000000-0005-0000-0000-0000BC310000}"/>
    <cellStyle name="Normal 2 17 2 2 51" xfId="12734" xr:uid="{00000000-0005-0000-0000-0000BD310000}"/>
    <cellStyle name="Normal 2 17 2 2 51 2" xfId="12735" xr:uid="{00000000-0005-0000-0000-0000BE310000}"/>
    <cellStyle name="Normal 2 17 2 2 52" xfId="12736" xr:uid="{00000000-0005-0000-0000-0000BF310000}"/>
    <cellStyle name="Normal 2 17 2 2 52 2" xfId="12737" xr:uid="{00000000-0005-0000-0000-0000C0310000}"/>
    <cellStyle name="Normal 2 17 2 2 53" xfId="12738" xr:uid="{00000000-0005-0000-0000-0000C1310000}"/>
    <cellStyle name="Normal 2 17 2 2 53 2" xfId="12739" xr:uid="{00000000-0005-0000-0000-0000C2310000}"/>
    <cellStyle name="Normal 2 17 2 2 54" xfId="12740" xr:uid="{00000000-0005-0000-0000-0000C3310000}"/>
    <cellStyle name="Normal 2 17 2 2 54 2" xfId="12741" xr:uid="{00000000-0005-0000-0000-0000C4310000}"/>
    <cellStyle name="Normal 2 17 2 2 55" xfId="12742" xr:uid="{00000000-0005-0000-0000-0000C5310000}"/>
    <cellStyle name="Normal 2 17 2 2 55 2" xfId="12743" xr:uid="{00000000-0005-0000-0000-0000C6310000}"/>
    <cellStyle name="Normal 2 17 2 2 56" xfId="12744" xr:uid="{00000000-0005-0000-0000-0000C7310000}"/>
    <cellStyle name="Normal 2 17 2 2 57" xfId="12745" xr:uid="{00000000-0005-0000-0000-0000C8310000}"/>
    <cellStyle name="Normal 2 17 2 2 58" xfId="12746" xr:uid="{00000000-0005-0000-0000-0000C9310000}"/>
    <cellStyle name="Normal 2 17 2 2 6" xfId="12747" xr:uid="{00000000-0005-0000-0000-0000CA310000}"/>
    <cellStyle name="Normal 2 17 2 2 6 10" xfId="12748" xr:uid="{00000000-0005-0000-0000-0000CB310000}"/>
    <cellStyle name="Normal 2 17 2 2 6 2" xfId="12749" xr:uid="{00000000-0005-0000-0000-0000CC310000}"/>
    <cellStyle name="Normal 2 17 2 2 6 2 2" xfId="12750" xr:uid="{00000000-0005-0000-0000-0000CD310000}"/>
    <cellStyle name="Normal 2 17 2 2 6 3" xfId="12751" xr:uid="{00000000-0005-0000-0000-0000CE310000}"/>
    <cellStyle name="Normal 2 17 2 2 6 3 2" xfId="12752" xr:uid="{00000000-0005-0000-0000-0000CF310000}"/>
    <cellStyle name="Normal 2 17 2 2 6 4" xfId="12753" xr:uid="{00000000-0005-0000-0000-0000D0310000}"/>
    <cellStyle name="Normal 2 17 2 2 6 4 2" xfId="12754" xr:uid="{00000000-0005-0000-0000-0000D1310000}"/>
    <cellStyle name="Normal 2 17 2 2 6 5" xfId="12755" xr:uid="{00000000-0005-0000-0000-0000D2310000}"/>
    <cellStyle name="Normal 2 17 2 2 6 5 2" xfId="12756" xr:uid="{00000000-0005-0000-0000-0000D3310000}"/>
    <cellStyle name="Normal 2 17 2 2 6 6" xfId="12757" xr:uid="{00000000-0005-0000-0000-0000D4310000}"/>
    <cellStyle name="Normal 2 17 2 2 6 6 2" xfId="12758" xr:uid="{00000000-0005-0000-0000-0000D5310000}"/>
    <cellStyle name="Normal 2 17 2 2 6 7" xfId="12759" xr:uid="{00000000-0005-0000-0000-0000D6310000}"/>
    <cellStyle name="Normal 2 17 2 2 6 7 2" xfId="12760" xr:uid="{00000000-0005-0000-0000-0000D7310000}"/>
    <cellStyle name="Normal 2 17 2 2 6 8" xfId="12761" xr:uid="{00000000-0005-0000-0000-0000D8310000}"/>
    <cellStyle name="Normal 2 17 2 2 6 9" xfId="12762" xr:uid="{00000000-0005-0000-0000-0000D9310000}"/>
    <cellStyle name="Normal 2 17 2 2 7" xfId="12763" xr:uid="{00000000-0005-0000-0000-0000DA310000}"/>
    <cellStyle name="Normal 2 17 2 2 7 10" xfId="12764" xr:uid="{00000000-0005-0000-0000-0000DB310000}"/>
    <cellStyle name="Normal 2 17 2 2 7 2" xfId="12765" xr:uid="{00000000-0005-0000-0000-0000DC310000}"/>
    <cellStyle name="Normal 2 17 2 2 7 2 2" xfId="12766" xr:uid="{00000000-0005-0000-0000-0000DD310000}"/>
    <cellStyle name="Normal 2 17 2 2 7 3" xfId="12767" xr:uid="{00000000-0005-0000-0000-0000DE310000}"/>
    <cellStyle name="Normal 2 17 2 2 7 3 2" xfId="12768" xr:uid="{00000000-0005-0000-0000-0000DF310000}"/>
    <cellStyle name="Normal 2 17 2 2 7 4" xfId="12769" xr:uid="{00000000-0005-0000-0000-0000E0310000}"/>
    <cellStyle name="Normal 2 17 2 2 7 4 2" xfId="12770" xr:uid="{00000000-0005-0000-0000-0000E1310000}"/>
    <cellStyle name="Normal 2 17 2 2 7 5" xfId="12771" xr:uid="{00000000-0005-0000-0000-0000E2310000}"/>
    <cellStyle name="Normal 2 17 2 2 7 5 2" xfId="12772" xr:uid="{00000000-0005-0000-0000-0000E3310000}"/>
    <cellStyle name="Normal 2 17 2 2 7 6" xfId="12773" xr:uid="{00000000-0005-0000-0000-0000E4310000}"/>
    <cellStyle name="Normal 2 17 2 2 7 6 2" xfId="12774" xr:uid="{00000000-0005-0000-0000-0000E5310000}"/>
    <cellStyle name="Normal 2 17 2 2 7 7" xfId="12775" xr:uid="{00000000-0005-0000-0000-0000E6310000}"/>
    <cellStyle name="Normal 2 17 2 2 7 7 2" xfId="12776" xr:uid="{00000000-0005-0000-0000-0000E7310000}"/>
    <cellStyle name="Normal 2 17 2 2 7 8" xfId="12777" xr:uid="{00000000-0005-0000-0000-0000E8310000}"/>
    <cellStyle name="Normal 2 17 2 2 7 9" xfId="12778" xr:uid="{00000000-0005-0000-0000-0000E9310000}"/>
    <cellStyle name="Normal 2 17 2 2 8" xfId="12779" xr:uid="{00000000-0005-0000-0000-0000EA310000}"/>
    <cellStyle name="Normal 2 17 2 2 8 10" xfId="12780" xr:uid="{00000000-0005-0000-0000-0000EB310000}"/>
    <cellStyle name="Normal 2 17 2 2 8 2" xfId="12781" xr:uid="{00000000-0005-0000-0000-0000EC310000}"/>
    <cellStyle name="Normal 2 17 2 2 8 2 2" xfId="12782" xr:uid="{00000000-0005-0000-0000-0000ED310000}"/>
    <cellStyle name="Normal 2 17 2 2 8 3" xfId="12783" xr:uid="{00000000-0005-0000-0000-0000EE310000}"/>
    <cellStyle name="Normal 2 17 2 2 8 3 2" xfId="12784" xr:uid="{00000000-0005-0000-0000-0000EF310000}"/>
    <cellStyle name="Normal 2 17 2 2 8 4" xfId="12785" xr:uid="{00000000-0005-0000-0000-0000F0310000}"/>
    <cellStyle name="Normal 2 17 2 2 8 4 2" xfId="12786" xr:uid="{00000000-0005-0000-0000-0000F1310000}"/>
    <cellStyle name="Normal 2 17 2 2 8 5" xfId="12787" xr:uid="{00000000-0005-0000-0000-0000F2310000}"/>
    <cellStyle name="Normal 2 17 2 2 8 5 2" xfId="12788" xr:uid="{00000000-0005-0000-0000-0000F3310000}"/>
    <cellStyle name="Normal 2 17 2 2 8 6" xfId="12789" xr:uid="{00000000-0005-0000-0000-0000F4310000}"/>
    <cellStyle name="Normal 2 17 2 2 8 6 2" xfId="12790" xr:uid="{00000000-0005-0000-0000-0000F5310000}"/>
    <cellStyle name="Normal 2 17 2 2 8 7" xfId="12791" xr:uid="{00000000-0005-0000-0000-0000F6310000}"/>
    <cellStyle name="Normal 2 17 2 2 8 7 2" xfId="12792" xr:uid="{00000000-0005-0000-0000-0000F7310000}"/>
    <cellStyle name="Normal 2 17 2 2 8 8" xfId="12793" xr:uid="{00000000-0005-0000-0000-0000F8310000}"/>
    <cellStyle name="Normal 2 17 2 2 8 9" xfId="12794" xr:uid="{00000000-0005-0000-0000-0000F9310000}"/>
    <cellStyle name="Normal 2 17 2 2 9" xfId="12795" xr:uid="{00000000-0005-0000-0000-0000FA310000}"/>
    <cellStyle name="Normal 2 17 2 2 9 10" xfId="12796" xr:uid="{00000000-0005-0000-0000-0000FB310000}"/>
    <cellStyle name="Normal 2 17 2 2 9 2" xfId="12797" xr:uid="{00000000-0005-0000-0000-0000FC310000}"/>
    <cellStyle name="Normal 2 17 2 2 9 2 2" xfId="12798" xr:uid="{00000000-0005-0000-0000-0000FD310000}"/>
    <cellStyle name="Normal 2 17 2 2 9 3" xfId="12799" xr:uid="{00000000-0005-0000-0000-0000FE310000}"/>
    <cellStyle name="Normal 2 17 2 2 9 3 2" xfId="12800" xr:uid="{00000000-0005-0000-0000-0000FF310000}"/>
    <cellStyle name="Normal 2 17 2 2 9 4" xfId="12801" xr:uid="{00000000-0005-0000-0000-000000320000}"/>
    <cellStyle name="Normal 2 17 2 2 9 4 2" xfId="12802" xr:uid="{00000000-0005-0000-0000-000001320000}"/>
    <cellStyle name="Normal 2 17 2 2 9 5" xfId="12803" xr:uid="{00000000-0005-0000-0000-000002320000}"/>
    <cellStyle name="Normal 2 17 2 2 9 5 2" xfId="12804" xr:uid="{00000000-0005-0000-0000-000003320000}"/>
    <cellStyle name="Normal 2 17 2 2 9 6" xfId="12805" xr:uid="{00000000-0005-0000-0000-000004320000}"/>
    <cellStyle name="Normal 2 17 2 2 9 6 2" xfId="12806" xr:uid="{00000000-0005-0000-0000-000005320000}"/>
    <cellStyle name="Normal 2 17 2 2 9 7" xfId="12807" xr:uid="{00000000-0005-0000-0000-000006320000}"/>
    <cellStyle name="Normal 2 17 2 2 9 7 2" xfId="12808" xr:uid="{00000000-0005-0000-0000-000007320000}"/>
    <cellStyle name="Normal 2 17 2 2 9 8" xfId="12809" xr:uid="{00000000-0005-0000-0000-000008320000}"/>
    <cellStyle name="Normal 2 17 2 2 9 9" xfId="12810" xr:uid="{00000000-0005-0000-0000-000009320000}"/>
    <cellStyle name="Normal 2 17 2 20" xfId="12811" xr:uid="{00000000-0005-0000-0000-00000A320000}"/>
    <cellStyle name="Normal 2 17 2 20 2" xfId="12812" xr:uid="{00000000-0005-0000-0000-00000B320000}"/>
    <cellStyle name="Normal 2 17 2 21" xfId="12813" xr:uid="{00000000-0005-0000-0000-00000C320000}"/>
    <cellStyle name="Normal 2 17 2 22" xfId="12814" xr:uid="{00000000-0005-0000-0000-00000D320000}"/>
    <cellStyle name="Normal 2 17 2 23" xfId="12815" xr:uid="{00000000-0005-0000-0000-00000E320000}"/>
    <cellStyle name="Normal 2 17 2 3" xfId="12816" xr:uid="{00000000-0005-0000-0000-00000F320000}"/>
    <cellStyle name="Normal 2 17 2 3 10" xfId="12817" xr:uid="{00000000-0005-0000-0000-000010320000}"/>
    <cellStyle name="Normal 2 17 2 3 2" xfId="12818" xr:uid="{00000000-0005-0000-0000-000011320000}"/>
    <cellStyle name="Normal 2 17 2 3 2 2" xfId="12819" xr:uid="{00000000-0005-0000-0000-000012320000}"/>
    <cellStyle name="Normal 2 17 2 3 3" xfId="12820" xr:uid="{00000000-0005-0000-0000-000013320000}"/>
    <cellStyle name="Normal 2 17 2 3 3 2" xfId="12821" xr:uid="{00000000-0005-0000-0000-000014320000}"/>
    <cellStyle name="Normal 2 17 2 3 4" xfId="12822" xr:uid="{00000000-0005-0000-0000-000015320000}"/>
    <cellStyle name="Normal 2 17 2 3 4 2" xfId="12823" xr:uid="{00000000-0005-0000-0000-000016320000}"/>
    <cellStyle name="Normal 2 17 2 3 5" xfId="12824" xr:uid="{00000000-0005-0000-0000-000017320000}"/>
    <cellStyle name="Normal 2 17 2 3 5 2" xfId="12825" xr:uid="{00000000-0005-0000-0000-000018320000}"/>
    <cellStyle name="Normal 2 17 2 3 6" xfId="12826" xr:uid="{00000000-0005-0000-0000-000019320000}"/>
    <cellStyle name="Normal 2 17 2 3 6 2" xfId="12827" xr:uid="{00000000-0005-0000-0000-00001A320000}"/>
    <cellStyle name="Normal 2 17 2 3 7" xfId="12828" xr:uid="{00000000-0005-0000-0000-00001B320000}"/>
    <cellStyle name="Normal 2 17 2 3 7 2" xfId="12829" xr:uid="{00000000-0005-0000-0000-00001C320000}"/>
    <cellStyle name="Normal 2 17 2 3 8" xfId="12830" xr:uid="{00000000-0005-0000-0000-00001D320000}"/>
    <cellStyle name="Normal 2 17 2 3 9" xfId="12831" xr:uid="{00000000-0005-0000-0000-00001E320000}"/>
    <cellStyle name="Normal 2 17 2 4" xfId="12832" xr:uid="{00000000-0005-0000-0000-00001F320000}"/>
    <cellStyle name="Normal 2 17 2 4 10" xfId="12833" xr:uid="{00000000-0005-0000-0000-000020320000}"/>
    <cellStyle name="Normal 2 17 2 4 2" xfId="12834" xr:uid="{00000000-0005-0000-0000-000021320000}"/>
    <cellStyle name="Normal 2 17 2 4 2 2" xfId="12835" xr:uid="{00000000-0005-0000-0000-000022320000}"/>
    <cellStyle name="Normal 2 17 2 4 3" xfId="12836" xr:uid="{00000000-0005-0000-0000-000023320000}"/>
    <cellStyle name="Normal 2 17 2 4 3 2" xfId="12837" xr:uid="{00000000-0005-0000-0000-000024320000}"/>
    <cellStyle name="Normal 2 17 2 4 4" xfId="12838" xr:uid="{00000000-0005-0000-0000-000025320000}"/>
    <cellStyle name="Normal 2 17 2 4 4 2" xfId="12839" xr:uid="{00000000-0005-0000-0000-000026320000}"/>
    <cellStyle name="Normal 2 17 2 4 5" xfId="12840" xr:uid="{00000000-0005-0000-0000-000027320000}"/>
    <cellStyle name="Normal 2 17 2 4 5 2" xfId="12841" xr:uid="{00000000-0005-0000-0000-000028320000}"/>
    <cellStyle name="Normal 2 17 2 4 6" xfId="12842" xr:uid="{00000000-0005-0000-0000-000029320000}"/>
    <cellStyle name="Normal 2 17 2 4 6 2" xfId="12843" xr:uid="{00000000-0005-0000-0000-00002A320000}"/>
    <cellStyle name="Normal 2 17 2 4 7" xfId="12844" xr:uid="{00000000-0005-0000-0000-00002B320000}"/>
    <cellStyle name="Normal 2 17 2 4 7 2" xfId="12845" xr:uid="{00000000-0005-0000-0000-00002C320000}"/>
    <cellStyle name="Normal 2 17 2 4 8" xfId="12846" xr:uid="{00000000-0005-0000-0000-00002D320000}"/>
    <cellStyle name="Normal 2 17 2 4 9" xfId="12847" xr:uid="{00000000-0005-0000-0000-00002E320000}"/>
    <cellStyle name="Normal 2 17 2 5" xfId="12848" xr:uid="{00000000-0005-0000-0000-00002F320000}"/>
    <cellStyle name="Normal 2 17 2 5 10" xfId="12849" xr:uid="{00000000-0005-0000-0000-000030320000}"/>
    <cellStyle name="Normal 2 17 2 5 2" xfId="12850" xr:uid="{00000000-0005-0000-0000-000031320000}"/>
    <cellStyle name="Normal 2 17 2 5 2 2" xfId="12851" xr:uid="{00000000-0005-0000-0000-000032320000}"/>
    <cellStyle name="Normal 2 17 2 5 3" xfId="12852" xr:uid="{00000000-0005-0000-0000-000033320000}"/>
    <cellStyle name="Normal 2 17 2 5 3 2" xfId="12853" xr:uid="{00000000-0005-0000-0000-000034320000}"/>
    <cellStyle name="Normal 2 17 2 5 4" xfId="12854" xr:uid="{00000000-0005-0000-0000-000035320000}"/>
    <cellStyle name="Normal 2 17 2 5 4 2" xfId="12855" xr:uid="{00000000-0005-0000-0000-000036320000}"/>
    <cellStyle name="Normal 2 17 2 5 5" xfId="12856" xr:uid="{00000000-0005-0000-0000-000037320000}"/>
    <cellStyle name="Normal 2 17 2 5 5 2" xfId="12857" xr:uid="{00000000-0005-0000-0000-000038320000}"/>
    <cellStyle name="Normal 2 17 2 5 6" xfId="12858" xr:uid="{00000000-0005-0000-0000-000039320000}"/>
    <cellStyle name="Normal 2 17 2 5 6 2" xfId="12859" xr:uid="{00000000-0005-0000-0000-00003A320000}"/>
    <cellStyle name="Normal 2 17 2 5 7" xfId="12860" xr:uid="{00000000-0005-0000-0000-00003B320000}"/>
    <cellStyle name="Normal 2 17 2 5 7 2" xfId="12861" xr:uid="{00000000-0005-0000-0000-00003C320000}"/>
    <cellStyle name="Normal 2 17 2 5 8" xfId="12862" xr:uid="{00000000-0005-0000-0000-00003D320000}"/>
    <cellStyle name="Normal 2 17 2 5 9" xfId="12863" xr:uid="{00000000-0005-0000-0000-00003E320000}"/>
    <cellStyle name="Normal 2 17 2 6" xfId="12864" xr:uid="{00000000-0005-0000-0000-00003F320000}"/>
    <cellStyle name="Normal 2 17 2 6 10" xfId="12865" xr:uid="{00000000-0005-0000-0000-000040320000}"/>
    <cellStyle name="Normal 2 17 2 6 2" xfId="12866" xr:uid="{00000000-0005-0000-0000-000041320000}"/>
    <cellStyle name="Normal 2 17 2 6 2 2" xfId="12867" xr:uid="{00000000-0005-0000-0000-000042320000}"/>
    <cellStyle name="Normal 2 17 2 6 3" xfId="12868" xr:uid="{00000000-0005-0000-0000-000043320000}"/>
    <cellStyle name="Normal 2 17 2 6 3 2" xfId="12869" xr:uid="{00000000-0005-0000-0000-000044320000}"/>
    <cellStyle name="Normal 2 17 2 6 4" xfId="12870" xr:uid="{00000000-0005-0000-0000-000045320000}"/>
    <cellStyle name="Normal 2 17 2 6 4 2" xfId="12871" xr:uid="{00000000-0005-0000-0000-000046320000}"/>
    <cellStyle name="Normal 2 17 2 6 5" xfId="12872" xr:uid="{00000000-0005-0000-0000-000047320000}"/>
    <cellStyle name="Normal 2 17 2 6 5 2" xfId="12873" xr:uid="{00000000-0005-0000-0000-000048320000}"/>
    <cellStyle name="Normal 2 17 2 6 6" xfId="12874" xr:uid="{00000000-0005-0000-0000-000049320000}"/>
    <cellStyle name="Normal 2 17 2 6 6 2" xfId="12875" xr:uid="{00000000-0005-0000-0000-00004A320000}"/>
    <cellStyle name="Normal 2 17 2 6 7" xfId="12876" xr:uid="{00000000-0005-0000-0000-00004B320000}"/>
    <cellStyle name="Normal 2 17 2 6 7 2" xfId="12877" xr:uid="{00000000-0005-0000-0000-00004C320000}"/>
    <cellStyle name="Normal 2 17 2 6 8" xfId="12878" xr:uid="{00000000-0005-0000-0000-00004D320000}"/>
    <cellStyle name="Normal 2 17 2 6 9" xfId="12879" xr:uid="{00000000-0005-0000-0000-00004E320000}"/>
    <cellStyle name="Normal 2 17 2 7" xfId="12880" xr:uid="{00000000-0005-0000-0000-00004F320000}"/>
    <cellStyle name="Normal 2 17 2 7 10" xfId="12881" xr:uid="{00000000-0005-0000-0000-000050320000}"/>
    <cellStyle name="Normal 2 17 2 7 2" xfId="12882" xr:uid="{00000000-0005-0000-0000-000051320000}"/>
    <cellStyle name="Normal 2 17 2 7 2 2" xfId="12883" xr:uid="{00000000-0005-0000-0000-000052320000}"/>
    <cellStyle name="Normal 2 17 2 7 3" xfId="12884" xr:uid="{00000000-0005-0000-0000-000053320000}"/>
    <cellStyle name="Normal 2 17 2 7 3 2" xfId="12885" xr:uid="{00000000-0005-0000-0000-000054320000}"/>
    <cellStyle name="Normal 2 17 2 7 4" xfId="12886" xr:uid="{00000000-0005-0000-0000-000055320000}"/>
    <cellStyle name="Normal 2 17 2 7 4 2" xfId="12887" xr:uid="{00000000-0005-0000-0000-000056320000}"/>
    <cellStyle name="Normal 2 17 2 7 5" xfId="12888" xr:uid="{00000000-0005-0000-0000-000057320000}"/>
    <cellStyle name="Normal 2 17 2 7 5 2" xfId="12889" xr:uid="{00000000-0005-0000-0000-000058320000}"/>
    <cellStyle name="Normal 2 17 2 7 6" xfId="12890" xr:uid="{00000000-0005-0000-0000-000059320000}"/>
    <cellStyle name="Normal 2 17 2 7 6 2" xfId="12891" xr:uid="{00000000-0005-0000-0000-00005A320000}"/>
    <cellStyle name="Normal 2 17 2 7 7" xfId="12892" xr:uid="{00000000-0005-0000-0000-00005B320000}"/>
    <cellStyle name="Normal 2 17 2 7 7 2" xfId="12893" xr:uid="{00000000-0005-0000-0000-00005C320000}"/>
    <cellStyle name="Normal 2 17 2 7 8" xfId="12894" xr:uid="{00000000-0005-0000-0000-00005D320000}"/>
    <cellStyle name="Normal 2 17 2 7 9" xfId="12895" xr:uid="{00000000-0005-0000-0000-00005E320000}"/>
    <cellStyle name="Normal 2 17 2 8" xfId="12896" xr:uid="{00000000-0005-0000-0000-00005F320000}"/>
    <cellStyle name="Normal 2 17 2 8 10" xfId="12897" xr:uid="{00000000-0005-0000-0000-000060320000}"/>
    <cellStyle name="Normal 2 17 2 8 2" xfId="12898" xr:uid="{00000000-0005-0000-0000-000061320000}"/>
    <cellStyle name="Normal 2 17 2 8 2 2" xfId="12899" xr:uid="{00000000-0005-0000-0000-000062320000}"/>
    <cellStyle name="Normal 2 17 2 8 3" xfId="12900" xr:uid="{00000000-0005-0000-0000-000063320000}"/>
    <cellStyle name="Normal 2 17 2 8 3 2" xfId="12901" xr:uid="{00000000-0005-0000-0000-000064320000}"/>
    <cellStyle name="Normal 2 17 2 8 4" xfId="12902" xr:uid="{00000000-0005-0000-0000-000065320000}"/>
    <cellStyle name="Normal 2 17 2 8 4 2" xfId="12903" xr:uid="{00000000-0005-0000-0000-000066320000}"/>
    <cellStyle name="Normal 2 17 2 8 5" xfId="12904" xr:uid="{00000000-0005-0000-0000-000067320000}"/>
    <cellStyle name="Normal 2 17 2 8 5 2" xfId="12905" xr:uid="{00000000-0005-0000-0000-000068320000}"/>
    <cellStyle name="Normal 2 17 2 8 6" xfId="12906" xr:uid="{00000000-0005-0000-0000-000069320000}"/>
    <cellStyle name="Normal 2 17 2 8 6 2" xfId="12907" xr:uid="{00000000-0005-0000-0000-00006A320000}"/>
    <cellStyle name="Normal 2 17 2 8 7" xfId="12908" xr:uid="{00000000-0005-0000-0000-00006B320000}"/>
    <cellStyle name="Normal 2 17 2 8 7 2" xfId="12909" xr:uid="{00000000-0005-0000-0000-00006C320000}"/>
    <cellStyle name="Normal 2 17 2 8 8" xfId="12910" xr:uid="{00000000-0005-0000-0000-00006D320000}"/>
    <cellStyle name="Normal 2 17 2 8 9" xfId="12911" xr:uid="{00000000-0005-0000-0000-00006E320000}"/>
    <cellStyle name="Normal 2 17 2 9" xfId="12912" xr:uid="{00000000-0005-0000-0000-00006F320000}"/>
    <cellStyle name="Normal 2 17 2 9 10" xfId="12913" xr:uid="{00000000-0005-0000-0000-000070320000}"/>
    <cellStyle name="Normal 2 17 2 9 2" xfId="12914" xr:uid="{00000000-0005-0000-0000-000071320000}"/>
    <cellStyle name="Normal 2 17 2 9 2 2" xfId="12915" xr:uid="{00000000-0005-0000-0000-000072320000}"/>
    <cellStyle name="Normal 2 17 2 9 3" xfId="12916" xr:uid="{00000000-0005-0000-0000-000073320000}"/>
    <cellStyle name="Normal 2 17 2 9 3 2" xfId="12917" xr:uid="{00000000-0005-0000-0000-000074320000}"/>
    <cellStyle name="Normal 2 17 2 9 4" xfId="12918" xr:uid="{00000000-0005-0000-0000-000075320000}"/>
    <cellStyle name="Normal 2 17 2 9 4 2" xfId="12919" xr:uid="{00000000-0005-0000-0000-000076320000}"/>
    <cellStyle name="Normal 2 17 2 9 5" xfId="12920" xr:uid="{00000000-0005-0000-0000-000077320000}"/>
    <cellStyle name="Normal 2 17 2 9 5 2" xfId="12921" xr:uid="{00000000-0005-0000-0000-000078320000}"/>
    <cellStyle name="Normal 2 17 2 9 6" xfId="12922" xr:uid="{00000000-0005-0000-0000-000079320000}"/>
    <cellStyle name="Normal 2 17 2 9 6 2" xfId="12923" xr:uid="{00000000-0005-0000-0000-00007A320000}"/>
    <cellStyle name="Normal 2 17 2 9 7" xfId="12924" xr:uid="{00000000-0005-0000-0000-00007B320000}"/>
    <cellStyle name="Normal 2 17 2 9 7 2" xfId="12925" xr:uid="{00000000-0005-0000-0000-00007C320000}"/>
    <cellStyle name="Normal 2 17 2 9 8" xfId="12926" xr:uid="{00000000-0005-0000-0000-00007D320000}"/>
    <cellStyle name="Normal 2 17 2 9 9" xfId="12927" xr:uid="{00000000-0005-0000-0000-00007E320000}"/>
    <cellStyle name="Normal 2 17 20" xfId="12928" xr:uid="{00000000-0005-0000-0000-00007F320000}"/>
    <cellStyle name="Normal 2 17 20 10" xfId="12929" xr:uid="{00000000-0005-0000-0000-000080320000}"/>
    <cellStyle name="Normal 2 17 20 2" xfId="12930" xr:uid="{00000000-0005-0000-0000-000081320000}"/>
    <cellStyle name="Normal 2 17 20 2 2" xfId="12931" xr:uid="{00000000-0005-0000-0000-000082320000}"/>
    <cellStyle name="Normal 2 17 20 3" xfId="12932" xr:uid="{00000000-0005-0000-0000-000083320000}"/>
    <cellStyle name="Normal 2 17 20 3 2" xfId="12933" xr:uid="{00000000-0005-0000-0000-000084320000}"/>
    <cellStyle name="Normal 2 17 20 4" xfId="12934" xr:uid="{00000000-0005-0000-0000-000085320000}"/>
    <cellStyle name="Normal 2 17 20 4 2" xfId="12935" xr:uid="{00000000-0005-0000-0000-000086320000}"/>
    <cellStyle name="Normal 2 17 20 5" xfId="12936" xr:uid="{00000000-0005-0000-0000-000087320000}"/>
    <cellStyle name="Normal 2 17 20 5 2" xfId="12937" xr:uid="{00000000-0005-0000-0000-000088320000}"/>
    <cellStyle name="Normal 2 17 20 6" xfId="12938" xr:uid="{00000000-0005-0000-0000-000089320000}"/>
    <cellStyle name="Normal 2 17 20 6 2" xfId="12939" xr:uid="{00000000-0005-0000-0000-00008A320000}"/>
    <cellStyle name="Normal 2 17 20 7" xfId="12940" xr:uid="{00000000-0005-0000-0000-00008B320000}"/>
    <cellStyle name="Normal 2 17 20 7 2" xfId="12941" xr:uid="{00000000-0005-0000-0000-00008C320000}"/>
    <cellStyle name="Normal 2 17 20 8" xfId="12942" xr:uid="{00000000-0005-0000-0000-00008D320000}"/>
    <cellStyle name="Normal 2 17 20 9" xfId="12943" xr:uid="{00000000-0005-0000-0000-00008E320000}"/>
    <cellStyle name="Normal 2 17 21" xfId="12944" xr:uid="{00000000-0005-0000-0000-00008F320000}"/>
    <cellStyle name="Normal 2 17 21 10" xfId="12945" xr:uid="{00000000-0005-0000-0000-000090320000}"/>
    <cellStyle name="Normal 2 17 21 2" xfId="12946" xr:uid="{00000000-0005-0000-0000-000091320000}"/>
    <cellStyle name="Normal 2 17 21 2 2" xfId="12947" xr:uid="{00000000-0005-0000-0000-000092320000}"/>
    <cellStyle name="Normal 2 17 21 3" xfId="12948" xr:uid="{00000000-0005-0000-0000-000093320000}"/>
    <cellStyle name="Normal 2 17 21 3 2" xfId="12949" xr:uid="{00000000-0005-0000-0000-000094320000}"/>
    <cellStyle name="Normal 2 17 21 4" xfId="12950" xr:uid="{00000000-0005-0000-0000-000095320000}"/>
    <cellStyle name="Normal 2 17 21 4 2" xfId="12951" xr:uid="{00000000-0005-0000-0000-000096320000}"/>
    <cellStyle name="Normal 2 17 21 5" xfId="12952" xr:uid="{00000000-0005-0000-0000-000097320000}"/>
    <cellStyle name="Normal 2 17 21 5 2" xfId="12953" xr:uid="{00000000-0005-0000-0000-000098320000}"/>
    <cellStyle name="Normal 2 17 21 6" xfId="12954" xr:uid="{00000000-0005-0000-0000-000099320000}"/>
    <cellStyle name="Normal 2 17 21 6 2" xfId="12955" xr:uid="{00000000-0005-0000-0000-00009A320000}"/>
    <cellStyle name="Normal 2 17 21 7" xfId="12956" xr:uid="{00000000-0005-0000-0000-00009B320000}"/>
    <cellStyle name="Normal 2 17 21 7 2" xfId="12957" xr:uid="{00000000-0005-0000-0000-00009C320000}"/>
    <cellStyle name="Normal 2 17 21 8" xfId="12958" xr:uid="{00000000-0005-0000-0000-00009D320000}"/>
    <cellStyle name="Normal 2 17 21 9" xfId="12959" xr:uid="{00000000-0005-0000-0000-00009E320000}"/>
    <cellStyle name="Normal 2 17 22" xfId="12960" xr:uid="{00000000-0005-0000-0000-00009F320000}"/>
    <cellStyle name="Normal 2 17 22 10" xfId="12961" xr:uid="{00000000-0005-0000-0000-0000A0320000}"/>
    <cellStyle name="Normal 2 17 22 2" xfId="12962" xr:uid="{00000000-0005-0000-0000-0000A1320000}"/>
    <cellStyle name="Normal 2 17 22 2 2" xfId="12963" xr:uid="{00000000-0005-0000-0000-0000A2320000}"/>
    <cellStyle name="Normal 2 17 22 3" xfId="12964" xr:uid="{00000000-0005-0000-0000-0000A3320000}"/>
    <cellStyle name="Normal 2 17 22 3 2" xfId="12965" xr:uid="{00000000-0005-0000-0000-0000A4320000}"/>
    <cellStyle name="Normal 2 17 22 4" xfId="12966" xr:uid="{00000000-0005-0000-0000-0000A5320000}"/>
    <cellStyle name="Normal 2 17 22 4 2" xfId="12967" xr:uid="{00000000-0005-0000-0000-0000A6320000}"/>
    <cellStyle name="Normal 2 17 22 5" xfId="12968" xr:uid="{00000000-0005-0000-0000-0000A7320000}"/>
    <cellStyle name="Normal 2 17 22 5 2" xfId="12969" xr:uid="{00000000-0005-0000-0000-0000A8320000}"/>
    <cellStyle name="Normal 2 17 22 6" xfId="12970" xr:uid="{00000000-0005-0000-0000-0000A9320000}"/>
    <cellStyle name="Normal 2 17 22 6 2" xfId="12971" xr:uid="{00000000-0005-0000-0000-0000AA320000}"/>
    <cellStyle name="Normal 2 17 22 7" xfId="12972" xr:uid="{00000000-0005-0000-0000-0000AB320000}"/>
    <cellStyle name="Normal 2 17 22 7 2" xfId="12973" xr:uid="{00000000-0005-0000-0000-0000AC320000}"/>
    <cellStyle name="Normal 2 17 22 8" xfId="12974" xr:uid="{00000000-0005-0000-0000-0000AD320000}"/>
    <cellStyle name="Normal 2 17 22 9" xfId="12975" xr:uid="{00000000-0005-0000-0000-0000AE320000}"/>
    <cellStyle name="Normal 2 17 23" xfId="12976" xr:uid="{00000000-0005-0000-0000-0000AF320000}"/>
    <cellStyle name="Normal 2 17 23 10" xfId="12977" xr:uid="{00000000-0005-0000-0000-0000B0320000}"/>
    <cellStyle name="Normal 2 17 23 2" xfId="12978" xr:uid="{00000000-0005-0000-0000-0000B1320000}"/>
    <cellStyle name="Normal 2 17 23 2 2" xfId="12979" xr:uid="{00000000-0005-0000-0000-0000B2320000}"/>
    <cellStyle name="Normal 2 17 23 3" xfId="12980" xr:uid="{00000000-0005-0000-0000-0000B3320000}"/>
    <cellStyle name="Normal 2 17 23 3 2" xfId="12981" xr:uid="{00000000-0005-0000-0000-0000B4320000}"/>
    <cellStyle name="Normal 2 17 23 4" xfId="12982" xr:uid="{00000000-0005-0000-0000-0000B5320000}"/>
    <cellStyle name="Normal 2 17 23 4 2" xfId="12983" xr:uid="{00000000-0005-0000-0000-0000B6320000}"/>
    <cellStyle name="Normal 2 17 23 5" xfId="12984" xr:uid="{00000000-0005-0000-0000-0000B7320000}"/>
    <cellStyle name="Normal 2 17 23 5 2" xfId="12985" xr:uid="{00000000-0005-0000-0000-0000B8320000}"/>
    <cellStyle name="Normal 2 17 23 6" xfId="12986" xr:uid="{00000000-0005-0000-0000-0000B9320000}"/>
    <cellStyle name="Normal 2 17 23 6 2" xfId="12987" xr:uid="{00000000-0005-0000-0000-0000BA320000}"/>
    <cellStyle name="Normal 2 17 23 7" xfId="12988" xr:uid="{00000000-0005-0000-0000-0000BB320000}"/>
    <cellStyle name="Normal 2 17 23 7 2" xfId="12989" xr:uid="{00000000-0005-0000-0000-0000BC320000}"/>
    <cellStyle name="Normal 2 17 23 8" xfId="12990" xr:uid="{00000000-0005-0000-0000-0000BD320000}"/>
    <cellStyle name="Normal 2 17 23 9" xfId="12991" xr:uid="{00000000-0005-0000-0000-0000BE320000}"/>
    <cellStyle name="Normal 2 17 24" xfId="12992" xr:uid="{00000000-0005-0000-0000-0000BF320000}"/>
    <cellStyle name="Normal 2 17 24 10" xfId="12993" xr:uid="{00000000-0005-0000-0000-0000C0320000}"/>
    <cellStyle name="Normal 2 17 24 2" xfId="12994" xr:uid="{00000000-0005-0000-0000-0000C1320000}"/>
    <cellStyle name="Normal 2 17 24 2 2" xfId="12995" xr:uid="{00000000-0005-0000-0000-0000C2320000}"/>
    <cellStyle name="Normal 2 17 24 3" xfId="12996" xr:uid="{00000000-0005-0000-0000-0000C3320000}"/>
    <cellStyle name="Normal 2 17 24 3 2" xfId="12997" xr:uid="{00000000-0005-0000-0000-0000C4320000}"/>
    <cellStyle name="Normal 2 17 24 4" xfId="12998" xr:uid="{00000000-0005-0000-0000-0000C5320000}"/>
    <cellStyle name="Normal 2 17 24 4 2" xfId="12999" xr:uid="{00000000-0005-0000-0000-0000C6320000}"/>
    <cellStyle name="Normal 2 17 24 5" xfId="13000" xr:uid="{00000000-0005-0000-0000-0000C7320000}"/>
    <cellStyle name="Normal 2 17 24 5 2" xfId="13001" xr:uid="{00000000-0005-0000-0000-0000C8320000}"/>
    <cellStyle name="Normal 2 17 24 6" xfId="13002" xr:uid="{00000000-0005-0000-0000-0000C9320000}"/>
    <cellStyle name="Normal 2 17 24 6 2" xfId="13003" xr:uid="{00000000-0005-0000-0000-0000CA320000}"/>
    <cellStyle name="Normal 2 17 24 7" xfId="13004" xr:uid="{00000000-0005-0000-0000-0000CB320000}"/>
    <cellStyle name="Normal 2 17 24 7 2" xfId="13005" xr:uid="{00000000-0005-0000-0000-0000CC320000}"/>
    <cellStyle name="Normal 2 17 24 8" xfId="13006" xr:uid="{00000000-0005-0000-0000-0000CD320000}"/>
    <cellStyle name="Normal 2 17 24 9" xfId="13007" xr:uid="{00000000-0005-0000-0000-0000CE320000}"/>
    <cellStyle name="Normal 2 17 25" xfId="13008" xr:uid="{00000000-0005-0000-0000-0000CF320000}"/>
    <cellStyle name="Normal 2 17 25 10" xfId="13009" xr:uid="{00000000-0005-0000-0000-0000D0320000}"/>
    <cellStyle name="Normal 2 17 25 2" xfId="13010" xr:uid="{00000000-0005-0000-0000-0000D1320000}"/>
    <cellStyle name="Normal 2 17 25 2 2" xfId="13011" xr:uid="{00000000-0005-0000-0000-0000D2320000}"/>
    <cellStyle name="Normal 2 17 25 3" xfId="13012" xr:uid="{00000000-0005-0000-0000-0000D3320000}"/>
    <cellStyle name="Normal 2 17 25 3 2" xfId="13013" xr:uid="{00000000-0005-0000-0000-0000D4320000}"/>
    <cellStyle name="Normal 2 17 25 4" xfId="13014" xr:uid="{00000000-0005-0000-0000-0000D5320000}"/>
    <cellStyle name="Normal 2 17 25 4 2" xfId="13015" xr:uid="{00000000-0005-0000-0000-0000D6320000}"/>
    <cellStyle name="Normal 2 17 25 5" xfId="13016" xr:uid="{00000000-0005-0000-0000-0000D7320000}"/>
    <cellStyle name="Normal 2 17 25 5 2" xfId="13017" xr:uid="{00000000-0005-0000-0000-0000D8320000}"/>
    <cellStyle name="Normal 2 17 25 6" xfId="13018" xr:uid="{00000000-0005-0000-0000-0000D9320000}"/>
    <cellStyle name="Normal 2 17 25 6 2" xfId="13019" xr:uid="{00000000-0005-0000-0000-0000DA320000}"/>
    <cellStyle name="Normal 2 17 25 7" xfId="13020" xr:uid="{00000000-0005-0000-0000-0000DB320000}"/>
    <cellStyle name="Normal 2 17 25 7 2" xfId="13021" xr:uid="{00000000-0005-0000-0000-0000DC320000}"/>
    <cellStyle name="Normal 2 17 25 8" xfId="13022" xr:uid="{00000000-0005-0000-0000-0000DD320000}"/>
    <cellStyle name="Normal 2 17 25 9" xfId="13023" xr:uid="{00000000-0005-0000-0000-0000DE320000}"/>
    <cellStyle name="Normal 2 17 26" xfId="13024" xr:uid="{00000000-0005-0000-0000-0000DF320000}"/>
    <cellStyle name="Normal 2 17 26 10" xfId="13025" xr:uid="{00000000-0005-0000-0000-0000E0320000}"/>
    <cellStyle name="Normal 2 17 26 2" xfId="13026" xr:uid="{00000000-0005-0000-0000-0000E1320000}"/>
    <cellStyle name="Normal 2 17 26 2 2" xfId="13027" xr:uid="{00000000-0005-0000-0000-0000E2320000}"/>
    <cellStyle name="Normal 2 17 26 3" xfId="13028" xr:uid="{00000000-0005-0000-0000-0000E3320000}"/>
    <cellStyle name="Normal 2 17 26 3 2" xfId="13029" xr:uid="{00000000-0005-0000-0000-0000E4320000}"/>
    <cellStyle name="Normal 2 17 26 4" xfId="13030" xr:uid="{00000000-0005-0000-0000-0000E5320000}"/>
    <cellStyle name="Normal 2 17 26 4 2" xfId="13031" xr:uid="{00000000-0005-0000-0000-0000E6320000}"/>
    <cellStyle name="Normal 2 17 26 5" xfId="13032" xr:uid="{00000000-0005-0000-0000-0000E7320000}"/>
    <cellStyle name="Normal 2 17 26 5 2" xfId="13033" xr:uid="{00000000-0005-0000-0000-0000E8320000}"/>
    <cellStyle name="Normal 2 17 26 6" xfId="13034" xr:uid="{00000000-0005-0000-0000-0000E9320000}"/>
    <cellStyle name="Normal 2 17 26 6 2" xfId="13035" xr:uid="{00000000-0005-0000-0000-0000EA320000}"/>
    <cellStyle name="Normal 2 17 26 7" xfId="13036" xr:uid="{00000000-0005-0000-0000-0000EB320000}"/>
    <cellStyle name="Normal 2 17 26 7 2" xfId="13037" xr:uid="{00000000-0005-0000-0000-0000EC320000}"/>
    <cellStyle name="Normal 2 17 26 8" xfId="13038" xr:uid="{00000000-0005-0000-0000-0000ED320000}"/>
    <cellStyle name="Normal 2 17 26 9" xfId="13039" xr:uid="{00000000-0005-0000-0000-0000EE320000}"/>
    <cellStyle name="Normal 2 17 27" xfId="13040" xr:uid="{00000000-0005-0000-0000-0000EF320000}"/>
    <cellStyle name="Normal 2 17 27 10" xfId="13041" xr:uid="{00000000-0005-0000-0000-0000F0320000}"/>
    <cellStyle name="Normal 2 17 27 2" xfId="13042" xr:uid="{00000000-0005-0000-0000-0000F1320000}"/>
    <cellStyle name="Normal 2 17 27 2 2" xfId="13043" xr:uid="{00000000-0005-0000-0000-0000F2320000}"/>
    <cellStyle name="Normal 2 17 27 3" xfId="13044" xr:uid="{00000000-0005-0000-0000-0000F3320000}"/>
    <cellStyle name="Normal 2 17 27 3 2" xfId="13045" xr:uid="{00000000-0005-0000-0000-0000F4320000}"/>
    <cellStyle name="Normal 2 17 27 4" xfId="13046" xr:uid="{00000000-0005-0000-0000-0000F5320000}"/>
    <cellStyle name="Normal 2 17 27 4 2" xfId="13047" xr:uid="{00000000-0005-0000-0000-0000F6320000}"/>
    <cellStyle name="Normal 2 17 27 5" xfId="13048" xr:uid="{00000000-0005-0000-0000-0000F7320000}"/>
    <cellStyle name="Normal 2 17 27 5 2" xfId="13049" xr:uid="{00000000-0005-0000-0000-0000F8320000}"/>
    <cellStyle name="Normal 2 17 27 6" xfId="13050" xr:uid="{00000000-0005-0000-0000-0000F9320000}"/>
    <cellStyle name="Normal 2 17 27 6 2" xfId="13051" xr:uid="{00000000-0005-0000-0000-0000FA320000}"/>
    <cellStyle name="Normal 2 17 27 7" xfId="13052" xr:uid="{00000000-0005-0000-0000-0000FB320000}"/>
    <cellStyle name="Normal 2 17 27 7 2" xfId="13053" xr:uid="{00000000-0005-0000-0000-0000FC320000}"/>
    <cellStyle name="Normal 2 17 27 8" xfId="13054" xr:uid="{00000000-0005-0000-0000-0000FD320000}"/>
    <cellStyle name="Normal 2 17 27 9" xfId="13055" xr:uid="{00000000-0005-0000-0000-0000FE320000}"/>
    <cellStyle name="Normal 2 17 28" xfId="13056" xr:uid="{00000000-0005-0000-0000-0000FF320000}"/>
    <cellStyle name="Normal 2 17 28 10" xfId="13057" xr:uid="{00000000-0005-0000-0000-000000330000}"/>
    <cellStyle name="Normal 2 17 28 2" xfId="13058" xr:uid="{00000000-0005-0000-0000-000001330000}"/>
    <cellStyle name="Normal 2 17 28 2 2" xfId="13059" xr:uid="{00000000-0005-0000-0000-000002330000}"/>
    <cellStyle name="Normal 2 17 28 3" xfId="13060" xr:uid="{00000000-0005-0000-0000-000003330000}"/>
    <cellStyle name="Normal 2 17 28 3 2" xfId="13061" xr:uid="{00000000-0005-0000-0000-000004330000}"/>
    <cellStyle name="Normal 2 17 28 4" xfId="13062" xr:uid="{00000000-0005-0000-0000-000005330000}"/>
    <cellStyle name="Normal 2 17 28 4 2" xfId="13063" xr:uid="{00000000-0005-0000-0000-000006330000}"/>
    <cellStyle name="Normal 2 17 28 5" xfId="13064" xr:uid="{00000000-0005-0000-0000-000007330000}"/>
    <cellStyle name="Normal 2 17 28 5 2" xfId="13065" xr:uid="{00000000-0005-0000-0000-000008330000}"/>
    <cellStyle name="Normal 2 17 28 6" xfId="13066" xr:uid="{00000000-0005-0000-0000-000009330000}"/>
    <cellStyle name="Normal 2 17 28 6 2" xfId="13067" xr:uid="{00000000-0005-0000-0000-00000A330000}"/>
    <cellStyle name="Normal 2 17 28 7" xfId="13068" xr:uid="{00000000-0005-0000-0000-00000B330000}"/>
    <cellStyle name="Normal 2 17 28 7 2" xfId="13069" xr:uid="{00000000-0005-0000-0000-00000C330000}"/>
    <cellStyle name="Normal 2 17 28 8" xfId="13070" xr:uid="{00000000-0005-0000-0000-00000D330000}"/>
    <cellStyle name="Normal 2 17 28 9" xfId="13071" xr:uid="{00000000-0005-0000-0000-00000E330000}"/>
    <cellStyle name="Normal 2 17 29" xfId="13072" xr:uid="{00000000-0005-0000-0000-00000F330000}"/>
    <cellStyle name="Normal 2 17 29 10" xfId="13073" xr:uid="{00000000-0005-0000-0000-000010330000}"/>
    <cellStyle name="Normal 2 17 29 2" xfId="13074" xr:uid="{00000000-0005-0000-0000-000011330000}"/>
    <cellStyle name="Normal 2 17 29 2 2" xfId="13075" xr:uid="{00000000-0005-0000-0000-000012330000}"/>
    <cellStyle name="Normal 2 17 29 3" xfId="13076" xr:uid="{00000000-0005-0000-0000-000013330000}"/>
    <cellStyle name="Normal 2 17 29 3 2" xfId="13077" xr:uid="{00000000-0005-0000-0000-000014330000}"/>
    <cellStyle name="Normal 2 17 29 4" xfId="13078" xr:uid="{00000000-0005-0000-0000-000015330000}"/>
    <cellStyle name="Normal 2 17 29 4 2" xfId="13079" xr:uid="{00000000-0005-0000-0000-000016330000}"/>
    <cellStyle name="Normal 2 17 29 5" xfId="13080" xr:uid="{00000000-0005-0000-0000-000017330000}"/>
    <cellStyle name="Normal 2 17 29 5 2" xfId="13081" xr:uid="{00000000-0005-0000-0000-000018330000}"/>
    <cellStyle name="Normal 2 17 29 6" xfId="13082" xr:uid="{00000000-0005-0000-0000-000019330000}"/>
    <cellStyle name="Normal 2 17 29 6 2" xfId="13083" xr:uid="{00000000-0005-0000-0000-00001A330000}"/>
    <cellStyle name="Normal 2 17 29 7" xfId="13084" xr:uid="{00000000-0005-0000-0000-00001B330000}"/>
    <cellStyle name="Normal 2 17 29 7 2" xfId="13085" xr:uid="{00000000-0005-0000-0000-00001C330000}"/>
    <cellStyle name="Normal 2 17 29 8" xfId="13086" xr:uid="{00000000-0005-0000-0000-00001D330000}"/>
    <cellStyle name="Normal 2 17 29 9" xfId="13087" xr:uid="{00000000-0005-0000-0000-00001E330000}"/>
    <cellStyle name="Normal 2 17 3" xfId="13088" xr:uid="{00000000-0005-0000-0000-00001F330000}"/>
    <cellStyle name="Normal 2 17 3 10" xfId="13089" xr:uid="{00000000-0005-0000-0000-000020330000}"/>
    <cellStyle name="Normal 2 17 3 2" xfId="13090" xr:uid="{00000000-0005-0000-0000-000021330000}"/>
    <cellStyle name="Normal 2 17 3 2 2" xfId="13091" xr:uid="{00000000-0005-0000-0000-000022330000}"/>
    <cellStyle name="Normal 2 17 3 3" xfId="13092" xr:uid="{00000000-0005-0000-0000-000023330000}"/>
    <cellStyle name="Normal 2 17 3 3 2" xfId="13093" xr:uid="{00000000-0005-0000-0000-000024330000}"/>
    <cellStyle name="Normal 2 17 3 4" xfId="13094" xr:uid="{00000000-0005-0000-0000-000025330000}"/>
    <cellStyle name="Normal 2 17 3 4 2" xfId="13095" xr:uid="{00000000-0005-0000-0000-000026330000}"/>
    <cellStyle name="Normal 2 17 3 5" xfId="13096" xr:uid="{00000000-0005-0000-0000-000027330000}"/>
    <cellStyle name="Normal 2 17 3 5 2" xfId="13097" xr:uid="{00000000-0005-0000-0000-000028330000}"/>
    <cellStyle name="Normal 2 17 3 6" xfId="13098" xr:uid="{00000000-0005-0000-0000-000029330000}"/>
    <cellStyle name="Normal 2 17 3 6 2" xfId="13099" xr:uid="{00000000-0005-0000-0000-00002A330000}"/>
    <cellStyle name="Normal 2 17 3 7" xfId="13100" xr:uid="{00000000-0005-0000-0000-00002B330000}"/>
    <cellStyle name="Normal 2 17 3 7 2" xfId="13101" xr:uid="{00000000-0005-0000-0000-00002C330000}"/>
    <cellStyle name="Normal 2 17 3 8" xfId="13102" xr:uid="{00000000-0005-0000-0000-00002D330000}"/>
    <cellStyle name="Normal 2 17 3 9" xfId="13103" xr:uid="{00000000-0005-0000-0000-00002E330000}"/>
    <cellStyle name="Normal 2 17 30" xfId="13104" xr:uid="{00000000-0005-0000-0000-00002F330000}"/>
    <cellStyle name="Normal 2 17 30 10" xfId="13105" xr:uid="{00000000-0005-0000-0000-000030330000}"/>
    <cellStyle name="Normal 2 17 30 2" xfId="13106" xr:uid="{00000000-0005-0000-0000-000031330000}"/>
    <cellStyle name="Normal 2 17 30 2 2" xfId="13107" xr:uid="{00000000-0005-0000-0000-000032330000}"/>
    <cellStyle name="Normal 2 17 30 3" xfId="13108" xr:uid="{00000000-0005-0000-0000-000033330000}"/>
    <cellStyle name="Normal 2 17 30 3 2" xfId="13109" xr:uid="{00000000-0005-0000-0000-000034330000}"/>
    <cellStyle name="Normal 2 17 30 4" xfId="13110" xr:uid="{00000000-0005-0000-0000-000035330000}"/>
    <cellStyle name="Normal 2 17 30 4 2" xfId="13111" xr:uid="{00000000-0005-0000-0000-000036330000}"/>
    <cellStyle name="Normal 2 17 30 5" xfId="13112" xr:uid="{00000000-0005-0000-0000-000037330000}"/>
    <cellStyle name="Normal 2 17 30 5 2" xfId="13113" xr:uid="{00000000-0005-0000-0000-000038330000}"/>
    <cellStyle name="Normal 2 17 30 6" xfId="13114" xr:uid="{00000000-0005-0000-0000-000039330000}"/>
    <cellStyle name="Normal 2 17 30 6 2" xfId="13115" xr:uid="{00000000-0005-0000-0000-00003A330000}"/>
    <cellStyle name="Normal 2 17 30 7" xfId="13116" xr:uid="{00000000-0005-0000-0000-00003B330000}"/>
    <cellStyle name="Normal 2 17 30 7 2" xfId="13117" xr:uid="{00000000-0005-0000-0000-00003C330000}"/>
    <cellStyle name="Normal 2 17 30 8" xfId="13118" xr:uid="{00000000-0005-0000-0000-00003D330000}"/>
    <cellStyle name="Normal 2 17 30 9" xfId="13119" xr:uid="{00000000-0005-0000-0000-00003E330000}"/>
    <cellStyle name="Normal 2 17 31" xfId="13120" xr:uid="{00000000-0005-0000-0000-00003F330000}"/>
    <cellStyle name="Normal 2 17 31 10" xfId="13121" xr:uid="{00000000-0005-0000-0000-000040330000}"/>
    <cellStyle name="Normal 2 17 31 2" xfId="13122" xr:uid="{00000000-0005-0000-0000-000041330000}"/>
    <cellStyle name="Normal 2 17 31 2 2" xfId="13123" xr:uid="{00000000-0005-0000-0000-000042330000}"/>
    <cellStyle name="Normal 2 17 31 3" xfId="13124" xr:uid="{00000000-0005-0000-0000-000043330000}"/>
    <cellStyle name="Normal 2 17 31 3 2" xfId="13125" xr:uid="{00000000-0005-0000-0000-000044330000}"/>
    <cellStyle name="Normal 2 17 31 4" xfId="13126" xr:uid="{00000000-0005-0000-0000-000045330000}"/>
    <cellStyle name="Normal 2 17 31 4 2" xfId="13127" xr:uid="{00000000-0005-0000-0000-000046330000}"/>
    <cellStyle name="Normal 2 17 31 5" xfId="13128" xr:uid="{00000000-0005-0000-0000-000047330000}"/>
    <cellStyle name="Normal 2 17 31 5 2" xfId="13129" xr:uid="{00000000-0005-0000-0000-000048330000}"/>
    <cellStyle name="Normal 2 17 31 6" xfId="13130" xr:uid="{00000000-0005-0000-0000-000049330000}"/>
    <cellStyle name="Normal 2 17 31 6 2" xfId="13131" xr:uid="{00000000-0005-0000-0000-00004A330000}"/>
    <cellStyle name="Normal 2 17 31 7" xfId="13132" xr:uid="{00000000-0005-0000-0000-00004B330000}"/>
    <cellStyle name="Normal 2 17 31 7 2" xfId="13133" xr:uid="{00000000-0005-0000-0000-00004C330000}"/>
    <cellStyle name="Normal 2 17 31 8" xfId="13134" xr:uid="{00000000-0005-0000-0000-00004D330000}"/>
    <cellStyle name="Normal 2 17 31 9" xfId="13135" xr:uid="{00000000-0005-0000-0000-00004E330000}"/>
    <cellStyle name="Normal 2 17 32" xfId="13136" xr:uid="{00000000-0005-0000-0000-00004F330000}"/>
    <cellStyle name="Normal 2 17 32 10" xfId="13137" xr:uid="{00000000-0005-0000-0000-000050330000}"/>
    <cellStyle name="Normal 2 17 32 2" xfId="13138" xr:uid="{00000000-0005-0000-0000-000051330000}"/>
    <cellStyle name="Normal 2 17 32 2 2" xfId="13139" xr:uid="{00000000-0005-0000-0000-000052330000}"/>
    <cellStyle name="Normal 2 17 32 3" xfId="13140" xr:uid="{00000000-0005-0000-0000-000053330000}"/>
    <cellStyle name="Normal 2 17 32 3 2" xfId="13141" xr:uid="{00000000-0005-0000-0000-000054330000}"/>
    <cellStyle name="Normal 2 17 32 4" xfId="13142" xr:uid="{00000000-0005-0000-0000-000055330000}"/>
    <cellStyle name="Normal 2 17 32 4 2" xfId="13143" xr:uid="{00000000-0005-0000-0000-000056330000}"/>
    <cellStyle name="Normal 2 17 32 5" xfId="13144" xr:uid="{00000000-0005-0000-0000-000057330000}"/>
    <cellStyle name="Normal 2 17 32 5 2" xfId="13145" xr:uid="{00000000-0005-0000-0000-000058330000}"/>
    <cellStyle name="Normal 2 17 32 6" xfId="13146" xr:uid="{00000000-0005-0000-0000-000059330000}"/>
    <cellStyle name="Normal 2 17 32 6 2" xfId="13147" xr:uid="{00000000-0005-0000-0000-00005A330000}"/>
    <cellStyle name="Normal 2 17 32 7" xfId="13148" xr:uid="{00000000-0005-0000-0000-00005B330000}"/>
    <cellStyle name="Normal 2 17 32 7 2" xfId="13149" xr:uid="{00000000-0005-0000-0000-00005C330000}"/>
    <cellStyle name="Normal 2 17 32 8" xfId="13150" xr:uid="{00000000-0005-0000-0000-00005D330000}"/>
    <cellStyle name="Normal 2 17 32 9" xfId="13151" xr:uid="{00000000-0005-0000-0000-00005E330000}"/>
    <cellStyle name="Normal 2 17 33" xfId="13152" xr:uid="{00000000-0005-0000-0000-00005F330000}"/>
    <cellStyle name="Normal 2 17 33 10" xfId="13153" xr:uid="{00000000-0005-0000-0000-000060330000}"/>
    <cellStyle name="Normal 2 17 33 2" xfId="13154" xr:uid="{00000000-0005-0000-0000-000061330000}"/>
    <cellStyle name="Normal 2 17 33 2 2" xfId="13155" xr:uid="{00000000-0005-0000-0000-000062330000}"/>
    <cellStyle name="Normal 2 17 33 3" xfId="13156" xr:uid="{00000000-0005-0000-0000-000063330000}"/>
    <cellStyle name="Normal 2 17 33 3 2" xfId="13157" xr:uid="{00000000-0005-0000-0000-000064330000}"/>
    <cellStyle name="Normal 2 17 33 4" xfId="13158" xr:uid="{00000000-0005-0000-0000-000065330000}"/>
    <cellStyle name="Normal 2 17 33 4 2" xfId="13159" xr:uid="{00000000-0005-0000-0000-000066330000}"/>
    <cellStyle name="Normal 2 17 33 5" xfId="13160" xr:uid="{00000000-0005-0000-0000-000067330000}"/>
    <cellStyle name="Normal 2 17 33 5 2" xfId="13161" xr:uid="{00000000-0005-0000-0000-000068330000}"/>
    <cellStyle name="Normal 2 17 33 6" xfId="13162" xr:uid="{00000000-0005-0000-0000-000069330000}"/>
    <cellStyle name="Normal 2 17 33 6 2" xfId="13163" xr:uid="{00000000-0005-0000-0000-00006A330000}"/>
    <cellStyle name="Normal 2 17 33 7" xfId="13164" xr:uid="{00000000-0005-0000-0000-00006B330000}"/>
    <cellStyle name="Normal 2 17 33 7 2" xfId="13165" xr:uid="{00000000-0005-0000-0000-00006C330000}"/>
    <cellStyle name="Normal 2 17 33 8" xfId="13166" xr:uid="{00000000-0005-0000-0000-00006D330000}"/>
    <cellStyle name="Normal 2 17 33 9" xfId="13167" xr:uid="{00000000-0005-0000-0000-00006E330000}"/>
    <cellStyle name="Normal 2 17 34" xfId="13168" xr:uid="{00000000-0005-0000-0000-00006F330000}"/>
    <cellStyle name="Normal 2 17 34 10" xfId="13169" xr:uid="{00000000-0005-0000-0000-000070330000}"/>
    <cellStyle name="Normal 2 17 34 2" xfId="13170" xr:uid="{00000000-0005-0000-0000-000071330000}"/>
    <cellStyle name="Normal 2 17 34 2 2" xfId="13171" xr:uid="{00000000-0005-0000-0000-000072330000}"/>
    <cellStyle name="Normal 2 17 34 3" xfId="13172" xr:uid="{00000000-0005-0000-0000-000073330000}"/>
    <cellStyle name="Normal 2 17 34 3 2" xfId="13173" xr:uid="{00000000-0005-0000-0000-000074330000}"/>
    <cellStyle name="Normal 2 17 34 4" xfId="13174" xr:uid="{00000000-0005-0000-0000-000075330000}"/>
    <cellStyle name="Normal 2 17 34 4 2" xfId="13175" xr:uid="{00000000-0005-0000-0000-000076330000}"/>
    <cellStyle name="Normal 2 17 34 5" xfId="13176" xr:uid="{00000000-0005-0000-0000-000077330000}"/>
    <cellStyle name="Normal 2 17 34 5 2" xfId="13177" xr:uid="{00000000-0005-0000-0000-000078330000}"/>
    <cellStyle name="Normal 2 17 34 6" xfId="13178" xr:uid="{00000000-0005-0000-0000-000079330000}"/>
    <cellStyle name="Normal 2 17 34 6 2" xfId="13179" xr:uid="{00000000-0005-0000-0000-00007A330000}"/>
    <cellStyle name="Normal 2 17 34 7" xfId="13180" xr:uid="{00000000-0005-0000-0000-00007B330000}"/>
    <cellStyle name="Normal 2 17 34 7 2" xfId="13181" xr:uid="{00000000-0005-0000-0000-00007C330000}"/>
    <cellStyle name="Normal 2 17 34 8" xfId="13182" xr:uid="{00000000-0005-0000-0000-00007D330000}"/>
    <cellStyle name="Normal 2 17 34 9" xfId="13183" xr:uid="{00000000-0005-0000-0000-00007E330000}"/>
    <cellStyle name="Normal 2 17 35" xfId="13184" xr:uid="{00000000-0005-0000-0000-00007F330000}"/>
    <cellStyle name="Normal 2 17 35 10" xfId="13185" xr:uid="{00000000-0005-0000-0000-000080330000}"/>
    <cellStyle name="Normal 2 17 35 2" xfId="13186" xr:uid="{00000000-0005-0000-0000-000081330000}"/>
    <cellStyle name="Normal 2 17 35 2 2" xfId="13187" xr:uid="{00000000-0005-0000-0000-000082330000}"/>
    <cellStyle name="Normal 2 17 35 3" xfId="13188" xr:uid="{00000000-0005-0000-0000-000083330000}"/>
    <cellStyle name="Normal 2 17 35 3 2" xfId="13189" xr:uid="{00000000-0005-0000-0000-000084330000}"/>
    <cellStyle name="Normal 2 17 35 4" xfId="13190" xr:uid="{00000000-0005-0000-0000-000085330000}"/>
    <cellStyle name="Normal 2 17 35 4 2" xfId="13191" xr:uid="{00000000-0005-0000-0000-000086330000}"/>
    <cellStyle name="Normal 2 17 35 5" xfId="13192" xr:uid="{00000000-0005-0000-0000-000087330000}"/>
    <cellStyle name="Normal 2 17 35 5 2" xfId="13193" xr:uid="{00000000-0005-0000-0000-000088330000}"/>
    <cellStyle name="Normal 2 17 35 6" xfId="13194" xr:uid="{00000000-0005-0000-0000-000089330000}"/>
    <cellStyle name="Normal 2 17 35 6 2" xfId="13195" xr:uid="{00000000-0005-0000-0000-00008A330000}"/>
    <cellStyle name="Normal 2 17 35 7" xfId="13196" xr:uid="{00000000-0005-0000-0000-00008B330000}"/>
    <cellStyle name="Normal 2 17 35 7 2" xfId="13197" xr:uid="{00000000-0005-0000-0000-00008C330000}"/>
    <cellStyle name="Normal 2 17 35 8" xfId="13198" xr:uid="{00000000-0005-0000-0000-00008D330000}"/>
    <cellStyle name="Normal 2 17 35 9" xfId="13199" xr:uid="{00000000-0005-0000-0000-00008E330000}"/>
    <cellStyle name="Normal 2 17 36" xfId="13200" xr:uid="{00000000-0005-0000-0000-00008F330000}"/>
    <cellStyle name="Normal 2 17 36 10" xfId="13201" xr:uid="{00000000-0005-0000-0000-000090330000}"/>
    <cellStyle name="Normal 2 17 36 2" xfId="13202" xr:uid="{00000000-0005-0000-0000-000091330000}"/>
    <cellStyle name="Normal 2 17 36 2 2" xfId="13203" xr:uid="{00000000-0005-0000-0000-000092330000}"/>
    <cellStyle name="Normal 2 17 36 3" xfId="13204" xr:uid="{00000000-0005-0000-0000-000093330000}"/>
    <cellStyle name="Normal 2 17 36 3 2" xfId="13205" xr:uid="{00000000-0005-0000-0000-000094330000}"/>
    <cellStyle name="Normal 2 17 36 4" xfId="13206" xr:uid="{00000000-0005-0000-0000-000095330000}"/>
    <cellStyle name="Normal 2 17 36 4 2" xfId="13207" xr:uid="{00000000-0005-0000-0000-000096330000}"/>
    <cellStyle name="Normal 2 17 36 5" xfId="13208" xr:uid="{00000000-0005-0000-0000-000097330000}"/>
    <cellStyle name="Normal 2 17 36 5 2" xfId="13209" xr:uid="{00000000-0005-0000-0000-000098330000}"/>
    <cellStyle name="Normal 2 17 36 6" xfId="13210" xr:uid="{00000000-0005-0000-0000-000099330000}"/>
    <cellStyle name="Normal 2 17 36 6 2" xfId="13211" xr:uid="{00000000-0005-0000-0000-00009A330000}"/>
    <cellStyle name="Normal 2 17 36 7" xfId="13212" xr:uid="{00000000-0005-0000-0000-00009B330000}"/>
    <cellStyle name="Normal 2 17 36 7 2" xfId="13213" xr:uid="{00000000-0005-0000-0000-00009C330000}"/>
    <cellStyle name="Normal 2 17 36 8" xfId="13214" xr:uid="{00000000-0005-0000-0000-00009D330000}"/>
    <cellStyle name="Normal 2 17 36 9" xfId="13215" xr:uid="{00000000-0005-0000-0000-00009E330000}"/>
    <cellStyle name="Normal 2 17 37" xfId="13216" xr:uid="{00000000-0005-0000-0000-00009F330000}"/>
    <cellStyle name="Normal 2 17 37 10" xfId="13217" xr:uid="{00000000-0005-0000-0000-0000A0330000}"/>
    <cellStyle name="Normal 2 17 37 2" xfId="13218" xr:uid="{00000000-0005-0000-0000-0000A1330000}"/>
    <cellStyle name="Normal 2 17 37 2 2" xfId="13219" xr:uid="{00000000-0005-0000-0000-0000A2330000}"/>
    <cellStyle name="Normal 2 17 37 3" xfId="13220" xr:uid="{00000000-0005-0000-0000-0000A3330000}"/>
    <cellStyle name="Normal 2 17 37 3 2" xfId="13221" xr:uid="{00000000-0005-0000-0000-0000A4330000}"/>
    <cellStyle name="Normal 2 17 37 4" xfId="13222" xr:uid="{00000000-0005-0000-0000-0000A5330000}"/>
    <cellStyle name="Normal 2 17 37 4 2" xfId="13223" xr:uid="{00000000-0005-0000-0000-0000A6330000}"/>
    <cellStyle name="Normal 2 17 37 5" xfId="13224" xr:uid="{00000000-0005-0000-0000-0000A7330000}"/>
    <cellStyle name="Normal 2 17 37 5 2" xfId="13225" xr:uid="{00000000-0005-0000-0000-0000A8330000}"/>
    <cellStyle name="Normal 2 17 37 6" xfId="13226" xr:uid="{00000000-0005-0000-0000-0000A9330000}"/>
    <cellStyle name="Normal 2 17 37 6 2" xfId="13227" xr:uid="{00000000-0005-0000-0000-0000AA330000}"/>
    <cellStyle name="Normal 2 17 37 7" xfId="13228" xr:uid="{00000000-0005-0000-0000-0000AB330000}"/>
    <cellStyle name="Normal 2 17 37 7 2" xfId="13229" xr:uid="{00000000-0005-0000-0000-0000AC330000}"/>
    <cellStyle name="Normal 2 17 37 8" xfId="13230" xr:uid="{00000000-0005-0000-0000-0000AD330000}"/>
    <cellStyle name="Normal 2 17 37 9" xfId="13231" xr:uid="{00000000-0005-0000-0000-0000AE330000}"/>
    <cellStyle name="Normal 2 17 38" xfId="13232" xr:uid="{00000000-0005-0000-0000-0000AF330000}"/>
    <cellStyle name="Normal 2 17 38 10" xfId="13233" xr:uid="{00000000-0005-0000-0000-0000B0330000}"/>
    <cellStyle name="Normal 2 17 38 2" xfId="13234" xr:uid="{00000000-0005-0000-0000-0000B1330000}"/>
    <cellStyle name="Normal 2 17 38 2 2" xfId="13235" xr:uid="{00000000-0005-0000-0000-0000B2330000}"/>
    <cellStyle name="Normal 2 17 38 3" xfId="13236" xr:uid="{00000000-0005-0000-0000-0000B3330000}"/>
    <cellStyle name="Normal 2 17 38 3 2" xfId="13237" xr:uid="{00000000-0005-0000-0000-0000B4330000}"/>
    <cellStyle name="Normal 2 17 38 4" xfId="13238" xr:uid="{00000000-0005-0000-0000-0000B5330000}"/>
    <cellStyle name="Normal 2 17 38 4 2" xfId="13239" xr:uid="{00000000-0005-0000-0000-0000B6330000}"/>
    <cellStyle name="Normal 2 17 38 5" xfId="13240" xr:uid="{00000000-0005-0000-0000-0000B7330000}"/>
    <cellStyle name="Normal 2 17 38 5 2" xfId="13241" xr:uid="{00000000-0005-0000-0000-0000B8330000}"/>
    <cellStyle name="Normal 2 17 38 6" xfId="13242" xr:uid="{00000000-0005-0000-0000-0000B9330000}"/>
    <cellStyle name="Normal 2 17 38 6 2" xfId="13243" xr:uid="{00000000-0005-0000-0000-0000BA330000}"/>
    <cellStyle name="Normal 2 17 38 7" xfId="13244" xr:uid="{00000000-0005-0000-0000-0000BB330000}"/>
    <cellStyle name="Normal 2 17 38 7 2" xfId="13245" xr:uid="{00000000-0005-0000-0000-0000BC330000}"/>
    <cellStyle name="Normal 2 17 38 8" xfId="13246" xr:uid="{00000000-0005-0000-0000-0000BD330000}"/>
    <cellStyle name="Normal 2 17 38 9" xfId="13247" xr:uid="{00000000-0005-0000-0000-0000BE330000}"/>
    <cellStyle name="Normal 2 17 39" xfId="13248" xr:uid="{00000000-0005-0000-0000-0000BF330000}"/>
    <cellStyle name="Normal 2 17 39 10" xfId="13249" xr:uid="{00000000-0005-0000-0000-0000C0330000}"/>
    <cellStyle name="Normal 2 17 39 2" xfId="13250" xr:uid="{00000000-0005-0000-0000-0000C1330000}"/>
    <cellStyle name="Normal 2 17 39 2 2" xfId="13251" xr:uid="{00000000-0005-0000-0000-0000C2330000}"/>
    <cellStyle name="Normal 2 17 39 3" xfId="13252" xr:uid="{00000000-0005-0000-0000-0000C3330000}"/>
    <cellStyle name="Normal 2 17 39 3 2" xfId="13253" xr:uid="{00000000-0005-0000-0000-0000C4330000}"/>
    <cellStyle name="Normal 2 17 39 4" xfId="13254" xr:uid="{00000000-0005-0000-0000-0000C5330000}"/>
    <cellStyle name="Normal 2 17 39 4 2" xfId="13255" xr:uid="{00000000-0005-0000-0000-0000C6330000}"/>
    <cellStyle name="Normal 2 17 39 5" xfId="13256" xr:uid="{00000000-0005-0000-0000-0000C7330000}"/>
    <cellStyle name="Normal 2 17 39 5 2" xfId="13257" xr:uid="{00000000-0005-0000-0000-0000C8330000}"/>
    <cellStyle name="Normal 2 17 39 6" xfId="13258" xr:uid="{00000000-0005-0000-0000-0000C9330000}"/>
    <cellStyle name="Normal 2 17 39 6 2" xfId="13259" xr:uid="{00000000-0005-0000-0000-0000CA330000}"/>
    <cellStyle name="Normal 2 17 39 7" xfId="13260" xr:uid="{00000000-0005-0000-0000-0000CB330000}"/>
    <cellStyle name="Normal 2 17 39 7 2" xfId="13261" xr:uid="{00000000-0005-0000-0000-0000CC330000}"/>
    <cellStyle name="Normal 2 17 39 8" xfId="13262" xr:uid="{00000000-0005-0000-0000-0000CD330000}"/>
    <cellStyle name="Normal 2 17 39 9" xfId="13263" xr:uid="{00000000-0005-0000-0000-0000CE330000}"/>
    <cellStyle name="Normal 2 17 4" xfId="13264" xr:uid="{00000000-0005-0000-0000-0000CF330000}"/>
    <cellStyle name="Normal 2 17 4 10" xfId="13265" xr:uid="{00000000-0005-0000-0000-0000D0330000}"/>
    <cellStyle name="Normal 2 17 4 2" xfId="13266" xr:uid="{00000000-0005-0000-0000-0000D1330000}"/>
    <cellStyle name="Normal 2 17 4 2 2" xfId="13267" xr:uid="{00000000-0005-0000-0000-0000D2330000}"/>
    <cellStyle name="Normal 2 17 4 3" xfId="13268" xr:uid="{00000000-0005-0000-0000-0000D3330000}"/>
    <cellStyle name="Normal 2 17 4 3 2" xfId="13269" xr:uid="{00000000-0005-0000-0000-0000D4330000}"/>
    <cellStyle name="Normal 2 17 4 4" xfId="13270" xr:uid="{00000000-0005-0000-0000-0000D5330000}"/>
    <cellStyle name="Normal 2 17 4 4 2" xfId="13271" xr:uid="{00000000-0005-0000-0000-0000D6330000}"/>
    <cellStyle name="Normal 2 17 4 5" xfId="13272" xr:uid="{00000000-0005-0000-0000-0000D7330000}"/>
    <cellStyle name="Normal 2 17 4 5 2" xfId="13273" xr:uid="{00000000-0005-0000-0000-0000D8330000}"/>
    <cellStyle name="Normal 2 17 4 6" xfId="13274" xr:uid="{00000000-0005-0000-0000-0000D9330000}"/>
    <cellStyle name="Normal 2 17 4 6 2" xfId="13275" xr:uid="{00000000-0005-0000-0000-0000DA330000}"/>
    <cellStyle name="Normal 2 17 4 7" xfId="13276" xr:uid="{00000000-0005-0000-0000-0000DB330000}"/>
    <cellStyle name="Normal 2 17 4 7 2" xfId="13277" xr:uid="{00000000-0005-0000-0000-0000DC330000}"/>
    <cellStyle name="Normal 2 17 4 8" xfId="13278" xr:uid="{00000000-0005-0000-0000-0000DD330000}"/>
    <cellStyle name="Normal 2 17 4 9" xfId="13279" xr:uid="{00000000-0005-0000-0000-0000DE330000}"/>
    <cellStyle name="Normal 2 17 40" xfId="13280" xr:uid="{00000000-0005-0000-0000-0000DF330000}"/>
    <cellStyle name="Normal 2 17 40 10" xfId="13281" xr:uid="{00000000-0005-0000-0000-0000E0330000}"/>
    <cellStyle name="Normal 2 17 40 2" xfId="13282" xr:uid="{00000000-0005-0000-0000-0000E1330000}"/>
    <cellStyle name="Normal 2 17 40 2 2" xfId="13283" xr:uid="{00000000-0005-0000-0000-0000E2330000}"/>
    <cellStyle name="Normal 2 17 40 3" xfId="13284" xr:uid="{00000000-0005-0000-0000-0000E3330000}"/>
    <cellStyle name="Normal 2 17 40 3 2" xfId="13285" xr:uid="{00000000-0005-0000-0000-0000E4330000}"/>
    <cellStyle name="Normal 2 17 40 4" xfId="13286" xr:uid="{00000000-0005-0000-0000-0000E5330000}"/>
    <cellStyle name="Normal 2 17 40 4 2" xfId="13287" xr:uid="{00000000-0005-0000-0000-0000E6330000}"/>
    <cellStyle name="Normal 2 17 40 5" xfId="13288" xr:uid="{00000000-0005-0000-0000-0000E7330000}"/>
    <cellStyle name="Normal 2 17 40 5 2" xfId="13289" xr:uid="{00000000-0005-0000-0000-0000E8330000}"/>
    <cellStyle name="Normal 2 17 40 6" xfId="13290" xr:uid="{00000000-0005-0000-0000-0000E9330000}"/>
    <cellStyle name="Normal 2 17 40 6 2" xfId="13291" xr:uid="{00000000-0005-0000-0000-0000EA330000}"/>
    <cellStyle name="Normal 2 17 40 7" xfId="13292" xr:uid="{00000000-0005-0000-0000-0000EB330000}"/>
    <cellStyle name="Normal 2 17 40 7 2" xfId="13293" xr:uid="{00000000-0005-0000-0000-0000EC330000}"/>
    <cellStyle name="Normal 2 17 40 8" xfId="13294" xr:uid="{00000000-0005-0000-0000-0000ED330000}"/>
    <cellStyle name="Normal 2 17 40 9" xfId="13295" xr:uid="{00000000-0005-0000-0000-0000EE330000}"/>
    <cellStyle name="Normal 2 17 41" xfId="13296" xr:uid="{00000000-0005-0000-0000-0000EF330000}"/>
    <cellStyle name="Normal 2 17 41 10" xfId="13297" xr:uid="{00000000-0005-0000-0000-0000F0330000}"/>
    <cellStyle name="Normal 2 17 41 2" xfId="13298" xr:uid="{00000000-0005-0000-0000-0000F1330000}"/>
    <cellStyle name="Normal 2 17 41 2 2" xfId="13299" xr:uid="{00000000-0005-0000-0000-0000F2330000}"/>
    <cellStyle name="Normal 2 17 41 3" xfId="13300" xr:uid="{00000000-0005-0000-0000-0000F3330000}"/>
    <cellStyle name="Normal 2 17 41 3 2" xfId="13301" xr:uid="{00000000-0005-0000-0000-0000F4330000}"/>
    <cellStyle name="Normal 2 17 41 4" xfId="13302" xr:uid="{00000000-0005-0000-0000-0000F5330000}"/>
    <cellStyle name="Normal 2 17 41 4 2" xfId="13303" xr:uid="{00000000-0005-0000-0000-0000F6330000}"/>
    <cellStyle name="Normal 2 17 41 5" xfId="13304" xr:uid="{00000000-0005-0000-0000-0000F7330000}"/>
    <cellStyle name="Normal 2 17 41 5 2" xfId="13305" xr:uid="{00000000-0005-0000-0000-0000F8330000}"/>
    <cellStyle name="Normal 2 17 41 6" xfId="13306" xr:uid="{00000000-0005-0000-0000-0000F9330000}"/>
    <cellStyle name="Normal 2 17 41 6 2" xfId="13307" xr:uid="{00000000-0005-0000-0000-0000FA330000}"/>
    <cellStyle name="Normal 2 17 41 7" xfId="13308" xr:uid="{00000000-0005-0000-0000-0000FB330000}"/>
    <cellStyle name="Normal 2 17 41 7 2" xfId="13309" xr:uid="{00000000-0005-0000-0000-0000FC330000}"/>
    <cellStyle name="Normal 2 17 41 8" xfId="13310" xr:uid="{00000000-0005-0000-0000-0000FD330000}"/>
    <cellStyle name="Normal 2 17 41 9" xfId="13311" xr:uid="{00000000-0005-0000-0000-0000FE330000}"/>
    <cellStyle name="Normal 2 17 42" xfId="13312" xr:uid="{00000000-0005-0000-0000-0000FF330000}"/>
    <cellStyle name="Normal 2 17 42 10" xfId="13313" xr:uid="{00000000-0005-0000-0000-000000340000}"/>
    <cellStyle name="Normal 2 17 42 2" xfId="13314" xr:uid="{00000000-0005-0000-0000-000001340000}"/>
    <cellStyle name="Normal 2 17 42 2 2" xfId="13315" xr:uid="{00000000-0005-0000-0000-000002340000}"/>
    <cellStyle name="Normal 2 17 42 3" xfId="13316" xr:uid="{00000000-0005-0000-0000-000003340000}"/>
    <cellStyle name="Normal 2 17 42 3 2" xfId="13317" xr:uid="{00000000-0005-0000-0000-000004340000}"/>
    <cellStyle name="Normal 2 17 42 4" xfId="13318" xr:uid="{00000000-0005-0000-0000-000005340000}"/>
    <cellStyle name="Normal 2 17 42 4 2" xfId="13319" xr:uid="{00000000-0005-0000-0000-000006340000}"/>
    <cellStyle name="Normal 2 17 42 5" xfId="13320" xr:uid="{00000000-0005-0000-0000-000007340000}"/>
    <cellStyle name="Normal 2 17 42 5 2" xfId="13321" xr:uid="{00000000-0005-0000-0000-000008340000}"/>
    <cellStyle name="Normal 2 17 42 6" xfId="13322" xr:uid="{00000000-0005-0000-0000-000009340000}"/>
    <cellStyle name="Normal 2 17 42 6 2" xfId="13323" xr:uid="{00000000-0005-0000-0000-00000A340000}"/>
    <cellStyle name="Normal 2 17 42 7" xfId="13324" xr:uid="{00000000-0005-0000-0000-00000B340000}"/>
    <cellStyle name="Normal 2 17 42 7 2" xfId="13325" xr:uid="{00000000-0005-0000-0000-00000C340000}"/>
    <cellStyle name="Normal 2 17 42 8" xfId="13326" xr:uid="{00000000-0005-0000-0000-00000D340000}"/>
    <cellStyle name="Normal 2 17 42 9" xfId="13327" xr:uid="{00000000-0005-0000-0000-00000E340000}"/>
    <cellStyle name="Normal 2 17 43" xfId="13328" xr:uid="{00000000-0005-0000-0000-00000F340000}"/>
    <cellStyle name="Normal 2 17 43 10" xfId="13329" xr:uid="{00000000-0005-0000-0000-000010340000}"/>
    <cellStyle name="Normal 2 17 43 2" xfId="13330" xr:uid="{00000000-0005-0000-0000-000011340000}"/>
    <cellStyle name="Normal 2 17 43 2 2" xfId="13331" xr:uid="{00000000-0005-0000-0000-000012340000}"/>
    <cellStyle name="Normal 2 17 43 3" xfId="13332" xr:uid="{00000000-0005-0000-0000-000013340000}"/>
    <cellStyle name="Normal 2 17 43 3 2" xfId="13333" xr:uid="{00000000-0005-0000-0000-000014340000}"/>
    <cellStyle name="Normal 2 17 43 4" xfId="13334" xr:uid="{00000000-0005-0000-0000-000015340000}"/>
    <cellStyle name="Normal 2 17 43 4 2" xfId="13335" xr:uid="{00000000-0005-0000-0000-000016340000}"/>
    <cellStyle name="Normal 2 17 43 5" xfId="13336" xr:uid="{00000000-0005-0000-0000-000017340000}"/>
    <cellStyle name="Normal 2 17 43 5 2" xfId="13337" xr:uid="{00000000-0005-0000-0000-000018340000}"/>
    <cellStyle name="Normal 2 17 43 6" xfId="13338" xr:uid="{00000000-0005-0000-0000-000019340000}"/>
    <cellStyle name="Normal 2 17 43 6 2" xfId="13339" xr:uid="{00000000-0005-0000-0000-00001A340000}"/>
    <cellStyle name="Normal 2 17 43 7" xfId="13340" xr:uid="{00000000-0005-0000-0000-00001B340000}"/>
    <cellStyle name="Normal 2 17 43 7 2" xfId="13341" xr:uid="{00000000-0005-0000-0000-00001C340000}"/>
    <cellStyle name="Normal 2 17 43 8" xfId="13342" xr:uid="{00000000-0005-0000-0000-00001D340000}"/>
    <cellStyle name="Normal 2 17 43 9" xfId="13343" xr:uid="{00000000-0005-0000-0000-00001E340000}"/>
    <cellStyle name="Normal 2 17 44" xfId="13344" xr:uid="{00000000-0005-0000-0000-00001F340000}"/>
    <cellStyle name="Normal 2 17 44 10" xfId="13345" xr:uid="{00000000-0005-0000-0000-000020340000}"/>
    <cellStyle name="Normal 2 17 44 2" xfId="13346" xr:uid="{00000000-0005-0000-0000-000021340000}"/>
    <cellStyle name="Normal 2 17 44 2 2" xfId="13347" xr:uid="{00000000-0005-0000-0000-000022340000}"/>
    <cellStyle name="Normal 2 17 44 3" xfId="13348" xr:uid="{00000000-0005-0000-0000-000023340000}"/>
    <cellStyle name="Normal 2 17 44 3 2" xfId="13349" xr:uid="{00000000-0005-0000-0000-000024340000}"/>
    <cellStyle name="Normal 2 17 44 4" xfId="13350" xr:uid="{00000000-0005-0000-0000-000025340000}"/>
    <cellStyle name="Normal 2 17 44 4 2" xfId="13351" xr:uid="{00000000-0005-0000-0000-000026340000}"/>
    <cellStyle name="Normal 2 17 44 5" xfId="13352" xr:uid="{00000000-0005-0000-0000-000027340000}"/>
    <cellStyle name="Normal 2 17 44 5 2" xfId="13353" xr:uid="{00000000-0005-0000-0000-000028340000}"/>
    <cellStyle name="Normal 2 17 44 6" xfId="13354" xr:uid="{00000000-0005-0000-0000-000029340000}"/>
    <cellStyle name="Normal 2 17 44 6 2" xfId="13355" xr:uid="{00000000-0005-0000-0000-00002A340000}"/>
    <cellStyle name="Normal 2 17 44 7" xfId="13356" xr:uid="{00000000-0005-0000-0000-00002B340000}"/>
    <cellStyle name="Normal 2 17 44 7 2" xfId="13357" xr:uid="{00000000-0005-0000-0000-00002C340000}"/>
    <cellStyle name="Normal 2 17 44 8" xfId="13358" xr:uid="{00000000-0005-0000-0000-00002D340000}"/>
    <cellStyle name="Normal 2 17 44 9" xfId="13359" xr:uid="{00000000-0005-0000-0000-00002E340000}"/>
    <cellStyle name="Normal 2 17 45" xfId="13360" xr:uid="{00000000-0005-0000-0000-00002F340000}"/>
    <cellStyle name="Normal 2 17 45 10" xfId="13361" xr:uid="{00000000-0005-0000-0000-000030340000}"/>
    <cellStyle name="Normal 2 17 45 2" xfId="13362" xr:uid="{00000000-0005-0000-0000-000031340000}"/>
    <cellStyle name="Normal 2 17 45 2 2" xfId="13363" xr:uid="{00000000-0005-0000-0000-000032340000}"/>
    <cellStyle name="Normal 2 17 45 3" xfId="13364" xr:uid="{00000000-0005-0000-0000-000033340000}"/>
    <cellStyle name="Normal 2 17 45 3 2" xfId="13365" xr:uid="{00000000-0005-0000-0000-000034340000}"/>
    <cellStyle name="Normal 2 17 45 4" xfId="13366" xr:uid="{00000000-0005-0000-0000-000035340000}"/>
    <cellStyle name="Normal 2 17 45 4 2" xfId="13367" xr:uid="{00000000-0005-0000-0000-000036340000}"/>
    <cellStyle name="Normal 2 17 45 5" xfId="13368" xr:uid="{00000000-0005-0000-0000-000037340000}"/>
    <cellStyle name="Normal 2 17 45 5 2" xfId="13369" xr:uid="{00000000-0005-0000-0000-000038340000}"/>
    <cellStyle name="Normal 2 17 45 6" xfId="13370" xr:uid="{00000000-0005-0000-0000-000039340000}"/>
    <cellStyle name="Normal 2 17 45 6 2" xfId="13371" xr:uid="{00000000-0005-0000-0000-00003A340000}"/>
    <cellStyle name="Normal 2 17 45 7" xfId="13372" xr:uid="{00000000-0005-0000-0000-00003B340000}"/>
    <cellStyle name="Normal 2 17 45 7 2" xfId="13373" xr:uid="{00000000-0005-0000-0000-00003C340000}"/>
    <cellStyle name="Normal 2 17 45 8" xfId="13374" xr:uid="{00000000-0005-0000-0000-00003D340000}"/>
    <cellStyle name="Normal 2 17 45 9" xfId="13375" xr:uid="{00000000-0005-0000-0000-00003E340000}"/>
    <cellStyle name="Normal 2 17 46" xfId="13376" xr:uid="{00000000-0005-0000-0000-00003F340000}"/>
    <cellStyle name="Normal 2 17 46 10" xfId="13377" xr:uid="{00000000-0005-0000-0000-000040340000}"/>
    <cellStyle name="Normal 2 17 46 2" xfId="13378" xr:uid="{00000000-0005-0000-0000-000041340000}"/>
    <cellStyle name="Normal 2 17 46 2 2" xfId="13379" xr:uid="{00000000-0005-0000-0000-000042340000}"/>
    <cellStyle name="Normal 2 17 46 3" xfId="13380" xr:uid="{00000000-0005-0000-0000-000043340000}"/>
    <cellStyle name="Normal 2 17 46 3 2" xfId="13381" xr:uid="{00000000-0005-0000-0000-000044340000}"/>
    <cellStyle name="Normal 2 17 46 4" xfId="13382" xr:uid="{00000000-0005-0000-0000-000045340000}"/>
    <cellStyle name="Normal 2 17 46 4 2" xfId="13383" xr:uid="{00000000-0005-0000-0000-000046340000}"/>
    <cellStyle name="Normal 2 17 46 5" xfId="13384" xr:uid="{00000000-0005-0000-0000-000047340000}"/>
    <cellStyle name="Normal 2 17 46 5 2" xfId="13385" xr:uid="{00000000-0005-0000-0000-000048340000}"/>
    <cellStyle name="Normal 2 17 46 6" xfId="13386" xr:uid="{00000000-0005-0000-0000-000049340000}"/>
    <cellStyle name="Normal 2 17 46 6 2" xfId="13387" xr:uid="{00000000-0005-0000-0000-00004A340000}"/>
    <cellStyle name="Normal 2 17 46 7" xfId="13388" xr:uid="{00000000-0005-0000-0000-00004B340000}"/>
    <cellStyle name="Normal 2 17 46 7 2" xfId="13389" xr:uid="{00000000-0005-0000-0000-00004C340000}"/>
    <cellStyle name="Normal 2 17 46 8" xfId="13390" xr:uid="{00000000-0005-0000-0000-00004D340000}"/>
    <cellStyle name="Normal 2 17 46 9" xfId="13391" xr:uid="{00000000-0005-0000-0000-00004E340000}"/>
    <cellStyle name="Normal 2 17 47" xfId="13392" xr:uid="{00000000-0005-0000-0000-00004F340000}"/>
    <cellStyle name="Normal 2 17 47 10" xfId="13393" xr:uid="{00000000-0005-0000-0000-000050340000}"/>
    <cellStyle name="Normal 2 17 47 2" xfId="13394" xr:uid="{00000000-0005-0000-0000-000051340000}"/>
    <cellStyle name="Normal 2 17 47 2 2" xfId="13395" xr:uid="{00000000-0005-0000-0000-000052340000}"/>
    <cellStyle name="Normal 2 17 47 3" xfId="13396" xr:uid="{00000000-0005-0000-0000-000053340000}"/>
    <cellStyle name="Normal 2 17 47 3 2" xfId="13397" xr:uid="{00000000-0005-0000-0000-000054340000}"/>
    <cellStyle name="Normal 2 17 47 4" xfId="13398" xr:uid="{00000000-0005-0000-0000-000055340000}"/>
    <cellStyle name="Normal 2 17 47 4 2" xfId="13399" xr:uid="{00000000-0005-0000-0000-000056340000}"/>
    <cellStyle name="Normal 2 17 47 5" xfId="13400" xr:uid="{00000000-0005-0000-0000-000057340000}"/>
    <cellStyle name="Normal 2 17 47 5 2" xfId="13401" xr:uid="{00000000-0005-0000-0000-000058340000}"/>
    <cellStyle name="Normal 2 17 47 6" xfId="13402" xr:uid="{00000000-0005-0000-0000-000059340000}"/>
    <cellStyle name="Normal 2 17 47 6 2" xfId="13403" xr:uid="{00000000-0005-0000-0000-00005A340000}"/>
    <cellStyle name="Normal 2 17 47 7" xfId="13404" xr:uid="{00000000-0005-0000-0000-00005B340000}"/>
    <cellStyle name="Normal 2 17 47 7 2" xfId="13405" xr:uid="{00000000-0005-0000-0000-00005C340000}"/>
    <cellStyle name="Normal 2 17 47 8" xfId="13406" xr:uid="{00000000-0005-0000-0000-00005D340000}"/>
    <cellStyle name="Normal 2 17 47 9" xfId="13407" xr:uid="{00000000-0005-0000-0000-00005E340000}"/>
    <cellStyle name="Normal 2 17 48" xfId="13408" xr:uid="{00000000-0005-0000-0000-00005F340000}"/>
    <cellStyle name="Normal 2 17 48 10" xfId="13409" xr:uid="{00000000-0005-0000-0000-000060340000}"/>
    <cellStyle name="Normal 2 17 48 2" xfId="13410" xr:uid="{00000000-0005-0000-0000-000061340000}"/>
    <cellStyle name="Normal 2 17 48 2 2" xfId="13411" xr:uid="{00000000-0005-0000-0000-000062340000}"/>
    <cellStyle name="Normal 2 17 48 3" xfId="13412" xr:uid="{00000000-0005-0000-0000-000063340000}"/>
    <cellStyle name="Normal 2 17 48 3 2" xfId="13413" xr:uid="{00000000-0005-0000-0000-000064340000}"/>
    <cellStyle name="Normal 2 17 48 4" xfId="13414" xr:uid="{00000000-0005-0000-0000-000065340000}"/>
    <cellStyle name="Normal 2 17 48 4 2" xfId="13415" xr:uid="{00000000-0005-0000-0000-000066340000}"/>
    <cellStyle name="Normal 2 17 48 5" xfId="13416" xr:uid="{00000000-0005-0000-0000-000067340000}"/>
    <cellStyle name="Normal 2 17 48 5 2" xfId="13417" xr:uid="{00000000-0005-0000-0000-000068340000}"/>
    <cellStyle name="Normal 2 17 48 6" xfId="13418" xr:uid="{00000000-0005-0000-0000-000069340000}"/>
    <cellStyle name="Normal 2 17 48 6 2" xfId="13419" xr:uid="{00000000-0005-0000-0000-00006A340000}"/>
    <cellStyle name="Normal 2 17 48 7" xfId="13420" xr:uid="{00000000-0005-0000-0000-00006B340000}"/>
    <cellStyle name="Normal 2 17 48 7 2" xfId="13421" xr:uid="{00000000-0005-0000-0000-00006C340000}"/>
    <cellStyle name="Normal 2 17 48 8" xfId="13422" xr:uid="{00000000-0005-0000-0000-00006D340000}"/>
    <cellStyle name="Normal 2 17 48 9" xfId="13423" xr:uid="{00000000-0005-0000-0000-00006E340000}"/>
    <cellStyle name="Normal 2 17 49" xfId="13424" xr:uid="{00000000-0005-0000-0000-00006F340000}"/>
    <cellStyle name="Normal 2 17 49 10" xfId="13425" xr:uid="{00000000-0005-0000-0000-000070340000}"/>
    <cellStyle name="Normal 2 17 49 2" xfId="13426" xr:uid="{00000000-0005-0000-0000-000071340000}"/>
    <cellStyle name="Normal 2 17 49 2 2" xfId="13427" xr:uid="{00000000-0005-0000-0000-000072340000}"/>
    <cellStyle name="Normal 2 17 49 3" xfId="13428" xr:uid="{00000000-0005-0000-0000-000073340000}"/>
    <cellStyle name="Normal 2 17 49 3 2" xfId="13429" xr:uid="{00000000-0005-0000-0000-000074340000}"/>
    <cellStyle name="Normal 2 17 49 4" xfId="13430" xr:uid="{00000000-0005-0000-0000-000075340000}"/>
    <cellStyle name="Normal 2 17 49 4 2" xfId="13431" xr:uid="{00000000-0005-0000-0000-000076340000}"/>
    <cellStyle name="Normal 2 17 49 5" xfId="13432" xr:uid="{00000000-0005-0000-0000-000077340000}"/>
    <cellStyle name="Normal 2 17 49 5 2" xfId="13433" xr:uid="{00000000-0005-0000-0000-000078340000}"/>
    <cellStyle name="Normal 2 17 49 6" xfId="13434" xr:uid="{00000000-0005-0000-0000-000079340000}"/>
    <cellStyle name="Normal 2 17 49 6 2" xfId="13435" xr:uid="{00000000-0005-0000-0000-00007A340000}"/>
    <cellStyle name="Normal 2 17 49 7" xfId="13436" xr:uid="{00000000-0005-0000-0000-00007B340000}"/>
    <cellStyle name="Normal 2 17 49 7 2" xfId="13437" xr:uid="{00000000-0005-0000-0000-00007C340000}"/>
    <cellStyle name="Normal 2 17 49 8" xfId="13438" xr:uid="{00000000-0005-0000-0000-00007D340000}"/>
    <cellStyle name="Normal 2 17 49 9" xfId="13439" xr:uid="{00000000-0005-0000-0000-00007E340000}"/>
    <cellStyle name="Normal 2 17 5" xfId="13440" xr:uid="{00000000-0005-0000-0000-00007F340000}"/>
    <cellStyle name="Normal 2 17 5 10" xfId="13441" xr:uid="{00000000-0005-0000-0000-000080340000}"/>
    <cellStyle name="Normal 2 17 5 2" xfId="13442" xr:uid="{00000000-0005-0000-0000-000081340000}"/>
    <cellStyle name="Normal 2 17 5 2 2" xfId="13443" xr:uid="{00000000-0005-0000-0000-000082340000}"/>
    <cellStyle name="Normal 2 17 5 3" xfId="13444" xr:uid="{00000000-0005-0000-0000-000083340000}"/>
    <cellStyle name="Normal 2 17 5 3 2" xfId="13445" xr:uid="{00000000-0005-0000-0000-000084340000}"/>
    <cellStyle name="Normal 2 17 5 4" xfId="13446" xr:uid="{00000000-0005-0000-0000-000085340000}"/>
    <cellStyle name="Normal 2 17 5 4 2" xfId="13447" xr:uid="{00000000-0005-0000-0000-000086340000}"/>
    <cellStyle name="Normal 2 17 5 5" xfId="13448" xr:uid="{00000000-0005-0000-0000-000087340000}"/>
    <cellStyle name="Normal 2 17 5 5 2" xfId="13449" xr:uid="{00000000-0005-0000-0000-000088340000}"/>
    <cellStyle name="Normal 2 17 5 6" xfId="13450" xr:uid="{00000000-0005-0000-0000-000089340000}"/>
    <cellStyle name="Normal 2 17 5 6 2" xfId="13451" xr:uid="{00000000-0005-0000-0000-00008A340000}"/>
    <cellStyle name="Normal 2 17 5 7" xfId="13452" xr:uid="{00000000-0005-0000-0000-00008B340000}"/>
    <cellStyle name="Normal 2 17 5 7 2" xfId="13453" xr:uid="{00000000-0005-0000-0000-00008C340000}"/>
    <cellStyle name="Normal 2 17 5 8" xfId="13454" xr:uid="{00000000-0005-0000-0000-00008D340000}"/>
    <cellStyle name="Normal 2 17 5 9" xfId="13455" xr:uid="{00000000-0005-0000-0000-00008E340000}"/>
    <cellStyle name="Normal 2 17 50" xfId="13456" xr:uid="{00000000-0005-0000-0000-00008F340000}"/>
    <cellStyle name="Normal 2 17 50 10" xfId="13457" xr:uid="{00000000-0005-0000-0000-000090340000}"/>
    <cellStyle name="Normal 2 17 50 2" xfId="13458" xr:uid="{00000000-0005-0000-0000-000091340000}"/>
    <cellStyle name="Normal 2 17 50 2 2" xfId="13459" xr:uid="{00000000-0005-0000-0000-000092340000}"/>
    <cellStyle name="Normal 2 17 50 3" xfId="13460" xr:uid="{00000000-0005-0000-0000-000093340000}"/>
    <cellStyle name="Normal 2 17 50 3 2" xfId="13461" xr:uid="{00000000-0005-0000-0000-000094340000}"/>
    <cellStyle name="Normal 2 17 50 4" xfId="13462" xr:uid="{00000000-0005-0000-0000-000095340000}"/>
    <cellStyle name="Normal 2 17 50 4 2" xfId="13463" xr:uid="{00000000-0005-0000-0000-000096340000}"/>
    <cellStyle name="Normal 2 17 50 5" xfId="13464" xr:uid="{00000000-0005-0000-0000-000097340000}"/>
    <cellStyle name="Normal 2 17 50 5 2" xfId="13465" xr:uid="{00000000-0005-0000-0000-000098340000}"/>
    <cellStyle name="Normal 2 17 50 6" xfId="13466" xr:uid="{00000000-0005-0000-0000-000099340000}"/>
    <cellStyle name="Normal 2 17 50 6 2" xfId="13467" xr:uid="{00000000-0005-0000-0000-00009A340000}"/>
    <cellStyle name="Normal 2 17 50 7" xfId="13468" xr:uid="{00000000-0005-0000-0000-00009B340000}"/>
    <cellStyle name="Normal 2 17 50 7 2" xfId="13469" xr:uid="{00000000-0005-0000-0000-00009C340000}"/>
    <cellStyle name="Normal 2 17 50 8" xfId="13470" xr:uid="{00000000-0005-0000-0000-00009D340000}"/>
    <cellStyle name="Normal 2 17 50 9" xfId="13471" xr:uid="{00000000-0005-0000-0000-00009E340000}"/>
    <cellStyle name="Normal 2 17 51" xfId="13472" xr:uid="{00000000-0005-0000-0000-00009F340000}"/>
    <cellStyle name="Normal 2 17 51 10" xfId="13473" xr:uid="{00000000-0005-0000-0000-0000A0340000}"/>
    <cellStyle name="Normal 2 17 51 2" xfId="13474" xr:uid="{00000000-0005-0000-0000-0000A1340000}"/>
    <cellStyle name="Normal 2 17 51 2 2" xfId="13475" xr:uid="{00000000-0005-0000-0000-0000A2340000}"/>
    <cellStyle name="Normal 2 17 51 3" xfId="13476" xr:uid="{00000000-0005-0000-0000-0000A3340000}"/>
    <cellStyle name="Normal 2 17 51 3 2" xfId="13477" xr:uid="{00000000-0005-0000-0000-0000A4340000}"/>
    <cellStyle name="Normal 2 17 51 4" xfId="13478" xr:uid="{00000000-0005-0000-0000-0000A5340000}"/>
    <cellStyle name="Normal 2 17 51 4 2" xfId="13479" xr:uid="{00000000-0005-0000-0000-0000A6340000}"/>
    <cellStyle name="Normal 2 17 51 5" xfId="13480" xr:uid="{00000000-0005-0000-0000-0000A7340000}"/>
    <cellStyle name="Normal 2 17 51 5 2" xfId="13481" xr:uid="{00000000-0005-0000-0000-0000A8340000}"/>
    <cellStyle name="Normal 2 17 51 6" xfId="13482" xr:uid="{00000000-0005-0000-0000-0000A9340000}"/>
    <cellStyle name="Normal 2 17 51 6 2" xfId="13483" xr:uid="{00000000-0005-0000-0000-0000AA340000}"/>
    <cellStyle name="Normal 2 17 51 7" xfId="13484" xr:uid="{00000000-0005-0000-0000-0000AB340000}"/>
    <cellStyle name="Normal 2 17 51 7 2" xfId="13485" xr:uid="{00000000-0005-0000-0000-0000AC340000}"/>
    <cellStyle name="Normal 2 17 51 8" xfId="13486" xr:uid="{00000000-0005-0000-0000-0000AD340000}"/>
    <cellStyle name="Normal 2 17 51 9" xfId="13487" xr:uid="{00000000-0005-0000-0000-0000AE340000}"/>
    <cellStyle name="Normal 2 17 52" xfId="13488" xr:uid="{00000000-0005-0000-0000-0000AF340000}"/>
    <cellStyle name="Normal 2 17 52 10" xfId="13489" xr:uid="{00000000-0005-0000-0000-0000B0340000}"/>
    <cellStyle name="Normal 2 17 52 2" xfId="13490" xr:uid="{00000000-0005-0000-0000-0000B1340000}"/>
    <cellStyle name="Normal 2 17 52 2 2" xfId="13491" xr:uid="{00000000-0005-0000-0000-0000B2340000}"/>
    <cellStyle name="Normal 2 17 52 3" xfId="13492" xr:uid="{00000000-0005-0000-0000-0000B3340000}"/>
    <cellStyle name="Normal 2 17 52 3 2" xfId="13493" xr:uid="{00000000-0005-0000-0000-0000B4340000}"/>
    <cellStyle name="Normal 2 17 52 4" xfId="13494" xr:uid="{00000000-0005-0000-0000-0000B5340000}"/>
    <cellStyle name="Normal 2 17 52 4 2" xfId="13495" xr:uid="{00000000-0005-0000-0000-0000B6340000}"/>
    <cellStyle name="Normal 2 17 52 5" xfId="13496" xr:uid="{00000000-0005-0000-0000-0000B7340000}"/>
    <cellStyle name="Normal 2 17 52 5 2" xfId="13497" xr:uid="{00000000-0005-0000-0000-0000B8340000}"/>
    <cellStyle name="Normal 2 17 52 6" xfId="13498" xr:uid="{00000000-0005-0000-0000-0000B9340000}"/>
    <cellStyle name="Normal 2 17 52 6 2" xfId="13499" xr:uid="{00000000-0005-0000-0000-0000BA340000}"/>
    <cellStyle name="Normal 2 17 52 7" xfId="13500" xr:uid="{00000000-0005-0000-0000-0000BB340000}"/>
    <cellStyle name="Normal 2 17 52 7 2" xfId="13501" xr:uid="{00000000-0005-0000-0000-0000BC340000}"/>
    <cellStyle name="Normal 2 17 52 8" xfId="13502" xr:uid="{00000000-0005-0000-0000-0000BD340000}"/>
    <cellStyle name="Normal 2 17 52 9" xfId="13503" xr:uid="{00000000-0005-0000-0000-0000BE340000}"/>
    <cellStyle name="Normal 2 17 53" xfId="13504" xr:uid="{00000000-0005-0000-0000-0000BF340000}"/>
    <cellStyle name="Normal 2 17 53 10" xfId="13505" xr:uid="{00000000-0005-0000-0000-0000C0340000}"/>
    <cellStyle name="Normal 2 17 53 2" xfId="13506" xr:uid="{00000000-0005-0000-0000-0000C1340000}"/>
    <cellStyle name="Normal 2 17 53 2 2" xfId="13507" xr:uid="{00000000-0005-0000-0000-0000C2340000}"/>
    <cellStyle name="Normal 2 17 53 3" xfId="13508" xr:uid="{00000000-0005-0000-0000-0000C3340000}"/>
    <cellStyle name="Normal 2 17 53 3 2" xfId="13509" xr:uid="{00000000-0005-0000-0000-0000C4340000}"/>
    <cellStyle name="Normal 2 17 53 4" xfId="13510" xr:uid="{00000000-0005-0000-0000-0000C5340000}"/>
    <cellStyle name="Normal 2 17 53 4 2" xfId="13511" xr:uid="{00000000-0005-0000-0000-0000C6340000}"/>
    <cellStyle name="Normal 2 17 53 5" xfId="13512" xr:uid="{00000000-0005-0000-0000-0000C7340000}"/>
    <cellStyle name="Normal 2 17 53 5 2" xfId="13513" xr:uid="{00000000-0005-0000-0000-0000C8340000}"/>
    <cellStyle name="Normal 2 17 53 6" xfId="13514" xr:uid="{00000000-0005-0000-0000-0000C9340000}"/>
    <cellStyle name="Normal 2 17 53 6 2" xfId="13515" xr:uid="{00000000-0005-0000-0000-0000CA340000}"/>
    <cellStyle name="Normal 2 17 53 7" xfId="13516" xr:uid="{00000000-0005-0000-0000-0000CB340000}"/>
    <cellStyle name="Normal 2 17 53 7 2" xfId="13517" xr:uid="{00000000-0005-0000-0000-0000CC340000}"/>
    <cellStyle name="Normal 2 17 53 8" xfId="13518" xr:uid="{00000000-0005-0000-0000-0000CD340000}"/>
    <cellStyle name="Normal 2 17 53 9" xfId="13519" xr:uid="{00000000-0005-0000-0000-0000CE340000}"/>
    <cellStyle name="Normal 2 17 54" xfId="13520" xr:uid="{00000000-0005-0000-0000-0000CF340000}"/>
    <cellStyle name="Normal 2 17 54 10" xfId="13521" xr:uid="{00000000-0005-0000-0000-0000D0340000}"/>
    <cellStyle name="Normal 2 17 54 2" xfId="13522" xr:uid="{00000000-0005-0000-0000-0000D1340000}"/>
    <cellStyle name="Normal 2 17 54 2 2" xfId="13523" xr:uid="{00000000-0005-0000-0000-0000D2340000}"/>
    <cellStyle name="Normal 2 17 54 3" xfId="13524" xr:uid="{00000000-0005-0000-0000-0000D3340000}"/>
    <cellStyle name="Normal 2 17 54 3 2" xfId="13525" xr:uid="{00000000-0005-0000-0000-0000D4340000}"/>
    <cellStyle name="Normal 2 17 54 4" xfId="13526" xr:uid="{00000000-0005-0000-0000-0000D5340000}"/>
    <cellStyle name="Normal 2 17 54 4 2" xfId="13527" xr:uid="{00000000-0005-0000-0000-0000D6340000}"/>
    <cellStyle name="Normal 2 17 54 5" xfId="13528" xr:uid="{00000000-0005-0000-0000-0000D7340000}"/>
    <cellStyle name="Normal 2 17 54 5 2" xfId="13529" xr:uid="{00000000-0005-0000-0000-0000D8340000}"/>
    <cellStyle name="Normal 2 17 54 6" xfId="13530" xr:uid="{00000000-0005-0000-0000-0000D9340000}"/>
    <cellStyle name="Normal 2 17 54 6 2" xfId="13531" xr:uid="{00000000-0005-0000-0000-0000DA340000}"/>
    <cellStyle name="Normal 2 17 54 7" xfId="13532" xr:uid="{00000000-0005-0000-0000-0000DB340000}"/>
    <cellStyle name="Normal 2 17 54 7 2" xfId="13533" xr:uid="{00000000-0005-0000-0000-0000DC340000}"/>
    <cellStyle name="Normal 2 17 54 8" xfId="13534" xr:uid="{00000000-0005-0000-0000-0000DD340000}"/>
    <cellStyle name="Normal 2 17 54 9" xfId="13535" xr:uid="{00000000-0005-0000-0000-0000DE340000}"/>
    <cellStyle name="Normal 2 17 55" xfId="13536" xr:uid="{00000000-0005-0000-0000-0000DF340000}"/>
    <cellStyle name="Normal 2 17 55 10" xfId="13537" xr:uid="{00000000-0005-0000-0000-0000E0340000}"/>
    <cellStyle name="Normal 2 17 55 2" xfId="13538" xr:uid="{00000000-0005-0000-0000-0000E1340000}"/>
    <cellStyle name="Normal 2 17 55 2 2" xfId="13539" xr:uid="{00000000-0005-0000-0000-0000E2340000}"/>
    <cellStyle name="Normal 2 17 55 3" xfId="13540" xr:uid="{00000000-0005-0000-0000-0000E3340000}"/>
    <cellStyle name="Normal 2 17 55 3 2" xfId="13541" xr:uid="{00000000-0005-0000-0000-0000E4340000}"/>
    <cellStyle name="Normal 2 17 55 4" xfId="13542" xr:uid="{00000000-0005-0000-0000-0000E5340000}"/>
    <cellStyle name="Normal 2 17 55 4 2" xfId="13543" xr:uid="{00000000-0005-0000-0000-0000E6340000}"/>
    <cellStyle name="Normal 2 17 55 5" xfId="13544" xr:uid="{00000000-0005-0000-0000-0000E7340000}"/>
    <cellStyle name="Normal 2 17 55 5 2" xfId="13545" xr:uid="{00000000-0005-0000-0000-0000E8340000}"/>
    <cellStyle name="Normal 2 17 55 6" xfId="13546" xr:uid="{00000000-0005-0000-0000-0000E9340000}"/>
    <cellStyle name="Normal 2 17 55 6 2" xfId="13547" xr:uid="{00000000-0005-0000-0000-0000EA340000}"/>
    <cellStyle name="Normal 2 17 55 7" xfId="13548" xr:uid="{00000000-0005-0000-0000-0000EB340000}"/>
    <cellStyle name="Normal 2 17 55 7 2" xfId="13549" xr:uid="{00000000-0005-0000-0000-0000EC340000}"/>
    <cellStyle name="Normal 2 17 55 8" xfId="13550" xr:uid="{00000000-0005-0000-0000-0000ED340000}"/>
    <cellStyle name="Normal 2 17 55 9" xfId="13551" xr:uid="{00000000-0005-0000-0000-0000EE340000}"/>
    <cellStyle name="Normal 2 17 56" xfId="13552" xr:uid="{00000000-0005-0000-0000-0000EF340000}"/>
    <cellStyle name="Normal 2 17 56 10" xfId="13553" xr:uid="{00000000-0005-0000-0000-0000F0340000}"/>
    <cellStyle name="Normal 2 17 56 2" xfId="13554" xr:uid="{00000000-0005-0000-0000-0000F1340000}"/>
    <cellStyle name="Normal 2 17 56 2 2" xfId="13555" xr:uid="{00000000-0005-0000-0000-0000F2340000}"/>
    <cellStyle name="Normal 2 17 56 3" xfId="13556" xr:uid="{00000000-0005-0000-0000-0000F3340000}"/>
    <cellStyle name="Normal 2 17 56 3 2" xfId="13557" xr:uid="{00000000-0005-0000-0000-0000F4340000}"/>
    <cellStyle name="Normal 2 17 56 4" xfId="13558" xr:uid="{00000000-0005-0000-0000-0000F5340000}"/>
    <cellStyle name="Normal 2 17 56 4 2" xfId="13559" xr:uid="{00000000-0005-0000-0000-0000F6340000}"/>
    <cellStyle name="Normal 2 17 56 5" xfId="13560" xr:uid="{00000000-0005-0000-0000-0000F7340000}"/>
    <cellStyle name="Normal 2 17 56 5 2" xfId="13561" xr:uid="{00000000-0005-0000-0000-0000F8340000}"/>
    <cellStyle name="Normal 2 17 56 6" xfId="13562" xr:uid="{00000000-0005-0000-0000-0000F9340000}"/>
    <cellStyle name="Normal 2 17 56 6 2" xfId="13563" xr:uid="{00000000-0005-0000-0000-0000FA340000}"/>
    <cellStyle name="Normal 2 17 56 7" xfId="13564" xr:uid="{00000000-0005-0000-0000-0000FB340000}"/>
    <cellStyle name="Normal 2 17 56 7 2" xfId="13565" xr:uid="{00000000-0005-0000-0000-0000FC340000}"/>
    <cellStyle name="Normal 2 17 56 8" xfId="13566" xr:uid="{00000000-0005-0000-0000-0000FD340000}"/>
    <cellStyle name="Normal 2 17 56 9" xfId="13567" xr:uid="{00000000-0005-0000-0000-0000FE340000}"/>
    <cellStyle name="Normal 2 17 57" xfId="13568" xr:uid="{00000000-0005-0000-0000-0000FF340000}"/>
    <cellStyle name="Normal 2 17 57 10" xfId="13569" xr:uid="{00000000-0005-0000-0000-000000350000}"/>
    <cellStyle name="Normal 2 17 57 2" xfId="13570" xr:uid="{00000000-0005-0000-0000-000001350000}"/>
    <cellStyle name="Normal 2 17 57 2 2" xfId="13571" xr:uid="{00000000-0005-0000-0000-000002350000}"/>
    <cellStyle name="Normal 2 17 57 3" xfId="13572" xr:uid="{00000000-0005-0000-0000-000003350000}"/>
    <cellStyle name="Normal 2 17 57 3 2" xfId="13573" xr:uid="{00000000-0005-0000-0000-000004350000}"/>
    <cellStyle name="Normal 2 17 57 4" xfId="13574" xr:uid="{00000000-0005-0000-0000-000005350000}"/>
    <cellStyle name="Normal 2 17 57 4 2" xfId="13575" xr:uid="{00000000-0005-0000-0000-000006350000}"/>
    <cellStyle name="Normal 2 17 57 5" xfId="13576" xr:uid="{00000000-0005-0000-0000-000007350000}"/>
    <cellStyle name="Normal 2 17 57 5 2" xfId="13577" xr:uid="{00000000-0005-0000-0000-000008350000}"/>
    <cellStyle name="Normal 2 17 57 6" xfId="13578" xr:uid="{00000000-0005-0000-0000-000009350000}"/>
    <cellStyle name="Normal 2 17 57 6 2" xfId="13579" xr:uid="{00000000-0005-0000-0000-00000A350000}"/>
    <cellStyle name="Normal 2 17 57 7" xfId="13580" xr:uid="{00000000-0005-0000-0000-00000B350000}"/>
    <cellStyle name="Normal 2 17 57 7 2" xfId="13581" xr:uid="{00000000-0005-0000-0000-00000C350000}"/>
    <cellStyle name="Normal 2 17 57 8" xfId="13582" xr:uid="{00000000-0005-0000-0000-00000D350000}"/>
    <cellStyle name="Normal 2 17 57 9" xfId="13583" xr:uid="{00000000-0005-0000-0000-00000E350000}"/>
    <cellStyle name="Normal 2 17 58" xfId="13584" xr:uid="{00000000-0005-0000-0000-00000F350000}"/>
    <cellStyle name="Normal 2 17 58 10" xfId="13585" xr:uid="{00000000-0005-0000-0000-000010350000}"/>
    <cellStyle name="Normal 2 17 58 2" xfId="13586" xr:uid="{00000000-0005-0000-0000-000011350000}"/>
    <cellStyle name="Normal 2 17 58 2 2" xfId="13587" xr:uid="{00000000-0005-0000-0000-000012350000}"/>
    <cellStyle name="Normal 2 17 58 3" xfId="13588" xr:uid="{00000000-0005-0000-0000-000013350000}"/>
    <cellStyle name="Normal 2 17 58 3 2" xfId="13589" xr:uid="{00000000-0005-0000-0000-000014350000}"/>
    <cellStyle name="Normal 2 17 58 4" xfId="13590" xr:uid="{00000000-0005-0000-0000-000015350000}"/>
    <cellStyle name="Normal 2 17 58 4 2" xfId="13591" xr:uid="{00000000-0005-0000-0000-000016350000}"/>
    <cellStyle name="Normal 2 17 58 5" xfId="13592" xr:uid="{00000000-0005-0000-0000-000017350000}"/>
    <cellStyle name="Normal 2 17 58 5 2" xfId="13593" xr:uid="{00000000-0005-0000-0000-000018350000}"/>
    <cellStyle name="Normal 2 17 58 6" xfId="13594" xr:uid="{00000000-0005-0000-0000-000019350000}"/>
    <cellStyle name="Normal 2 17 58 6 2" xfId="13595" xr:uid="{00000000-0005-0000-0000-00001A350000}"/>
    <cellStyle name="Normal 2 17 58 7" xfId="13596" xr:uid="{00000000-0005-0000-0000-00001B350000}"/>
    <cellStyle name="Normal 2 17 58 7 2" xfId="13597" xr:uid="{00000000-0005-0000-0000-00001C350000}"/>
    <cellStyle name="Normal 2 17 58 8" xfId="13598" xr:uid="{00000000-0005-0000-0000-00001D350000}"/>
    <cellStyle name="Normal 2 17 58 9" xfId="13599" xr:uid="{00000000-0005-0000-0000-00001E350000}"/>
    <cellStyle name="Normal 2 17 59" xfId="13600" xr:uid="{00000000-0005-0000-0000-00001F350000}"/>
    <cellStyle name="Normal 2 17 59 10" xfId="13601" xr:uid="{00000000-0005-0000-0000-000020350000}"/>
    <cellStyle name="Normal 2 17 59 2" xfId="13602" xr:uid="{00000000-0005-0000-0000-000021350000}"/>
    <cellStyle name="Normal 2 17 59 2 2" xfId="13603" xr:uid="{00000000-0005-0000-0000-000022350000}"/>
    <cellStyle name="Normal 2 17 59 3" xfId="13604" xr:uid="{00000000-0005-0000-0000-000023350000}"/>
    <cellStyle name="Normal 2 17 59 3 2" xfId="13605" xr:uid="{00000000-0005-0000-0000-000024350000}"/>
    <cellStyle name="Normal 2 17 59 4" xfId="13606" xr:uid="{00000000-0005-0000-0000-000025350000}"/>
    <cellStyle name="Normal 2 17 59 4 2" xfId="13607" xr:uid="{00000000-0005-0000-0000-000026350000}"/>
    <cellStyle name="Normal 2 17 59 5" xfId="13608" xr:uid="{00000000-0005-0000-0000-000027350000}"/>
    <cellStyle name="Normal 2 17 59 5 2" xfId="13609" xr:uid="{00000000-0005-0000-0000-000028350000}"/>
    <cellStyle name="Normal 2 17 59 6" xfId="13610" xr:uid="{00000000-0005-0000-0000-000029350000}"/>
    <cellStyle name="Normal 2 17 59 6 2" xfId="13611" xr:uid="{00000000-0005-0000-0000-00002A350000}"/>
    <cellStyle name="Normal 2 17 59 7" xfId="13612" xr:uid="{00000000-0005-0000-0000-00002B350000}"/>
    <cellStyle name="Normal 2 17 59 7 2" xfId="13613" xr:uid="{00000000-0005-0000-0000-00002C350000}"/>
    <cellStyle name="Normal 2 17 59 8" xfId="13614" xr:uid="{00000000-0005-0000-0000-00002D350000}"/>
    <cellStyle name="Normal 2 17 59 9" xfId="13615" xr:uid="{00000000-0005-0000-0000-00002E350000}"/>
    <cellStyle name="Normal 2 17 6" xfId="13616" xr:uid="{00000000-0005-0000-0000-00002F350000}"/>
    <cellStyle name="Normal 2 17 6 10" xfId="13617" xr:uid="{00000000-0005-0000-0000-000030350000}"/>
    <cellStyle name="Normal 2 17 6 2" xfId="13618" xr:uid="{00000000-0005-0000-0000-000031350000}"/>
    <cellStyle name="Normal 2 17 6 2 2" xfId="13619" xr:uid="{00000000-0005-0000-0000-000032350000}"/>
    <cellStyle name="Normal 2 17 6 3" xfId="13620" xr:uid="{00000000-0005-0000-0000-000033350000}"/>
    <cellStyle name="Normal 2 17 6 3 2" xfId="13621" xr:uid="{00000000-0005-0000-0000-000034350000}"/>
    <cellStyle name="Normal 2 17 6 4" xfId="13622" xr:uid="{00000000-0005-0000-0000-000035350000}"/>
    <cellStyle name="Normal 2 17 6 4 2" xfId="13623" xr:uid="{00000000-0005-0000-0000-000036350000}"/>
    <cellStyle name="Normal 2 17 6 5" xfId="13624" xr:uid="{00000000-0005-0000-0000-000037350000}"/>
    <cellStyle name="Normal 2 17 6 5 2" xfId="13625" xr:uid="{00000000-0005-0000-0000-000038350000}"/>
    <cellStyle name="Normal 2 17 6 6" xfId="13626" xr:uid="{00000000-0005-0000-0000-000039350000}"/>
    <cellStyle name="Normal 2 17 6 6 2" xfId="13627" xr:uid="{00000000-0005-0000-0000-00003A350000}"/>
    <cellStyle name="Normal 2 17 6 7" xfId="13628" xr:uid="{00000000-0005-0000-0000-00003B350000}"/>
    <cellStyle name="Normal 2 17 6 7 2" xfId="13629" xr:uid="{00000000-0005-0000-0000-00003C350000}"/>
    <cellStyle name="Normal 2 17 6 8" xfId="13630" xr:uid="{00000000-0005-0000-0000-00003D350000}"/>
    <cellStyle name="Normal 2 17 6 9" xfId="13631" xr:uid="{00000000-0005-0000-0000-00003E350000}"/>
    <cellStyle name="Normal 2 17 60" xfId="13632" xr:uid="{00000000-0005-0000-0000-00003F350000}"/>
    <cellStyle name="Normal 2 17 60 10" xfId="13633" xr:uid="{00000000-0005-0000-0000-000040350000}"/>
    <cellStyle name="Normal 2 17 60 2" xfId="13634" xr:uid="{00000000-0005-0000-0000-000041350000}"/>
    <cellStyle name="Normal 2 17 60 2 2" xfId="13635" xr:uid="{00000000-0005-0000-0000-000042350000}"/>
    <cellStyle name="Normal 2 17 60 3" xfId="13636" xr:uid="{00000000-0005-0000-0000-000043350000}"/>
    <cellStyle name="Normal 2 17 60 3 2" xfId="13637" xr:uid="{00000000-0005-0000-0000-000044350000}"/>
    <cellStyle name="Normal 2 17 60 4" xfId="13638" xr:uid="{00000000-0005-0000-0000-000045350000}"/>
    <cellStyle name="Normal 2 17 60 4 2" xfId="13639" xr:uid="{00000000-0005-0000-0000-000046350000}"/>
    <cellStyle name="Normal 2 17 60 5" xfId="13640" xr:uid="{00000000-0005-0000-0000-000047350000}"/>
    <cellStyle name="Normal 2 17 60 5 2" xfId="13641" xr:uid="{00000000-0005-0000-0000-000048350000}"/>
    <cellStyle name="Normal 2 17 60 6" xfId="13642" xr:uid="{00000000-0005-0000-0000-000049350000}"/>
    <cellStyle name="Normal 2 17 60 6 2" xfId="13643" xr:uid="{00000000-0005-0000-0000-00004A350000}"/>
    <cellStyle name="Normal 2 17 60 7" xfId="13644" xr:uid="{00000000-0005-0000-0000-00004B350000}"/>
    <cellStyle name="Normal 2 17 60 7 2" xfId="13645" xr:uid="{00000000-0005-0000-0000-00004C350000}"/>
    <cellStyle name="Normal 2 17 60 8" xfId="13646" xr:uid="{00000000-0005-0000-0000-00004D350000}"/>
    <cellStyle name="Normal 2 17 60 9" xfId="13647" xr:uid="{00000000-0005-0000-0000-00004E350000}"/>
    <cellStyle name="Normal 2 17 61" xfId="13648" xr:uid="{00000000-0005-0000-0000-00004F350000}"/>
    <cellStyle name="Normal 2 17 61 10" xfId="13649" xr:uid="{00000000-0005-0000-0000-000050350000}"/>
    <cellStyle name="Normal 2 17 61 2" xfId="13650" xr:uid="{00000000-0005-0000-0000-000051350000}"/>
    <cellStyle name="Normal 2 17 61 2 2" xfId="13651" xr:uid="{00000000-0005-0000-0000-000052350000}"/>
    <cellStyle name="Normal 2 17 61 3" xfId="13652" xr:uid="{00000000-0005-0000-0000-000053350000}"/>
    <cellStyle name="Normal 2 17 61 3 2" xfId="13653" xr:uid="{00000000-0005-0000-0000-000054350000}"/>
    <cellStyle name="Normal 2 17 61 4" xfId="13654" xr:uid="{00000000-0005-0000-0000-000055350000}"/>
    <cellStyle name="Normal 2 17 61 4 2" xfId="13655" xr:uid="{00000000-0005-0000-0000-000056350000}"/>
    <cellStyle name="Normal 2 17 61 5" xfId="13656" xr:uid="{00000000-0005-0000-0000-000057350000}"/>
    <cellStyle name="Normal 2 17 61 5 2" xfId="13657" xr:uid="{00000000-0005-0000-0000-000058350000}"/>
    <cellStyle name="Normal 2 17 61 6" xfId="13658" xr:uid="{00000000-0005-0000-0000-000059350000}"/>
    <cellStyle name="Normal 2 17 61 6 2" xfId="13659" xr:uid="{00000000-0005-0000-0000-00005A350000}"/>
    <cellStyle name="Normal 2 17 61 7" xfId="13660" xr:uid="{00000000-0005-0000-0000-00005B350000}"/>
    <cellStyle name="Normal 2 17 61 7 2" xfId="13661" xr:uid="{00000000-0005-0000-0000-00005C350000}"/>
    <cellStyle name="Normal 2 17 61 8" xfId="13662" xr:uid="{00000000-0005-0000-0000-00005D350000}"/>
    <cellStyle name="Normal 2 17 61 9" xfId="13663" xr:uid="{00000000-0005-0000-0000-00005E350000}"/>
    <cellStyle name="Normal 2 17 62" xfId="13664" xr:uid="{00000000-0005-0000-0000-00005F350000}"/>
    <cellStyle name="Normal 2 17 62 10" xfId="13665" xr:uid="{00000000-0005-0000-0000-000060350000}"/>
    <cellStyle name="Normal 2 17 62 2" xfId="13666" xr:uid="{00000000-0005-0000-0000-000061350000}"/>
    <cellStyle name="Normal 2 17 62 2 2" xfId="13667" xr:uid="{00000000-0005-0000-0000-000062350000}"/>
    <cellStyle name="Normal 2 17 62 3" xfId="13668" xr:uid="{00000000-0005-0000-0000-000063350000}"/>
    <cellStyle name="Normal 2 17 62 3 2" xfId="13669" xr:uid="{00000000-0005-0000-0000-000064350000}"/>
    <cellStyle name="Normal 2 17 62 4" xfId="13670" xr:uid="{00000000-0005-0000-0000-000065350000}"/>
    <cellStyle name="Normal 2 17 62 4 2" xfId="13671" xr:uid="{00000000-0005-0000-0000-000066350000}"/>
    <cellStyle name="Normal 2 17 62 5" xfId="13672" xr:uid="{00000000-0005-0000-0000-000067350000}"/>
    <cellStyle name="Normal 2 17 62 5 2" xfId="13673" xr:uid="{00000000-0005-0000-0000-000068350000}"/>
    <cellStyle name="Normal 2 17 62 6" xfId="13674" xr:uid="{00000000-0005-0000-0000-000069350000}"/>
    <cellStyle name="Normal 2 17 62 6 2" xfId="13675" xr:uid="{00000000-0005-0000-0000-00006A350000}"/>
    <cellStyle name="Normal 2 17 62 7" xfId="13676" xr:uid="{00000000-0005-0000-0000-00006B350000}"/>
    <cellStyle name="Normal 2 17 62 7 2" xfId="13677" xr:uid="{00000000-0005-0000-0000-00006C350000}"/>
    <cellStyle name="Normal 2 17 62 8" xfId="13678" xr:uid="{00000000-0005-0000-0000-00006D350000}"/>
    <cellStyle name="Normal 2 17 62 9" xfId="13679" xr:uid="{00000000-0005-0000-0000-00006E350000}"/>
    <cellStyle name="Normal 2 17 63" xfId="13680" xr:uid="{00000000-0005-0000-0000-00006F350000}"/>
    <cellStyle name="Normal 2 17 63 2" xfId="13681" xr:uid="{00000000-0005-0000-0000-000070350000}"/>
    <cellStyle name="Normal 2 17 64" xfId="13682" xr:uid="{00000000-0005-0000-0000-000071350000}"/>
    <cellStyle name="Normal 2 17 64 2" xfId="13683" xr:uid="{00000000-0005-0000-0000-000072350000}"/>
    <cellStyle name="Normal 2 17 65" xfId="13684" xr:uid="{00000000-0005-0000-0000-000073350000}"/>
    <cellStyle name="Normal 2 17 65 2" xfId="13685" xr:uid="{00000000-0005-0000-0000-000074350000}"/>
    <cellStyle name="Normal 2 17 66" xfId="13686" xr:uid="{00000000-0005-0000-0000-000075350000}"/>
    <cellStyle name="Normal 2 17 66 2" xfId="13687" xr:uid="{00000000-0005-0000-0000-000076350000}"/>
    <cellStyle name="Normal 2 17 67" xfId="13688" xr:uid="{00000000-0005-0000-0000-000077350000}"/>
    <cellStyle name="Normal 2 17 67 2" xfId="13689" xr:uid="{00000000-0005-0000-0000-000078350000}"/>
    <cellStyle name="Normal 2 17 68" xfId="13690" xr:uid="{00000000-0005-0000-0000-000079350000}"/>
    <cellStyle name="Normal 2 17 68 2" xfId="13691" xr:uid="{00000000-0005-0000-0000-00007A350000}"/>
    <cellStyle name="Normal 2 17 69" xfId="13692" xr:uid="{00000000-0005-0000-0000-00007B350000}"/>
    <cellStyle name="Normal 2 17 7" xfId="13693" xr:uid="{00000000-0005-0000-0000-00007C350000}"/>
    <cellStyle name="Normal 2 17 7 10" xfId="13694" xr:uid="{00000000-0005-0000-0000-00007D350000}"/>
    <cellStyle name="Normal 2 17 7 2" xfId="13695" xr:uid="{00000000-0005-0000-0000-00007E350000}"/>
    <cellStyle name="Normal 2 17 7 2 2" xfId="13696" xr:uid="{00000000-0005-0000-0000-00007F350000}"/>
    <cellStyle name="Normal 2 17 7 3" xfId="13697" xr:uid="{00000000-0005-0000-0000-000080350000}"/>
    <cellStyle name="Normal 2 17 7 3 2" xfId="13698" xr:uid="{00000000-0005-0000-0000-000081350000}"/>
    <cellStyle name="Normal 2 17 7 4" xfId="13699" xr:uid="{00000000-0005-0000-0000-000082350000}"/>
    <cellStyle name="Normal 2 17 7 4 2" xfId="13700" xr:uid="{00000000-0005-0000-0000-000083350000}"/>
    <cellStyle name="Normal 2 17 7 5" xfId="13701" xr:uid="{00000000-0005-0000-0000-000084350000}"/>
    <cellStyle name="Normal 2 17 7 5 2" xfId="13702" xr:uid="{00000000-0005-0000-0000-000085350000}"/>
    <cellStyle name="Normal 2 17 7 6" xfId="13703" xr:uid="{00000000-0005-0000-0000-000086350000}"/>
    <cellStyle name="Normal 2 17 7 6 2" xfId="13704" xr:uid="{00000000-0005-0000-0000-000087350000}"/>
    <cellStyle name="Normal 2 17 7 7" xfId="13705" xr:uid="{00000000-0005-0000-0000-000088350000}"/>
    <cellStyle name="Normal 2 17 7 7 2" xfId="13706" xr:uid="{00000000-0005-0000-0000-000089350000}"/>
    <cellStyle name="Normal 2 17 7 8" xfId="13707" xr:uid="{00000000-0005-0000-0000-00008A350000}"/>
    <cellStyle name="Normal 2 17 7 9" xfId="13708" xr:uid="{00000000-0005-0000-0000-00008B350000}"/>
    <cellStyle name="Normal 2 17 70" xfId="13709" xr:uid="{00000000-0005-0000-0000-00008C350000}"/>
    <cellStyle name="Normal 2 17 71" xfId="13710" xr:uid="{00000000-0005-0000-0000-00008D350000}"/>
    <cellStyle name="Normal 2 17 8" xfId="13711" xr:uid="{00000000-0005-0000-0000-00008E350000}"/>
    <cellStyle name="Normal 2 17 8 10" xfId="13712" xr:uid="{00000000-0005-0000-0000-00008F350000}"/>
    <cellStyle name="Normal 2 17 8 2" xfId="13713" xr:uid="{00000000-0005-0000-0000-000090350000}"/>
    <cellStyle name="Normal 2 17 8 2 2" xfId="13714" xr:uid="{00000000-0005-0000-0000-000091350000}"/>
    <cellStyle name="Normal 2 17 8 3" xfId="13715" xr:uid="{00000000-0005-0000-0000-000092350000}"/>
    <cellStyle name="Normal 2 17 8 3 2" xfId="13716" xr:uid="{00000000-0005-0000-0000-000093350000}"/>
    <cellStyle name="Normal 2 17 8 4" xfId="13717" xr:uid="{00000000-0005-0000-0000-000094350000}"/>
    <cellStyle name="Normal 2 17 8 4 2" xfId="13718" xr:uid="{00000000-0005-0000-0000-000095350000}"/>
    <cellStyle name="Normal 2 17 8 5" xfId="13719" xr:uid="{00000000-0005-0000-0000-000096350000}"/>
    <cellStyle name="Normal 2 17 8 5 2" xfId="13720" xr:uid="{00000000-0005-0000-0000-000097350000}"/>
    <cellStyle name="Normal 2 17 8 6" xfId="13721" xr:uid="{00000000-0005-0000-0000-000098350000}"/>
    <cellStyle name="Normal 2 17 8 6 2" xfId="13722" xr:uid="{00000000-0005-0000-0000-000099350000}"/>
    <cellStyle name="Normal 2 17 8 7" xfId="13723" xr:uid="{00000000-0005-0000-0000-00009A350000}"/>
    <cellStyle name="Normal 2 17 8 7 2" xfId="13724" xr:uid="{00000000-0005-0000-0000-00009B350000}"/>
    <cellStyle name="Normal 2 17 8 8" xfId="13725" xr:uid="{00000000-0005-0000-0000-00009C350000}"/>
    <cellStyle name="Normal 2 17 8 9" xfId="13726" xr:uid="{00000000-0005-0000-0000-00009D350000}"/>
    <cellStyle name="Normal 2 17 9" xfId="13727" xr:uid="{00000000-0005-0000-0000-00009E350000}"/>
    <cellStyle name="Normal 2 17 9 10" xfId="13728" xr:uid="{00000000-0005-0000-0000-00009F350000}"/>
    <cellStyle name="Normal 2 17 9 2" xfId="13729" xr:uid="{00000000-0005-0000-0000-0000A0350000}"/>
    <cellStyle name="Normal 2 17 9 2 2" xfId="13730" xr:uid="{00000000-0005-0000-0000-0000A1350000}"/>
    <cellStyle name="Normal 2 17 9 3" xfId="13731" xr:uid="{00000000-0005-0000-0000-0000A2350000}"/>
    <cellStyle name="Normal 2 17 9 3 2" xfId="13732" xr:uid="{00000000-0005-0000-0000-0000A3350000}"/>
    <cellStyle name="Normal 2 17 9 4" xfId="13733" xr:uid="{00000000-0005-0000-0000-0000A4350000}"/>
    <cellStyle name="Normal 2 17 9 4 2" xfId="13734" xr:uid="{00000000-0005-0000-0000-0000A5350000}"/>
    <cellStyle name="Normal 2 17 9 5" xfId="13735" xr:uid="{00000000-0005-0000-0000-0000A6350000}"/>
    <cellStyle name="Normal 2 17 9 5 2" xfId="13736" xr:uid="{00000000-0005-0000-0000-0000A7350000}"/>
    <cellStyle name="Normal 2 17 9 6" xfId="13737" xr:uid="{00000000-0005-0000-0000-0000A8350000}"/>
    <cellStyle name="Normal 2 17 9 6 2" xfId="13738" xr:uid="{00000000-0005-0000-0000-0000A9350000}"/>
    <cellStyle name="Normal 2 17 9 7" xfId="13739" xr:uid="{00000000-0005-0000-0000-0000AA350000}"/>
    <cellStyle name="Normal 2 17 9 7 2" xfId="13740" xr:uid="{00000000-0005-0000-0000-0000AB350000}"/>
    <cellStyle name="Normal 2 17 9 8" xfId="13741" xr:uid="{00000000-0005-0000-0000-0000AC350000}"/>
    <cellStyle name="Normal 2 17 9 9" xfId="13742" xr:uid="{00000000-0005-0000-0000-0000AD350000}"/>
    <cellStyle name="Normal 2 18" xfId="13743" xr:uid="{00000000-0005-0000-0000-0000AE350000}"/>
    <cellStyle name="Normal 2 18 10" xfId="13744" xr:uid="{00000000-0005-0000-0000-0000AF350000}"/>
    <cellStyle name="Normal 2 18 10 2" xfId="13745" xr:uid="{00000000-0005-0000-0000-0000B0350000}"/>
    <cellStyle name="Normal 2 18 11" xfId="13746" xr:uid="{00000000-0005-0000-0000-0000B1350000}"/>
    <cellStyle name="Normal 2 18 11 2" xfId="13747" xr:uid="{00000000-0005-0000-0000-0000B2350000}"/>
    <cellStyle name="Normal 2 18 12" xfId="13748" xr:uid="{00000000-0005-0000-0000-0000B3350000}"/>
    <cellStyle name="Normal 2 18 12 2" xfId="13749" xr:uid="{00000000-0005-0000-0000-0000B4350000}"/>
    <cellStyle name="Normal 2 18 13" xfId="13750" xr:uid="{00000000-0005-0000-0000-0000B5350000}"/>
    <cellStyle name="Normal 2 18 14" xfId="13751" xr:uid="{00000000-0005-0000-0000-0000B6350000}"/>
    <cellStyle name="Normal 2 18 2" xfId="13752" xr:uid="{00000000-0005-0000-0000-0000B7350000}"/>
    <cellStyle name="Normal 2 18 2 10" xfId="13753" xr:uid="{00000000-0005-0000-0000-0000B8350000}"/>
    <cellStyle name="Normal 2 18 2 2" xfId="13754" xr:uid="{00000000-0005-0000-0000-0000B9350000}"/>
    <cellStyle name="Normal 2 18 2 2 2" xfId="13755" xr:uid="{00000000-0005-0000-0000-0000BA350000}"/>
    <cellStyle name="Normal 2 18 2 3" xfId="13756" xr:uid="{00000000-0005-0000-0000-0000BB350000}"/>
    <cellStyle name="Normal 2 18 2 3 2" xfId="13757" xr:uid="{00000000-0005-0000-0000-0000BC350000}"/>
    <cellStyle name="Normal 2 18 2 4" xfId="13758" xr:uid="{00000000-0005-0000-0000-0000BD350000}"/>
    <cellStyle name="Normal 2 18 2 4 2" xfId="13759" xr:uid="{00000000-0005-0000-0000-0000BE350000}"/>
    <cellStyle name="Normal 2 18 2 5" xfId="13760" xr:uid="{00000000-0005-0000-0000-0000BF350000}"/>
    <cellStyle name="Normal 2 18 2 5 2" xfId="13761" xr:uid="{00000000-0005-0000-0000-0000C0350000}"/>
    <cellStyle name="Normal 2 18 2 6" xfId="13762" xr:uid="{00000000-0005-0000-0000-0000C1350000}"/>
    <cellStyle name="Normal 2 18 2 6 2" xfId="13763" xr:uid="{00000000-0005-0000-0000-0000C2350000}"/>
    <cellStyle name="Normal 2 18 2 7" xfId="13764" xr:uid="{00000000-0005-0000-0000-0000C3350000}"/>
    <cellStyle name="Normal 2 18 2 7 2" xfId="13765" xr:uid="{00000000-0005-0000-0000-0000C4350000}"/>
    <cellStyle name="Normal 2 18 2 8" xfId="13766" xr:uid="{00000000-0005-0000-0000-0000C5350000}"/>
    <cellStyle name="Normal 2 18 2 9" xfId="13767" xr:uid="{00000000-0005-0000-0000-0000C6350000}"/>
    <cellStyle name="Normal 2 18 3" xfId="13768" xr:uid="{00000000-0005-0000-0000-0000C7350000}"/>
    <cellStyle name="Normal 2 18 3 10" xfId="13769" xr:uid="{00000000-0005-0000-0000-0000C8350000}"/>
    <cellStyle name="Normal 2 18 3 2" xfId="13770" xr:uid="{00000000-0005-0000-0000-0000C9350000}"/>
    <cellStyle name="Normal 2 18 3 2 2" xfId="13771" xr:uid="{00000000-0005-0000-0000-0000CA350000}"/>
    <cellStyle name="Normal 2 18 3 3" xfId="13772" xr:uid="{00000000-0005-0000-0000-0000CB350000}"/>
    <cellStyle name="Normal 2 18 3 3 2" xfId="13773" xr:uid="{00000000-0005-0000-0000-0000CC350000}"/>
    <cellStyle name="Normal 2 18 3 4" xfId="13774" xr:uid="{00000000-0005-0000-0000-0000CD350000}"/>
    <cellStyle name="Normal 2 18 3 4 2" xfId="13775" xr:uid="{00000000-0005-0000-0000-0000CE350000}"/>
    <cellStyle name="Normal 2 18 3 5" xfId="13776" xr:uid="{00000000-0005-0000-0000-0000CF350000}"/>
    <cellStyle name="Normal 2 18 3 5 2" xfId="13777" xr:uid="{00000000-0005-0000-0000-0000D0350000}"/>
    <cellStyle name="Normal 2 18 3 6" xfId="13778" xr:uid="{00000000-0005-0000-0000-0000D1350000}"/>
    <cellStyle name="Normal 2 18 3 6 2" xfId="13779" xr:uid="{00000000-0005-0000-0000-0000D2350000}"/>
    <cellStyle name="Normal 2 18 3 7" xfId="13780" xr:uid="{00000000-0005-0000-0000-0000D3350000}"/>
    <cellStyle name="Normal 2 18 3 7 2" xfId="13781" xr:uid="{00000000-0005-0000-0000-0000D4350000}"/>
    <cellStyle name="Normal 2 18 3 8" xfId="13782" xr:uid="{00000000-0005-0000-0000-0000D5350000}"/>
    <cellStyle name="Normal 2 18 3 9" xfId="13783" xr:uid="{00000000-0005-0000-0000-0000D6350000}"/>
    <cellStyle name="Normal 2 18 4" xfId="13784" xr:uid="{00000000-0005-0000-0000-0000D7350000}"/>
    <cellStyle name="Normal 2 18 4 2" xfId="13785" xr:uid="{00000000-0005-0000-0000-0000D8350000}"/>
    <cellStyle name="Normal 2 18 4 2 2" xfId="13786" xr:uid="{00000000-0005-0000-0000-0000D9350000}"/>
    <cellStyle name="Normal 2 18 4 2 3" xfId="13787" xr:uid="{00000000-0005-0000-0000-0000DA350000}"/>
    <cellStyle name="Normal 2 18 4 3" xfId="13788" xr:uid="{00000000-0005-0000-0000-0000DB350000}"/>
    <cellStyle name="Normal 2 18 4 3 2" xfId="13789" xr:uid="{00000000-0005-0000-0000-0000DC350000}"/>
    <cellStyle name="Normal 2 18 4 4" xfId="13790" xr:uid="{00000000-0005-0000-0000-0000DD350000}"/>
    <cellStyle name="Normal 2 18 4 4 2" xfId="13791" xr:uid="{00000000-0005-0000-0000-0000DE350000}"/>
    <cellStyle name="Normal 2 18 4 5" xfId="13792" xr:uid="{00000000-0005-0000-0000-0000DF350000}"/>
    <cellStyle name="Normal 2 18 4 5 2" xfId="13793" xr:uid="{00000000-0005-0000-0000-0000E0350000}"/>
    <cellStyle name="Normal 2 18 4 6" xfId="13794" xr:uid="{00000000-0005-0000-0000-0000E1350000}"/>
    <cellStyle name="Normal 2 18 4 7" xfId="13795" xr:uid="{00000000-0005-0000-0000-0000E2350000}"/>
    <cellStyle name="Normal 2 18 5" xfId="13796" xr:uid="{00000000-0005-0000-0000-0000E3350000}"/>
    <cellStyle name="Normal 2 18 5 2" xfId="13797" xr:uid="{00000000-0005-0000-0000-0000E4350000}"/>
    <cellStyle name="Normal 2 18 5 2 2" xfId="13798" xr:uid="{00000000-0005-0000-0000-0000E5350000}"/>
    <cellStyle name="Normal 2 18 5 2 3" xfId="13799" xr:uid="{00000000-0005-0000-0000-0000E6350000}"/>
    <cellStyle name="Normal 2 18 5 3" xfId="13800" xr:uid="{00000000-0005-0000-0000-0000E7350000}"/>
    <cellStyle name="Normal 2 18 5 3 2" xfId="13801" xr:uid="{00000000-0005-0000-0000-0000E8350000}"/>
    <cellStyle name="Normal 2 18 5 4" xfId="13802" xr:uid="{00000000-0005-0000-0000-0000E9350000}"/>
    <cellStyle name="Normal 2 18 5 4 2" xfId="13803" xr:uid="{00000000-0005-0000-0000-0000EA350000}"/>
    <cellStyle name="Normal 2 18 5 5" xfId="13804" xr:uid="{00000000-0005-0000-0000-0000EB350000}"/>
    <cellStyle name="Normal 2 18 5 5 2" xfId="13805" xr:uid="{00000000-0005-0000-0000-0000EC350000}"/>
    <cellStyle name="Normal 2 18 5 6" xfId="13806" xr:uid="{00000000-0005-0000-0000-0000ED350000}"/>
    <cellStyle name="Normal 2 18 5 7" xfId="13807" xr:uid="{00000000-0005-0000-0000-0000EE350000}"/>
    <cellStyle name="Normal 2 18 6" xfId="13808" xr:uid="{00000000-0005-0000-0000-0000EF350000}"/>
    <cellStyle name="Normal 2 18 6 2" xfId="13809" xr:uid="{00000000-0005-0000-0000-0000F0350000}"/>
    <cellStyle name="Normal 2 18 6 2 2" xfId="13810" xr:uid="{00000000-0005-0000-0000-0000F1350000}"/>
    <cellStyle name="Normal 2 18 6 2 3" xfId="13811" xr:uid="{00000000-0005-0000-0000-0000F2350000}"/>
    <cellStyle name="Normal 2 18 6 3" xfId="13812" xr:uid="{00000000-0005-0000-0000-0000F3350000}"/>
    <cellStyle name="Normal 2 18 6 3 2" xfId="13813" xr:uid="{00000000-0005-0000-0000-0000F4350000}"/>
    <cellStyle name="Normal 2 18 6 4" xfId="13814" xr:uid="{00000000-0005-0000-0000-0000F5350000}"/>
    <cellStyle name="Normal 2 18 6 4 2" xfId="13815" xr:uid="{00000000-0005-0000-0000-0000F6350000}"/>
    <cellStyle name="Normal 2 18 6 5" xfId="13816" xr:uid="{00000000-0005-0000-0000-0000F7350000}"/>
    <cellStyle name="Normal 2 18 6 5 2" xfId="13817" xr:uid="{00000000-0005-0000-0000-0000F8350000}"/>
    <cellStyle name="Normal 2 18 6 6" xfId="13818" xr:uid="{00000000-0005-0000-0000-0000F9350000}"/>
    <cellStyle name="Normal 2 18 6 7" xfId="13819" xr:uid="{00000000-0005-0000-0000-0000FA350000}"/>
    <cellStyle name="Normal 2 18 7" xfId="13820" xr:uid="{00000000-0005-0000-0000-0000FB350000}"/>
    <cellStyle name="Normal 2 18 7 2" xfId="13821" xr:uid="{00000000-0005-0000-0000-0000FC350000}"/>
    <cellStyle name="Normal 2 18 7 3" xfId="13822" xr:uid="{00000000-0005-0000-0000-0000FD350000}"/>
    <cellStyle name="Normal 2 18 8" xfId="13823" xr:uid="{00000000-0005-0000-0000-0000FE350000}"/>
    <cellStyle name="Normal 2 18 8 2" xfId="13824" xr:uid="{00000000-0005-0000-0000-0000FF350000}"/>
    <cellStyle name="Normal 2 18 9" xfId="13825" xr:uid="{00000000-0005-0000-0000-000000360000}"/>
    <cellStyle name="Normal 2 18 9 2" xfId="13826" xr:uid="{00000000-0005-0000-0000-000001360000}"/>
    <cellStyle name="Normal 2 19" xfId="13827" xr:uid="{00000000-0005-0000-0000-000002360000}"/>
    <cellStyle name="Normal 2 19 10" xfId="13828" xr:uid="{00000000-0005-0000-0000-000003360000}"/>
    <cellStyle name="Normal 2 19 10 2" xfId="13829" xr:uid="{00000000-0005-0000-0000-000004360000}"/>
    <cellStyle name="Normal 2 19 11" xfId="13830" xr:uid="{00000000-0005-0000-0000-000005360000}"/>
    <cellStyle name="Normal 2 19 12" xfId="13831" xr:uid="{00000000-0005-0000-0000-000006360000}"/>
    <cellStyle name="Normal 2 19 2" xfId="13832" xr:uid="{00000000-0005-0000-0000-000007360000}"/>
    <cellStyle name="Normal 2 19 2 10" xfId="13833" xr:uid="{00000000-0005-0000-0000-000008360000}"/>
    <cellStyle name="Normal 2 19 2 2" xfId="13834" xr:uid="{00000000-0005-0000-0000-000009360000}"/>
    <cellStyle name="Normal 2 19 2 2 2" xfId="13835" xr:uid="{00000000-0005-0000-0000-00000A360000}"/>
    <cellStyle name="Normal 2 19 2 3" xfId="13836" xr:uid="{00000000-0005-0000-0000-00000B360000}"/>
    <cellStyle name="Normal 2 19 2 3 2" xfId="13837" xr:uid="{00000000-0005-0000-0000-00000C360000}"/>
    <cellStyle name="Normal 2 19 2 4" xfId="13838" xr:uid="{00000000-0005-0000-0000-00000D360000}"/>
    <cellStyle name="Normal 2 19 2 4 2" xfId="13839" xr:uid="{00000000-0005-0000-0000-00000E360000}"/>
    <cellStyle name="Normal 2 19 2 5" xfId="13840" xr:uid="{00000000-0005-0000-0000-00000F360000}"/>
    <cellStyle name="Normal 2 19 2 5 2" xfId="13841" xr:uid="{00000000-0005-0000-0000-000010360000}"/>
    <cellStyle name="Normal 2 19 2 6" xfId="13842" xr:uid="{00000000-0005-0000-0000-000011360000}"/>
    <cellStyle name="Normal 2 19 2 6 2" xfId="13843" xr:uid="{00000000-0005-0000-0000-000012360000}"/>
    <cellStyle name="Normal 2 19 2 7" xfId="13844" xr:uid="{00000000-0005-0000-0000-000013360000}"/>
    <cellStyle name="Normal 2 19 2 7 2" xfId="13845" xr:uid="{00000000-0005-0000-0000-000014360000}"/>
    <cellStyle name="Normal 2 19 2 8" xfId="13846" xr:uid="{00000000-0005-0000-0000-000015360000}"/>
    <cellStyle name="Normal 2 19 2 9" xfId="13847" xr:uid="{00000000-0005-0000-0000-000016360000}"/>
    <cellStyle name="Normal 2 19 3" xfId="13848" xr:uid="{00000000-0005-0000-0000-000017360000}"/>
    <cellStyle name="Normal 2 19 3 10" xfId="13849" xr:uid="{00000000-0005-0000-0000-000018360000}"/>
    <cellStyle name="Normal 2 19 3 2" xfId="13850" xr:uid="{00000000-0005-0000-0000-000019360000}"/>
    <cellStyle name="Normal 2 19 3 2 2" xfId="13851" xr:uid="{00000000-0005-0000-0000-00001A360000}"/>
    <cellStyle name="Normal 2 19 3 3" xfId="13852" xr:uid="{00000000-0005-0000-0000-00001B360000}"/>
    <cellStyle name="Normal 2 19 3 3 2" xfId="13853" xr:uid="{00000000-0005-0000-0000-00001C360000}"/>
    <cellStyle name="Normal 2 19 3 4" xfId="13854" xr:uid="{00000000-0005-0000-0000-00001D360000}"/>
    <cellStyle name="Normal 2 19 3 4 2" xfId="13855" xr:uid="{00000000-0005-0000-0000-00001E360000}"/>
    <cellStyle name="Normal 2 19 3 5" xfId="13856" xr:uid="{00000000-0005-0000-0000-00001F360000}"/>
    <cellStyle name="Normal 2 19 3 5 2" xfId="13857" xr:uid="{00000000-0005-0000-0000-000020360000}"/>
    <cellStyle name="Normal 2 19 3 6" xfId="13858" xr:uid="{00000000-0005-0000-0000-000021360000}"/>
    <cellStyle name="Normal 2 19 3 6 2" xfId="13859" xr:uid="{00000000-0005-0000-0000-000022360000}"/>
    <cellStyle name="Normal 2 19 3 7" xfId="13860" xr:uid="{00000000-0005-0000-0000-000023360000}"/>
    <cellStyle name="Normal 2 19 3 7 2" xfId="13861" xr:uid="{00000000-0005-0000-0000-000024360000}"/>
    <cellStyle name="Normal 2 19 3 8" xfId="13862" xr:uid="{00000000-0005-0000-0000-000025360000}"/>
    <cellStyle name="Normal 2 19 3 9" xfId="13863" xr:uid="{00000000-0005-0000-0000-000026360000}"/>
    <cellStyle name="Normal 2 19 4" xfId="13864" xr:uid="{00000000-0005-0000-0000-000027360000}"/>
    <cellStyle name="Normal 2 19 4 2" xfId="13865" xr:uid="{00000000-0005-0000-0000-000028360000}"/>
    <cellStyle name="Normal 2 19 4 2 2" xfId="13866" xr:uid="{00000000-0005-0000-0000-000029360000}"/>
    <cellStyle name="Normal 2 19 4 2 3" xfId="13867" xr:uid="{00000000-0005-0000-0000-00002A360000}"/>
    <cellStyle name="Normal 2 19 4 3" xfId="13868" xr:uid="{00000000-0005-0000-0000-00002B360000}"/>
    <cellStyle name="Normal 2 19 4 3 2" xfId="13869" xr:uid="{00000000-0005-0000-0000-00002C360000}"/>
    <cellStyle name="Normal 2 19 4 4" xfId="13870" xr:uid="{00000000-0005-0000-0000-00002D360000}"/>
    <cellStyle name="Normal 2 19 4 4 2" xfId="13871" xr:uid="{00000000-0005-0000-0000-00002E360000}"/>
    <cellStyle name="Normal 2 19 4 5" xfId="13872" xr:uid="{00000000-0005-0000-0000-00002F360000}"/>
    <cellStyle name="Normal 2 19 4 5 2" xfId="13873" xr:uid="{00000000-0005-0000-0000-000030360000}"/>
    <cellStyle name="Normal 2 19 4 6" xfId="13874" xr:uid="{00000000-0005-0000-0000-000031360000}"/>
    <cellStyle name="Normal 2 19 4 7" xfId="13875" xr:uid="{00000000-0005-0000-0000-000032360000}"/>
    <cellStyle name="Normal 2 19 5" xfId="13876" xr:uid="{00000000-0005-0000-0000-000033360000}"/>
    <cellStyle name="Normal 2 19 5 2" xfId="13877" xr:uid="{00000000-0005-0000-0000-000034360000}"/>
    <cellStyle name="Normal 2 19 5 3" xfId="13878" xr:uid="{00000000-0005-0000-0000-000035360000}"/>
    <cellStyle name="Normal 2 19 6" xfId="13879" xr:uid="{00000000-0005-0000-0000-000036360000}"/>
    <cellStyle name="Normal 2 19 6 2" xfId="13880" xr:uid="{00000000-0005-0000-0000-000037360000}"/>
    <cellStyle name="Normal 2 19 7" xfId="13881" xr:uid="{00000000-0005-0000-0000-000038360000}"/>
    <cellStyle name="Normal 2 19 7 2" xfId="13882" xr:uid="{00000000-0005-0000-0000-000039360000}"/>
    <cellStyle name="Normal 2 19 8" xfId="13883" xr:uid="{00000000-0005-0000-0000-00003A360000}"/>
    <cellStyle name="Normal 2 19 8 2" xfId="13884" xr:uid="{00000000-0005-0000-0000-00003B360000}"/>
    <cellStyle name="Normal 2 19 9" xfId="13885" xr:uid="{00000000-0005-0000-0000-00003C360000}"/>
    <cellStyle name="Normal 2 19 9 2" xfId="13886" xr:uid="{00000000-0005-0000-0000-00003D360000}"/>
    <cellStyle name="Normal 2 2" xfId="13887" xr:uid="{00000000-0005-0000-0000-00003E360000}"/>
    <cellStyle name="Normal 2 2 10" xfId="13888" xr:uid="{00000000-0005-0000-0000-00003F360000}"/>
    <cellStyle name="Normal 2 2 10 10" xfId="13889" xr:uid="{00000000-0005-0000-0000-000040360000}"/>
    <cellStyle name="Normal 2 2 10 11" xfId="13890" xr:uid="{00000000-0005-0000-0000-000041360000}"/>
    <cellStyle name="Normal 2 2 10 2" xfId="13891" xr:uid="{00000000-0005-0000-0000-000042360000}"/>
    <cellStyle name="Normal 2 2 10 2 2" xfId="13892" xr:uid="{00000000-0005-0000-0000-000043360000}"/>
    <cellStyle name="Normal 2 2 10 2 3" xfId="13893" xr:uid="{00000000-0005-0000-0000-000044360000}"/>
    <cellStyle name="Normal 2 2 10 3" xfId="13894" xr:uid="{00000000-0005-0000-0000-000045360000}"/>
    <cellStyle name="Normal 2 2 10 3 2" xfId="13895" xr:uid="{00000000-0005-0000-0000-000046360000}"/>
    <cellStyle name="Normal 2 2 10 4" xfId="13896" xr:uid="{00000000-0005-0000-0000-000047360000}"/>
    <cellStyle name="Normal 2 2 10 4 2" xfId="13897" xr:uid="{00000000-0005-0000-0000-000048360000}"/>
    <cellStyle name="Normal 2 2 10 5" xfId="13898" xr:uid="{00000000-0005-0000-0000-000049360000}"/>
    <cellStyle name="Normal 2 2 10 5 2" xfId="13899" xr:uid="{00000000-0005-0000-0000-00004A360000}"/>
    <cellStyle name="Normal 2 2 10 6" xfId="13900" xr:uid="{00000000-0005-0000-0000-00004B360000}"/>
    <cellStyle name="Normal 2 2 10 6 2" xfId="13901" xr:uid="{00000000-0005-0000-0000-00004C360000}"/>
    <cellStyle name="Normal 2 2 10 7" xfId="13902" xr:uid="{00000000-0005-0000-0000-00004D360000}"/>
    <cellStyle name="Normal 2 2 10 7 2" xfId="13903" xr:uid="{00000000-0005-0000-0000-00004E360000}"/>
    <cellStyle name="Normal 2 2 10 8" xfId="13904" xr:uid="{00000000-0005-0000-0000-00004F360000}"/>
    <cellStyle name="Normal 2 2 10 8 2" xfId="13905" xr:uid="{00000000-0005-0000-0000-000050360000}"/>
    <cellStyle name="Normal 2 2 10 9" xfId="13906" xr:uid="{00000000-0005-0000-0000-000051360000}"/>
    <cellStyle name="Normal 2 2 11" xfId="13907" xr:uid="{00000000-0005-0000-0000-000052360000}"/>
    <cellStyle name="Normal 2 2 11 10" xfId="13908" xr:uid="{00000000-0005-0000-0000-000053360000}"/>
    <cellStyle name="Normal 2 2 11 2" xfId="13909" xr:uid="{00000000-0005-0000-0000-000054360000}"/>
    <cellStyle name="Normal 2 2 11 2 2" xfId="13910" xr:uid="{00000000-0005-0000-0000-000055360000}"/>
    <cellStyle name="Normal 2 2 11 3" xfId="13911" xr:uid="{00000000-0005-0000-0000-000056360000}"/>
    <cellStyle name="Normal 2 2 11 3 2" xfId="13912" xr:uid="{00000000-0005-0000-0000-000057360000}"/>
    <cellStyle name="Normal 2 2 11 4" xfId="13913" xr:uid="{00000000-0005-0000-0000-000058360000}"/>
    <cellStyle name="Normal 2 2 11 4 2" xfId="13914" xr:uid="{00000000-0005-0000-0000-000059360000}"/>
    <cellStyle name="Normal 2 2 11 5" xfId="13915" xr:uid="{00000000-0005-0000-0000-00005A360000}"/>
    <cellStyle name="Normal 2 2 11 5 2" xfId="13916" xr:uid="{00000000-0005-0000-0000-00005B360000}"/>
    <cellStyle name="Normal 2 2 11 6" xfId="13917" xr:uid="{00000000-0005-0000-0000-00005C360000}"/>
    <cellStyle name="Normal 2 2 11 6 2" xfId="13918" xr:uid="{00000000-0005-0000-0000-00005D360000}"/>
    <cellStyle name="Normal 2 2 11 7" xfId="13919" xr:uid="{00000000-0005-0000-0000-00005E360000}"/>
    <cellStyle name="Normal 2 2 11 7 2" xfId="13920" xr:uid="{00000000-0005-0000-0000-00005F360000}"/>
    <cellStyle name="Normal 2 2 11 8" xfId="13921" xr:uid="{00000000-0005-0000-0000-000060360000}"/>
    <cellStyle name="Normal 2 2 11 9" xfId="13922" xr:uid="{00000000-0005-0000-0000-000061360000}"/>
    <cellStyle name="Normal 2 2 12" xfId="13923" xr:uid="{00000000-0005-0000-0000-000062360000}"/>
    <cellStyle name="Normal 2 2 12 10" xfId="13924" xr:uid="{00000000-0005-0000-0000-000063360000}"/>
    <cellStyle name="Normal 2 2 12 2" xfId="13925" xr:uid="{00000000-0005-0000-0000-000064360000}"/>
    <cellStyle name="Normal 2 2 12 2 2" xfId="13926" xr:uid="{00000000-0005-0000-0000-000065360000}"/>
    <cellStyle name="Normal 2 2 12 3" xfId="13927" xr:uid="{00000000-0005-0000-0000-000066360000}"/>
    <cellStyle name="Normal 2 2 12 3 2" xfId="13928" xr:uid="{00000000-0005-0000-0000-000067360000}"/>
    <cellStyle name="Normal 2 2 12 4" xfId="13929" xr:uid="{00000000-0005-0000-0000-000068360000}"/>
    <cellStyle name="Normal 2 2 12 4 2" xfId="13930" xr:uid="{00000000-0005-0000-0000-000069360000}"/>
    <cellStyle name="Normal 2 2 12 5" xfId="13931" xr:uid="{00000000-0005-0000-0000-00006A360000}"/>
    <cellStyle name="Normal 2 2 12 5 2" xfId="13932" xr:uid="{00000000-0005-0000-0000-00006B360000}"/>
    <cellStyle name="Normal 2 2 12 6" xfId="13933" xr:uid="{00000000-0005-0000-0000-00006C360000}"/>
    <cellStyle name="Normal 2 2 12 6 2" xfId="13934" xr:uid="{00000000-0005-0000-0000-00006D360000}"/>
    <cellStyle name="Normal 2 2 12 7" xfId="13935" xr:uid="{00000000-0005-0000-0000-00006E360000}"/>
    <cellStyle name="Normal 2 2 12 7 2" xfId="13936" xr:uid="{00000000-0005-0000-0000-00006F360000}"/>
    <cellStyle name="Normal 2 2 12 8" xfId="13937" xr:uid="{00000000-0005-0000-0000-000070360000}"/>
    <cellStyle name="Normal 2 2 12 9" xfId="13938" xr:uid="{00000000-0005-0000-0000-000071360000}"/>
    <cellStyle name="Normal 2 2 13" xfId="13939" xr:uid="{00000000-0005-0000-0000-000072360000}"/>
    <cellStyle name="Normal 2 2 13 10" xfId="13940" xr:uid="{00000000-0005-0000-0000-000073360000}"/>
    <cellStyle name="Normal 2 2 13 2" xfId="13941" xr:uid="{00000000-0005-0000-0000-000074360000}"/>
    <cellStyle name="Normal 2 2 13 2 2" xfId="13942" xr:uid="{00000000-0005-0000-0000-000075360000}"/>
    <cellStyle name="Normal 2 2 13 3" xfId="13943" xr:uid="{00000000-0005-0000-0000-000076360000}"/>
    <cellStyle name="Normal 2 2 13 3 2" xfId="13944" xr:uid="{00000000-0005-0000-0000-000077360000}"/>
    <cellStyle name="Normal 2 2 13 4" xfId="13945" xr:uid="{00000000-0005-0000-0000-000078360000}"/>
    <cellStyle name="Normal 2 2 13 4 2" xfId="13946" xr:uid="{00000000-0005-0000-0000-000079360000}"/>
    <cellStyle name="Normal 2 2 13 5" xfId="13947" xr:uid="{00000000-0005-0000-0000-00007A360000}"/>
    <cellStyle name="Normal 2 2 13 5 2" xfId="13948" xr:uid="{00000000-0005-0000-0000-00007B360000}"/>
    <cellStyle name="Normal 2 2 13 6" xfId="13949" xr:uid="{00000000-0005-0000-0000-00007C360000}"/>
    <cellStyle name="Normal 2 2 13 6 2" xfId="13950" xr:uid="{00000000-0005-0000-0000-00007D360000}"/>
    <cellStyle name="Normal 2 2 13 7" xfId="13951" xr:uid="{00000000-0005-0000-0000-00007E360000}"/>
    <cellStyle name="Normal 2 2 13 7 2" xfId="13952" xr:uid="{00000000-0005-0000-0000-00007F360000}"/>
    <cellStyle name="Normal 2 2 13 8" xfId="13953" xr:uid="{00000000-0005-0000-0000-000080360000}"/>
    <cellStyle name="Normal 2 2 13 9" xfId="13954" xr:uid="{00000000-0005-0000-0000-000081360000}"/>
    <cellStyle name="Normal 2 2 14" xfId="13955" xr:uid="{00000000-0005-0000-0000-000082360000}"/>
    <cellStyle name="Normal 2 2 14 10" xfId="13956" xr:uid="{00000000-0005-0000-0000-000083360000}"/>
    <cellStyle name="Normal 2 2 14 2" xfId="13957" xr:uid="{00000000-0005-0000-0000-000084360000}"/>
    <cellStyle name="Normal 2 2 14 2 2" xfId="13958" xr:uid="{00000000-0005-0000-0000-000085360000}"/>
    <cellStyle name="Normal 2 2 14 3" xfId="13959" xr:uid="{00000000-0005-0000-0000-000086360000}"/>
    <cellStyle name="Normal 2 2 14 3 2" xfId="13960" xr:uid="{00000000-0005-0000-0000-000087360000}"/>
    <cellStyle name="Normal 2 2 14 4" xfId="13961" xr:uid="{00000000-0005-0000-0000-000088360000}"/>
    <cellStyle name="Normal 2 2 14 4 2" xfId="13962" xr:uid="{00000000-0005-0000-0000-000089360000}"/>
    <cellStyle name="Normal 2 2 14 5" xfId="13963" xr:uid="{00000000-0005-0000-0000-00008A360000}"/>
    <cellStyle name="Normal 2 2 14 5 2" xfId="13964" xr:uid="{00000000-0005-0000-0000-00008B360000}"/>
    <cellStyle name="Normal 2 2 14 6" xfId="13965" xr:uid="{00000000-0005-0000-0000-00008C360000}"/>
    <cellStyle name="Normal 2 2 14 6 2" xfId="13966" xr:uid="{00000000-0005-0000-0000-00008D360000}"/>
    <cellStyle name="Normal 2 2 14 7" xfId="13967" xr:uid="{00000000-0005-0000-0000-00008E360000}"/>
    <cellStyle name="Normal 2 2 14 7 2" xfId="13968" xr:uid="{00000000-0005-0000-0000-00008F360000}"/>
    <cellStyle name="Normal 2 2 14 8" xfId="13969" xr:uid="{00000000-0005-0000-0000-000090360000}"/>
    <cellStyle name="Normal 2 2 14 9" xfId="13970" xr:uid="{00000000-0005-0000-0000-000091360000}"/>
    <cellStyle name="Normal 2 2 15" xfId="13971" xr:uid="{00000000-0005-0000-0000-000092360000}"/>
    <cellStyle name="Normal 2 2 15 10" xfId="13972" xr:uid="{00000000-0005-0000-0000-000093360000}"/>
    <cellStyle name="Normal 2 2 15 2" xfId="13973" xr:uid="{00000000-0005-0000-0000-000094360000}"/>
    <cellStyle name="Normal 2 2 15 2 2" xfId="13974" xr:uid="{00000000-0005-0000-0000-000095360000}"/>
    <cellStyle name="Normal 2 2 15 3" xfId="13975" xr:uid="{00000000-0005-0000-0000-000096360000}"/>
    <cellStyle name="Normal 2 2 15 3 2" xfId="13976" xr:uid="{00000000-0005-0000-0000-000097360000}"/>
    <cellStyle name="Normal 2 2 15 4" xfId="13977" xr:uid="{00000000-0005-0000-0000-000098360000}"/>
    <cellStyle name="Normal 2 2 15 4 2" xfId="13978" xr:uid="{00000000-0005-0000-0000-000099360000}"/>
    <cellStyle name="Normal 2 2 15 5" xfId="13979" xr:uid="{00000000-0005-0000-0000-00009A360000}"/>
    <cellStyle name="Normal 2 2 15 5 2" xfId="13980" xr:uid="{00000000-0005-0000-0000-00009B360000}"/>
    <cellStyle name="Normal 2 2 15 6" xfId="13981" xr:uid="{00000000-0005-0000-0000-00009C360000}"/>
    <cellStyle name="Normal 2 2 15 6 2" xfId="13982" xr:uid="{00000000-0005-0000-0000-00009D360000}"/>
    <cellStyle name="Normal 2 2 15 7" xfId="13983" xr:uid="{00000000-0005-0000-0000-00009E360000}"/>
    <cellStyle name="Normal 2 2 15 7 2" xfId="13984" xr:uid="{00000000-0005-0000-0000-00009F360000}"/>
    <cellStyle name="Normal 2 2 15 8" xfId="13985" xr:uid="{00000000-0005-0000-0000-0000A0360000}"/>
    <cellStyle name="Normal 2 2 15 9" xfId="13986" xr:uid="{00000000-0005-0000-0000-0000A1360000}"/>
    <cellStyle name="Normal 2 2 16" xfId="13987" xr:uid="{00000000-0005-0000-0000-0000A2360000}"/>
    <cellStyle name="Normal 2 2 16 10" xfId="13988" xr:uid="{00000000-0005-0000-0000-0000A3360000}"/>
    <cellStyle name="Normal 2 2 16 2" xfId="13989" xr:uid="{00000000-0005-0000-0000-0000A4360000}"/>
    <cellStyle name="Normal 2 2 16 2 2" xfId="13990" xr:uid="{00000000-0005-0000-0000-0000A5360000}"/>
    <cellStyle name="Normal 2 2 16 3" xfId="13991" xr:uid="{00000000-0005-0000-0000-0000A6360000}"/>
    <cellStyle name="Normal 2 2 16 3 2" xfId="13992" xr:uid="{00000000-0005-0000-0000-0000A7360000}"/>
    <cellStyle name="Normal 2 2 16 4" xfId="13993" xr:uid="{00000000-0005-0000-0000-0000A8360000}"/>
    <cellStyle name="Normal 2 2 16 4 2" xfId="13994" xr:uid="{00000000-0005-0000-0000-0000A9360000}"/>
    <cellStyle name="Normal 2 2 16 5" xfId="13995" xr:uid="{00000000-0005-0000-0000-0000AA360000}"/>
    <cellStyle name="Normal 2 2 16 5 2" xfId="13996" xr:uid="{00000000-0005-0000-0000-0000AB360000}"/>
    <cellStyle name="Normal 2 2 16 6" xfId="13997" xr:uid="{00000000-0005-0000-0000-0000AC360000}"/>
    <cellStyle name="Normal 2 2 16 6 2" xfId="13998" xr:uid="{00000000-0005-0000-0000-0000AD360000}"/>
    <cellStyle name="Normal 2 2 16 7" xfId="13999" xr:uid="{00000000-0005-0000-0000-0000AE360000}"/>
    <cellStyle name="Normal 2 2 16 7 2" xfId="14000" xr:uid="{00000000-0005-0000-0000-0000AF360000}"/>
    <cellStyle name="Normal 2 2 16 8" xfId="14001" xr:uid="{00000000-0005-0000-0000-0000B0360000}"/>
    <cellStyle name="Normal 2 2 16 9" xfId="14002" xr:uid="{00000000-0005-0000-0000-0000B1360000}"/>
    <cellStyle name="Normal 2 2 17" xfId="14003" xr:uid="{00000000-0005-0000-0000-0000B2360000}"/>
    <cellStyle name="Normal 2 2 17 10" xfId="14004" xr:uid="{00000000-0005-0000-0000-0000B3360000}"/>
    <cellStyle name="Normal 2 2 17 2" xfId="14005" xr:uid="{00000000-0005-0000-0000-0000B4360000}"/>
    <cellStyle name="Normal 2 2 17 2 2" xfId="14006" xr:uid="{00000000-0005-0000-0000-0000B5360000}"/>
    <cellStyle name="Normal 2 2 17 3" xfId="14007" xr:uid="{00000000-0005-0000-0000-0000B6360000}"/>
    <cellStyle name="Normal 2 2 17 3 2" xfId="14008" xr:uid="{00000000-0005-0000-0000-0000B7360000}"/>
    <cellStyle name="Normal 2 2 17 4" xfId="14009" xr:uid="{00000000-0005-0000-0000-0000B8360000}"/>
    <cellStyle name="Normal 2 2 17 4 2" xfId="14010" xr:uid="{00000000-0005-0000-0000-0000B9360000}"/>
    <cellStyle name="Normal 2 2 17 5" xfId="14011" xr:uid="{00000000-0005-0000-0000-0000BA360000}"/>
    <cellStyle name="Normal 2 2 17 5 2" xfId="14012" xr:uid="{00000000-0005-0000-0000-0000BB360000}"/>
    <cellStyle name="Normal 2 2 17 6" xfId="14013" xr:uid="{00000000-0005-0000-0000-0000BC360000}"/>
    <cellStyle name="Normal 2 2 17 6 2" xfId="14014" xr:uid="{00000000-0005-0000-0000-0000BD360000}"/>
    <cellStyle name="Normal 2 2 17 7" xfId="14015" xr:uid="{00000000-0005-0000-0000-0000BE360000}"/>
    <cellStyle name="Normal 2 2 17 7 2" xfId="14016" xr:uid="{00000000-0005-0000-0000-0000BF360000}"/>
    <cellStyle name="Normal 2 2 17 8" xfId="14017" xr:uid="{00000000-0005-0000-0000-0000C0360000}"/>
    <cellStyle name="Normal 2 2 17 9" xfId="14018" xr:uid="{00000000-0005-0000-0000-0000C1360000}"/>
    <cellStyle name="Normal 2 2 18" xfId="14019" xr:uid="{00000000-0005-0000-0000-0000C2360000}"/>
    <cellStyle name="Normal 2 2 18 10" xfId="14020" xr:uid="{00000000-0005-0000-0000-0000C3360000}"/>
    <cellStyle name="Normal 2 2 18 2" xfId="14021" xr:uid="{00000000-0005-0000-0000-0000C4360000}"/>
    <cellStyle name="Normal 2 2 18 2 2" xfId="14022" xr:uid="{00000000-0005-0000-0000-0000C5360000}"/>
    <cellStyle name="Normal 2 2 18 3" xfId="14023" xr:uid="{00000000-0005-0000-0000-0000C6360000}"/>
    <cellStyle name="Normal 2 2 18 3 2" xfId="14024" xr:uid="{00000000-0005-0000-0000-0000C7360000}"/>
    <cellStyle name="Normal 2 2 18 4" xfId="14025" xr:uid="{00000000-0005-0000-0000-0000C8360000}"/>
    <cellStyle name="Normal 2 2 18 4 2" xfId="14026" xr:uid="{00000000-0005-0000-0000-0000C9360000}"/>
    <cellStyle name="Normal 2 2 18 5" xfId="14027" xr:uid="{00000000-0005-0000-0000-0000CA360000}"/>
    <cellStyle name="Normal 2 2 18 5 2" xfId="14028" xr:uid="{00000000-0005-0000-0000-0000CB360000}"/>
    <cellStyle name="Normal 2 2 18 6" xfId="14029" xr:uid="{00000000-0005-0000-0000-0000CC360000}"/>
    <cellStyle name="Normal 2 2 18 6 2" xfId="14030" xr:uid="{00000000-0005-0000-0000-0000CD360000}"/>
    <cellStyle name="Normal 2 2 18 7" xfId="14031" xr:uid="{00000000-0005-0000-0000-0000CE360000}"/>
    <cellStyle name="Normal 2 2 18 7 2" xfId="14032" xr:uid="{00000000-0005-0000-0000-0000CF360000}"/>
    <cellStyle name="Normal 2 2 18 8" xfId="14033" xr:uid="{00000000-0005-0000-0000-0000D0360000}"/>
    <cellStyle name="Normal 2 2 18 9" xfId="14034" xr:uid="{00000000-0005-0000-0000-0000D1360000}"/>
    <cellStyle name="Normal 2 2 19" xfId="14035" xr:uid="{00000000-0005-0000-0000-0000D2360000}"/>
    <cellStyle name="Normal 2 2 19 10" xfId="14036" xr:uid="{00000000-0005-0000-0000-0000D3360000}"/>
    <cellStyle name="Normal 2 2 19 2" xfId="14037" xr:uid="{00000000-0005-0000-0000-0000D4360000}"/>
    <cellStyle name="Normal 2 2 19 2 2" xfId="14038" xr:uid="{00000000-0005-0000-0000-0000D5360000}"/>
    <cellStyle name="Normal 2 2 19 3" xfId="14039" xr:uid="{00000000-0005-0000-0000-0000D6360000}"/>
    <cellStyle name="Normal 2 2 19 3 2" xfId="14040" xr:uid="{00000000-0005-0000-0000-0000D7360000}"/>
    <cellStyle name="Normal 2 2 19 4" xfId="14041" xr:uid="{00000000-0005-0000-0000-0000D8360000}"/>
    <cellStyle name="Normal 2 2 19 4 2" xfId="14042" xr:uid="{00000000-0005-0000-0000-0000D9360000}"/>
    <cellStyle name="Normal 2 2 19 5" xfId="14043" xr:uid="{00000000-0005-0000-0000-0000DA360000}"/>
    <cellStyle name="Normal 2 2 19 5 2" xfId="14044" xr:uid="{00000000-0005-0000-0000-0000DB360000}"/>
    <cellStyle name="Normal 2 2 19 6" xfId="14045" xr:uid="{00000000-0005-0000-0000-0000DC360000}"/>
    <cellStyle name="Normal 2 2 19 6 2" xfId="14046" xr:uid="{00000000-0005-0000-0000-0000DD360000}"/>
    <cellStyle name="Normal 2 2 19 7" xfId="14047" xr:uid="{00000000-0005-0000-0000-0000DE360000}"/>
    <cellStyle name="Normal 2 2 19 7 2" xfId="14048" xr:uid="{00000000-0005-0000-0000-0000DF360000}"/>
    <cellStyle name="Normal 2 2 19 8" xfId="14049" xr:uid="{00000000-0005-0000-0000-0000E0360000}"/>
    <cellStyle name="Normal 2 2 19 9" xfId="14050" xr:uid="{00000000-0005-0000-0000-0000E1360000}"/>
    <cellStyle name="Normal 2 2 2" xfId="14051" xr:uid="{00000000-0005-0000-0000-0000E2360000}"/>
    <cellStyle name="Normal 2 2 2 10" xfId="14052" xr:uid="{00000000-0005-0000-0000-0000E3360000}"/>
    <cellStyle name="Normal 2 2 2 11" xfId="14053" xr:uid="{00000000-0005-0000-0000-0000E4360000}"/>
    <cellStyle name="Normal 2 2 2 2" xfId="14054" xr:uid="{00000000-0005-0000-0000-0000E5360000}"/>
    <cellStyle name="Normal 2 2 2 2 2" xfId="14055" xr:uid="{00000000-0005-0000-0000-0000E6360000}"/>
    <cellStyle name="Normal 2 2 2 3" xfId="14056" xr:uid="{00000000-0005-0000-0000-0000E7360000}"/>
    <cellStyle name="Normal 2 2 2 3 2" xfId="14057" xr:uid="{00000000-0005-0000-0000-0000E8360000}"/>
    <cellStyle name="Normal 2 2 2 4" xfId="14058" xr:uid="{00000000-0005-0000-0000-0000E9360000}"/>
    <cellStyle name="Normal 2 2 2 4 2" xfId="14059" xr:uid="{00000000-0005-0000-0000-0000EA360000}"/>
    <cellStyle name="Normal 2 2 2 5" xfId="14060" xr:uid="{00000000-0005-0000-0000-0000EB360000}"/>
    <cellStyle name="Normal 2 2 2 5 2" xfId="14061" xr:uid="{00000000-0005-0000-0000-0000EC360000}"/>
    <cellStyle name="Normal 2 2 2 6" xfId="14062" xr:uid="{00000000-0005-0000-0000-0000ED360000}"/>
    <cellStyle name="Normal 2 2 2 6 2" xfId="14063" xr:uid="{00000000-0005-0000-0000-0000EE360000}"/>
    <cellStyle name="Normal 2 2 2 7" xfId="14064" xr:uid="{00000000-0005-0000-0000-0000EF360000}"/>
    <cellStyle name="Normal 2 2 2 7 2" xfId="14065" xr:uid="{00000000-0005-0000-0000-0000F0360000}"/>
    <cellStyle name="Normal 2 2 2 8" xfId="14066" xr:uid="{00000000-0005-0000-0000-0000F1360000}"/>
    <cellStyle name="Normal 2 2 2 9" xfId="14067" xr:uid="{00000000-0005-0000-0000-0000F2360000}"/>
    <cellStyle name="Normal 2 2 20" xfId="14068" xr:uid="{00000000-0005-0000-0000-0000F3360000}"/>
    <cellStyle name="Normal 2 2 20 10" xfId="14069" xr:uid="{00000000-0005-0000-0000-0000F4360000}"/>
    <cellStyle name="Normal 2 2 20 2" xfId="14070" xr:uid="{00000000-0005-0000-0000-0000F5360000}"/>
    <cellStyle name="Normal 2 2 20 2 2" xfId="14071" xr:uid="{00000000-0005-0000-0000-0000F6360000}"/>
    <cellStyle name="Normal 2 2 20 3" xfId="14072" xr:uid="{00000000-0005-0000-0000-0000F7360000}"/>
    <cellStyle name="Normal 2 2 20 3 2" xfId="14073" xr:uid="{00000000-0005-0000-0000-0000F8360000}"/>
    <cellStyle name="Normal 2 2 20 4" xfId="14074" xr:uid="{00000000-0005-0000-0000-0000F9360000}"/>
    <cellStyle name="Normal 2 2 20 4 2" xfId="14075" xr:uid="{00000000-0005-0000-0000-0000FA360000}"/>
    <cellStyle name="Normal 2 2 20 5" xfId="14076" xr:uid="{00000000-0005-0000-0000-0000FB360000}"/>
    <cellStyle name="Normal 2 2 20 5 2" xfId="14077" xr:uid="{00000000-0005-0000-0000-0000FC360000}"/>
    <cellStyle name="Normal 2 2 20 6" xfId="14078" xr:uid="{00000000-0005-0000-0000-0000FD360000}"/>
    <cellStyle name="Normal 2 2 20 6 2" xfId="14079" xr:uid="{00000000-0005-0000-0000-0000FE360000}"/>
    <cellStyle name="Normal 2 2 20 7" xfId="14080" xr:uid="{00000000-0005-0000-0000-0000FF360000}"/>
    <cellStyle name="Normal 2 2 20 7 2" xfId="14081" xr:uid="{00000000-0005-0000-0000-000000370000}"/>
    <cellStyle name="Normal 2 2 20 8" xfId="14082" xr:uid="{00000000-0005-0000-0000-000001370000}"/>
    <cellStyle name="Normal 2 2 20 9" xfId="14083" xr:uid="{00000000-0005-0000-0000-000002370000}"/>
    <cellStyle name="Normal 2 2 21" xfId="14084" xr:uid="{00000000-0005-0000-0000-000003370000}"/>
    <cellStyle name="Normal 2 2 21 10" xfId="14085" xr:uid="{00000000-0005-0000-0000-000004370000}"/>
    <cellStyle name="Normal 2 2 21 2" xfId="14086" xr:uid="{00000000-0005-0000-0000-000005370000}"/>
    <cellStyle name="Normal 2 2 21 2 2" xfId="14087" xr:uid="{00000000-0005-0000-0000-000006370000}"/>
    <cellStyle name="Normal 2 2 21 3" xfId="14088" xr:uid="{00000000-0005-0000-0000-000007370000}"/>
    <cellStyle name="Normal 2 2 21 3 2" xfId="14089" xr:uid="{00000000-0005-0000-0000-000008370000}"/>
    <cellStyle name="Normal 2 2 21 4" xfId="14090" xr:uid="{00000000-0005-0000-0000-000009370000}"/>
    <cellStyle name="Normal 2 2 21 4 2" xfId="14091" xr:uid="{00000000-0005-0000-0000-00000A370000}"/>
    <cellStyle name="Normal 2 2 21 5" xfId="14092" xr:uid="{00000000-0005-0000-0000-00000B370000}"/>
    <cellStyle name="Normal 2 2 21 5 2" xfId="14093" xr:uid="{00000000-0005-0000-0000-00000C370000}"/>
    <cellStyle name="Normal 2 2 21 6" xfId="14094" xr:uid="{00000000-0005-0000-0000-00000D370000}"/>
    <cellStyle name="Normal 2 2 21 6 2" xfId="14095" xr:uid="{00000000-0005-0000-0000-00000E370000}"/>
    <cellStyle name="Normal 2 2 21 7" xfId="14096" xr:uid="{00000000-0005-0000-0000-00000F370000}"/>
    <cellStyle name="Normal 2 2 21 7 2" xfId="14097" xr:uid="{00000000-0005-0000-0000-000010370000}"/>
    <cellStyle name="Normal 2 2 21 8" xfId="14098" xr:uid="{00000000-0005-0000-0000-000011370000}"/>
    <cellStyle name="Normal 2 2 21 9" xfId="14099" xr:uid="{00000000-0005-0000-0000-000012370000}"/>
    <cellStyle name="Normal 2 2 22" xfId="14100" xr:uid="{00000000-0005-0000-0000-000013370000}"/>
    <cellStyle name="Normal 2 2 22 10" xfId="14101" xr:uid="{00000000-0005-0000-0000-000014370000}"/>
    <cellStyle name="Normal 2 2 22 2" xfId="14102" xr:uid="{00000000-0005-0000-0000-000015370000}"/>
    <cellStyle name="Normal 2 2 22 2 2" xfId="14103" xr:uid="{00000000-0005-0000-0000-000016370000}"/>
    <cellStyle name="Normal 2 2 22 3" xfId="14104" xr:uid="{00000000-0005-0000-0000-000017370000}"/>
    <cellStyle name="Normal 2 2 22 3 2" xfId="14105" xr:uid="{00000000-0005-0000-0000-000018370000}"/>
    <cellStyle name="Normal 2 2 22 4" xfId="14106" xr:uid="{00000000-0005-0000-0000-000019370000}"/>
    <cellStyle name="Normal 2 2 22 4 2" xfId="14107" xr:uid="{00000000-0005-0000-0000-00001A370000}"/>
    <cellStyle name="Normal 2 2 22 5" xfId="14108" xr:uid="{00000000-0005-0000-0000-00001B370000}"/>
    <cellStyle name="Normal 2 2 22 5 2" xfId="14109" xr:uid="{00000000-0005-0000-0000-00001C370000}"/>
    <cellStyle name="Normal 2 2 22 6" xfId="14110" xr:uid="{00000000-0005-0000-0000-00001D370000}"/>
    <cellStyle name="Normal 2 2 22 6 2" xfId="14111" xr:uid="{00000000-0005-0000-0000-00001E370000}"/>
    <cellStyle name="Normal 2 2 22 7" xfId="14112" xr:uid="{00000000-0005-0000-0000-00001F370000}"/>
    <cellStyle name="Normal 2 2 22 7 2" xfId="14113" xr:uid="{00000000-0005-0000-0000-000020370000}"/>
    <cellStyle name="Normal 2 2 22 8" xfId="14114" xr:uid="{00000000-0005-0000-0000-000021370000}"/>
    <cellStyle name="Normal 2 2 22 9" xfId="14115" xr:uid="{00000000-0005-0000-0000-000022370000}"/>
    <cellStyle name="Normal 2 2 23" xfId="14116" xr:uid="{00000000-0005-0000-0000-000023370000}"/>
    <cellStyle name="Normal 2 2 23 10" xfId="14117" xr:uid="{00000000-0005-0000-0000-000024370000}"/>
    <cellStyle name="Normal 2 2 23 2" xfId="14118" xr:uid="{00000000-0005-0000-0000-000025370000}"/>
    <cellStyle name="Normal 2 2 23 2 2" xfId="14119" xr:uid="{00000000-0005-0000-0000-000026370000}"/>
    <cellStyle name="Normal 2 2 23 3" xfId="14120" xr:uid="{00000000-0005-0000-0000-000027370000}"/>
    <cellStyle name="Normal 2 2 23 3 2" xfId="14121" xr:uid="{00000000-0005-0000-0000-000028370000}"/>
    <cellStyle name="Normal 2 2 23 4" xfId="14122" xr:uid="{00000000-0005-0000-0000-000029370000}"/>
    <cellStyle name="Normal 2 2 23 4 2" xfId="14123" xr:uid="{00000000-0005-0000-0000-00002A370000}"/>
    <cellStyle name="Normal 2 2 23 5" xfId="14124" xr:uid="{00000000-0005-0000-0000-00002B370000}"/>
    <cellStyle name="Normal 2 2 23 5 2" xfId="14125" xr:uid="{00000000-0005-0000-0000-00002C370000}"/>
    <cellStyle name="Normal 2 2 23 6" xfId="14126" xr:uid="{00000000-0005-0000-0000-00002D370000}"/>
    <cellStyle name="Normal 2 2 23 6 2" xfId="14127" xr:uid="{00000000-0005-0000-0000-00002E370000}"/>
    <cellStyle name="Normal 2 2 23 7" xfId="14128" xr:uid="{00000000-0005-0000-0000-00002F370000}"/>
    <cellStyle name="Normal 2 2 23 7 2" xfId="14129" xr:uid="{00000000-0005-0000-0000-000030370000}"/>
    <cellStyle name="Normal 2 2 23 8" xfId="14130" xr:uid="{00000000-0005-0000-0000-000031370000}"/>
    <cellStyle name="Normal 2 2 23 9" xfId="14131" xr:uid="{00000000-0005-0000-0000-000032370000}"/>
    <cellStyle name="Normal 2 2 24" xfId="14132" xr:uid="{00000000-0005-0000-0000-000033370000}"/>
    <cellStyle name="Normal 2 2 24 10" xfId="14133" xr:uid="{00000000-0005-0000-0000-000034370000}"/>
    <cellStyle name="Normal 2 2 24 2" xfId="14134" xr:uid="{00000000-0005-0000-0000-000035370000}"/>
    <cellStyle name="Normal 2 2 24 2 2" xfId="14135" xr:uid="{00000000-0005-0000-0000-000036370000}"/>
    <cellStyle name="Normal 2 2 24 3" xfId="14136" xr:uid="{00000000-0005-0000-0000-000037370000}"/>
    <cellStyle name="Normal 2 2 24 3 2" xfId="14137" xr:uid="{00000000-0005-0000-0000-000038370000}"/>
    <cellStyle name="Normal 2 2 24 4" xfId="14138" xr:uid="{00000000-0005-0000-0000-000039370000}"/>
    <cellStyle name="Normal 2 2 24 4 2" xfId="14139" xr:uid="{00000000-0005-0000-0000-00003A370000}"/>
    <cellStyle name="Normal 2 2 24 5" xfId="14140" xr:uid="{00000000-0005-0000-0000-00003B370000}"/>
    <cellStyle name="Normal 2 2 24 5 2" xfId="14141" xr:uid="{00000000-0005-0000-0000-00003C370000}"/>
    <cellStyle name="Normal 2 2 24 6" xfId="14142" xr:uid="{00000000-0005-0000-0000-00003D370000}"/>
    <cellStyle name="Normal 2 2 24 6 2" xfId="14143" xr:uid="{00000000-0005-0000-0000-00003E370000}"/>
    <cellStyle name="Normal 2 2 24 7" xfId="14144" xr:uid="{00000000-0005-0000-0000-00003F370000}"/>
    <cellStyle name="Normal 2 2 24 7 2" xfId="14145" xr:uid="{00000000-0005-0000-0000-000040370000}"/>
    <cellStyle name="Normal 2 2 24 8" xfId="14146" xr:uid="{00000000-0005-0000-0000-000041370000}"/>
    <cellStyle name="Normal 2 2 24 9" xfId="14147" xr:uid="{00000000-0005-0000-0000-000042370000}"/>
    <cellStyle name="Normal 2 2 25" xfId="14148" xr:uid="{00000000-0005-0000-0000-000043370000}"/>
    <cellStyle name="Normal 2 2 25 10" xfId="14149" xr:uid="{00000000-0005-0000-0000-000044370000}"/>
    <cellStyle name="Normal 2 2 25 2" xfId="14150" xr:uid="{00000000-0005-0000-0000-000045370000}"/>
    <cellStyle name="Normal 2 2 25 2 2" xfId="14151" xr:uid="{00000000-0005-0000-0000-000046370000}"/>
    <cellStyle name="Normal 2 2 25 3" xfId="14152" xr:uid="{00000000-0005-0000-0000-000047370000}"/>
    <cellStyle name="Normal 2 2 25 3 2" xfId="14153" xr:uid="{00000000-0005-0000-0000-000048370000}"/>
    <cellStyle name="Normal 2 2 25 4" xfId="14154" xr:uid="{00000000-0005-0000-0000-000049370000}"/>
    <cellStyle name="Normal 2 2 25 4 2" xfId="14155" xr:uid="{00000000-0005-0000-0000-00004A370000}"/>
    <cellStyle name="Normal 2 2 25 5" xfId="14156" xr:uid="{00000000-0005-0000-0000-00004B370000}"/>
    <cellStyle name="Normal 2 2 25 5 2" xfId="14157" xr:uid="{00000000-0005-0000-0000-00004C370000}"/>
    <cellStyle name="Normal 2 2 25 6" xfId="14158" xr:uid="{00000000-0005-0000-0000-00004D370000}"/>
    <cellStyle name="Normal 2 2 25 6 2" xfId="14159" xr:uid="{00000000-0005-0000-0000-00004E370000}"/>
    <cellStyle name="Normal 2 2 25 7" xfId="14160" xr:uid="{00000000-0005-0000-0000-00004F370000}"/>
    <cellStyle name="Normal 2 2 25 7 2" xfId="14161" xr:uid="{00000000-0005-0000-0000-000050370000}"/>
    <cellStyle name="Normal 2 2 25 8" xfId="14162" xr:uid="{00000000-0005-0000-0000-000051370000}"/>
    <cellStyle name="Normal 2 2 25 9" xfId="14163" xr:uid="{00000000-0005-0000-0000-000052370000}"/>
    <cellStyle name="Normal 2 2 26" xfId="14164" xr:uid="{00000000-0005-0000-0000-000053370000}"/>
    <cellStyle name="Normal 2 2 26 10" xfId="14165" xr:uid="{00000000-0005-0000-0000-000054370000}"/>
    <cellStyle name="Normal 2 2 26 2" xfId="14166" xr:uid="{00000000-0005-0000-0000-000055370000}"/>
    <cellStyle name="Normal 2 2 26 2 2" xfId="14167" xr:uid="{00000000-0005-0000-0000-000056370000}"/>
    <cellStyle name="Normal 2 2 26 3" xfId="14168" xr:uid="{00000000-0005-0000-0000-000057370000}"/>
    <cellStyle name="Normal 2 2 26 3 2" xfId="14169" xr:uid="{00000000-0005-0000-0000-000058370000}"/>
    <cellStyle name="Normal 2 2 26 4" xfId="14170" xr:uid="{00000000-0005-0000-0000-000059370000}"/>
    <cellStyle name="Normal 2 2 26 4 2" xfId="14171" xr:uid="{00000000-0005-0000-0000-00005A370000}"/>
    <cellStyle name="Normal 2 2 26 5" xfId="14172" xr:uid="{00000000-0005-0000-0000-00005B370000}"/>
    <cellStyle name="Normal 2 2 26 5 2" xfId="14173" xr:uid="{00000000-0005-0000-0000-00005C370000}"/>
    <cellStyle name="Normal 2 2 26 6" xfId="14174" xr:uid="{00000000-0005-0000-0000-00005D370000}"/>
    <cellStyle name="Normal 2 2 26 6 2" xfId="14175" xr:uid="{00000000-0005-0000-0000-00005E370000}"/>
    <cellStyle name="Normal 2 2 26 7" xfId="14176" xr:uid="{00000000-0005-0000-0000-00005F370000}"/>
    <cellStyle name="Normal 2 2 26 7 2" xfId="14177" xr:uid="{00000000-0005-0000-0000-000060370000}"/>
    <cellStyle name="Normal 2 2 26 8" xfId="14178" xr:uid="{00000000-0005-0000-0000-000061370000}"/>
    <cellStyle name="Normal 2 2 26 9" xfId="14179" xr:uid="{00000000-0005-0000-0000-000062370000}"/>
    <cellStyle name="Normal 2 2 27" xfId="14180" xr:uid="{00000000-0005-0000-0000-000063370000}"/>
    <cellStyle name="Normal 2 2 27 10" xfId="14181" xr:uid="{00000000-0005-0000-0000-000064370000}"/>
    <cellStyle name="Normal 2 2 27 2" xfId="14182" xr:uid="{00000000-0005-0000-0000-000065370000}"/>
    <cellStyle name="Normal 2 2 27 2 2" xfId="14183" xr:uid="{00000000-0005-0000-0000-000066370000}"/>
    <cellStyle name="Normal 2 2 27 3" xfId="14184" xr:uid="{00000000-0005-0000-0000-000067370000}"/>
    <cellStyle name="Normal 2 2 27 3 2" xfId="14185" xr:uid="{00000000-0005-0000-0000-000068370000}"/>
    <cellStyle name="Normal 2 2 27 4" xfId="14186" xr:uid="{00000000-0005-0000-0000-000069370000}"/>
    <cellStyle name="Normal 2 2 27 4 2" xfId="14187" xr:uid="{00000000-0005-0000-0000-00006A370000}"/>
    <cellStyle name="Normal 2 2 27 5" xfId="14188" xr:uid="{00000000-0005-0000-0000-00006B370000}"/>
    <cellStyle name="Normal 2 2 27 5 2" xfId="14189" xr:uid="{00000000-0005-0000-0000-00006C370000}"/>
    <cellStyle name="Normal 2 2 27 6" xfId="14190" xr:uid="{00000000-0005-0000-0000-00006D370000}"/>
    <cellStyle name="Normal 2 2 27 6 2" xfId="14191" xr:uid="{00000000-0005-0000-0000-00006E370000}"/>
    <cellStyle name="Normal 2 2 27 7" xfId="14192" xr:uid="{00000000-0005-0000-0000-00006F370000}"/>
    <cellStyle name="Normal 2 2 27 7 2" xfId="14193" xr:uid="{00000000-0005-0000-0000-000070370000}"/>
    <cellStyle name="Normal 2 2 27 8" xfId="14194" xr:uid="{00000000-0005-0000-0000-000071370000}"/>
    <cellStyle name="Normal 2 2 27 9" xfId="14195" xr:uid="{00000000-0005-0000-0000-000072370000}"/>
    <cellStyle name="Normal 2 2 28" xfId="14196" xr:uid="{00000000-0005-0000-0000-000073370000}"/>
    <cellStyle name="Normal 2 2 28 10" xfId="14197" xr:uid="{00000000-0005-0000-0000-000074370000}"/>
    <cellStyle name="Normal 2 2 28 2" xfId="14198" xr:uid="{00000000-0005-0000-0000-000075370000}"/>
    <cellStyle name="Normal 2 2 28 2 2" xfId="14199" xr:uid="{00000000-0005-0000-0000-000076370000}"/>
    <cellStyle name="Normal 2 2 28 3" xfId="14200" xr:uid="{00000000-0005-0000-0000-000077370000}"/>
    <cellStyle name="Normal 2 2 28 3 2" xfId="14201" xr:uid="{00000000-0005-0000-0000-000078370000}"/>
    <cellStyle name="Normal 2 2 28 4" xfId="14202" xr:uid="{00000000-0005-0000-0000-000079370000}"/>
    <cellStyle name="Normal 2 2 28 4 2" xfId="14203" xr:uid="{00000000-0005-0000-0000-00007A370000}"/>
    <cellStyle name="Normal 2 2 28 5" xfId="14204" xr:uid="{00000000-0005-0000-0000-00007B370000}"/>
    <cellStyle name="Normal 2 2 28 5 2" xfId="14205" xr:uid="{00000000-0005-0000-0000-00007C370000}"/>
    <cellStyle name="Normal 2 2 28 6" xfId="14206" xr:uid="{00000000-0005-0000-0000-00007D370000}"/>
    <cellStyle name="Normal 2 2 28 6 2" xfId="14207" xr:uid="{00000000-0005-0000-0000-00007E370000}"/>
    <cellStyle name="Normal 2 2 28 7" xfId="14208" xr:uid="{00000000-0005-0000-0000-00007F370000}"/>
    <cellStyle name="Normal 2 2 28 7 2" xfId="14209" xr:uid="{00000000-0005-0000-0000-000080370000}"/>
    <cellStyle name="Normal 2 2 28 8" xfId="14210" xr:uid="{00000000-0005-0000-0000-000081370000}"/>
    <cellStyle name="Normal 2 2 28 9" xfId="14211" xr:uid="{00000000-0005-0000-0000-000082370000}"/>
    <cellStyle name="Normal 2 2 29" xfId="14212" xr:uid="{00000000-0005-0000-0000-000083370000}"/>
    <cellStyle name="Normal 2 2 29 10" xfId="14213" xr:uid="{00000000-0005-0000-0000-000084370000}"/>
    <cellStyle name="Normal 2 2 29 2" xfId="14214" xr:uid="{00000000-0005-0000-0000-000085370000}"/>
    <cellStyle name="Normal 2 2 29 2 2" xfId="14215" xr:uid="{00000000-0005-0000-0000-000086370000}"/>
    <cellStyle name="Normal 2 2 29 3" xfId="14216" xr:uid="{00000000-0005-0000-0000-000087370000}"/>
    <cellStyle name="Normal 2 2 29 3 2" xfId="14217" xr:uid="{00000000-0005-0000-0000-000088370000}"/>
    <cellStyle name="Normal 2 2 29 4" xfId="14218" xr:uid="{00000000-0005-0000-0000-000089370000}"/>
    <cellStyle name="Normal 2 2 29 4 2" xfId="14219" xr:uid="{00000000-0005-0000-0000-00008A370000}"/>
    <cellStyle name="Normal 2 2 29 5" xfId="14220" xr:uid="{00000000-0005-0000-0000-00008B370000}"/>
    <cellStyle name="Normal 2 2 29 5 2" xfId="14221" xr:uid="{00000000-0005-0000-0000-00008C370000}"/>
    <cellStyle name="Normal 2 2 29 6" xfId="14222" xr:uid="{00000000-0005-0000-0000-00008D370000}"/>
    <cellStyle name="Normal 2 2 29 6 2" xfId="14223" xr:uid="{00000000-0005-0000-0000-00008E370000}"/>
    <cellStyle name="Normal 2 2 29 7" xfId="14224" xr:uid="{00000000-0005-0000-0000-00008F370000}"/>
    <cellStyle name="Normal 2 2 29 7 2" xfId="14225" xr:uid="{00000000-0005-0000-0000-000090370000}"/>
    <cellStyle name="Normal 2 2 29 8" xfId="14226" xr:uid="{00000000-0005-0000-0000-000091370000}"/>
    <cellStyle name="Normal 2 2 29 9" xfId="14227" xr:uid="{00000000-0005-0000-0000-000092370000}"/>
    <cellStyle name="Normal 2 2 3" xfId="14228" xr:uid="{00000000-0005-0000-0000-000093370000}"/>
    <cellStyle name="Normal 2 2 3 10" xfId="14229" xr:uid="{00000000-0005-0000-0000-000094370000}"/>
    <cellStyle name="Normal 2 2 3 2" xfId="14230" xr:uid="{00000000-0005-0000-0000-000095370000}"/>
    <cellStyle name="Normal 2 2 3 2 2" xfId="14231" xr:uid="{00000000-0005-0000-0000-000096370000}"/>
    <cellStyle name="Normal 2 2 3 3" xfId="14232" xr:uid="{00000000-0005-0000-0000-000097370000}"/>
    <cellStyle name="Normal 2 2 3 3 2" xfId="14233" xr:uid="{00000000-0005-0000-0000-000098370000}"/>
    <cellStyle name="Normal 2 2 3 4" xfId="14234" xr:uid="{00000000-0005-0000-0000-000099370000}"/>
    <cellStyle name="Normal 2 2 3 4 2" xfId="14235" xr:uid="{00000000-0005-0000-0000-00009A370000}"/>
    <cellStyle name="Normal 2 2 3 5" xfId="14236" xr:uid="{00000000-0005-0000-0000-00009B370000}"/>
    <cellStyle name="Normal 2 2 3 5 2" xfId="14237" xr:uid="{00000000-0005-0000-0000-00009C370000}"/>
    <cellStyle name="Normal 2 2 3 6" xfId="14238" xr:uid="{00000000-0005-0000-0000-00009D370000}"/>
    <cellStyle name="Normal 2 2 3 6 2" xfId="14239" xr:uid="{00000000-0005-0000-0000-00009E370000}"/>
    <cellStyle name="Normal 2 2 3 7" xfId="14240" xr:uid="{00000000-0005-0000-0000-00009F370000}"/>
    <cellStyle name="Normal 2 2 3 7 2" xfId="14241" xr:uid="{00000000-0005-0000-0000-0000A0370000}"/>
    <cellStyle name="Normal 2 2 3 8" xfId="14242" xr:uid="{00000000-0005-0000-0000-0000A1370000}"/>
    <cellStyle name="Normal 2 2 3 9" xfId="14243" xr:uid="{00000000-0005-0000-0000-0000A2370000}"/>
    <cellStyle name="Normal 2 2 30" xfId="14244" xr:uid="{00000000-0005-0000-0000-0000A3370000}"/>
    <cellStyle name="Normal 2 2 30 10" xfId="14245" xr:uid="{00000000-0005-0000-0000-0000A4370000}"/>
    <cellStyle name="Normal 2 2 30 2" xfId="14246" xr:uid="{00000000-0005-0000-0000-0000A5370000}"/>
    <cellStyle name="Normal 2 2 30 2 2" xfId="14247" xr:uid="{00000000-0005-0000-0000-0000A6370000}"/>
    <cellStyle name="Normal 2 2 30 3" xfId="14248" xr:uid="{00000000-0005-0000-0000-0000A7370000}"/>
    <cellStyle name="Normal 2 2 30 3 2" xfId="14249" xr:uid="{00000000-0005-0000-0000-0000A8370000}"/>
    <cellStyle name="Normal 2 2 30 4" xfId="14250" xr:uid="{00000000-0005-0000-0000-0000A9370000}"/>
    <cellStyle name="Normal 2 2 30 4 2" xfId="14251" xr:uid="{00000000-0005-0000-0000-0000AA370000}"/>
    <cellStyle name="Normal 2 2 30 5" xfId="14252" xr:uid="{00000000-0005-0000-0000-0000AB370000}"/>
    <cellStyle name="Normal 2 2 30 5 2" xfId="14253" xr:uid="{00000000-0005-0000-0000-0000AC370000}"/>
    <cellStyle name="Normal 2 2 30 6" xfId="14254" xr:uid="{00000000-0005-0000-0000-0000AD370000}"/>
    <cellStyle name="Normal 2 2 30 6 2" xfId="14255" xr:uid="{00000000-0005-0000-0000-0000AE370000}"/>
    <cellStyle name="Normal 2 2 30 7" xfId="14256" xr:uid="{00000000-0005-0000-0000-0000AF370000}"/>
    <cellStyle name="Normal 2 2 30 7 2" xfId="14257" xr:uid="{00000000-0005-0000-0000-0000B0370000}"/>
    <cellStyle name="Normal 2 2 30 8" xfId="14258" xr:uid="{00000000-0005-0000-0000-0000B1370000}"/>
    <cellStyle name="Normal 2 2 30 9" xfId="14259" xr:uid="{00000000-0005-0000-0000-0000B2370000}"/>
    <cellStyle name="Normal 2 2 31" xfId="14260" xr:uid="{00000000-0005-0000-0000-0000B3370000}"/>
    <cellStyle name="Normal 2 2 31 10" xfId="14261" xr:uid="{00000000-0005-0000-0000-0000B4370000}"/>
    <cellStyle name="Normal 2 2 31 2" xfId="14262" xr:uid="{00000000-0005-0000-0000-0000B5370000}"/>
    <cellStyle name="Normal 2 2 31 2 2" xfId="14263" xr:uid="{00000000-0005-0000-0000-0000B6370000}"/>
    <cellStyle name="Normal 2 2 31 3" xfId="14264" xr:uid="{00000000-0005-0000-0000-0000B7370000}"/>
    <cellStyle name="Normal 2 2 31 3 2" xfId="14265" xr:uid="{00000000-0005-0000-0000-0000B8370000}"/>
    <cellStyle name="Normal 2 2 31 4" xfId="14266" xr:uid="{00000000-0005-0000-0000-0000B9370000}"/>
    <cellStyle name="Normal 2 2 31 4 2" xfId="14267" xr:uid="{00000000-0005-0000-0000-0000BA370000}"/>
    <cellStyle name="Normal 2 2 31 5" xfId="14268" xr:uid="{00000000-0005-0000-0000-0000BB370000}"/>
    <cellStyle name="Normal 2 2 31 5 2" xfId="14269" xr:uid="{00000000-0005-0000-0000-0000BC370000}"/>
    <cellStyle name="Normal 2 2 31 6" xfId="14270" xr:uid="{00000000-0005-0000-0000-0000BD370000}"/>
    <cellStyle name="Normal 2 2 31 6 2" xfId="14271" xr:uid="{00000000-0005-0000-0000-0000BE370000}"/>
    <cellStyle name="Normal 2 2 31 7" xfId="14272" xr:uid="{00000000-0005-0000-0000-0000BF370000}"/>
    <cellStyle name="Normal 2 2 31 7 2" xfId="14273" xr:uid="{00000000-0005-0000-0000-0000C0370000}"/>
    <cellStyle name="Normal 2 2 31 8" xfId="14274" xr:uid="{00000000-0005-0000-0000-0000C1370000}"/>
    <cellStyle name="Normal 2 2 31 9" xfId="14275" xr:uid="{00000000-0005-0000-0000-0000C2370000}"/>
    <cellStyle name="Normal 2 2 32" xfId="14276" xr:uid="{00000000-0005-0000-0000-0000C3370000}"/>
    <cellStyle name="Normal 2 2 32 10" xfId="14277" xr:uid="{00000000-0005-0000-0000-0000C4370000}"/>
    <cellStyle name="Normal 2 2 32 2" xfId="14278" xr:uid="{00000000-0005-0000-0000-0000C5370000}"/>
    <cellStyle name="Normal 2 2 32 2 2" xfId="14279" xr:uid="{00000000-0005-0000-0000-0000C6370000}"/>
    <cellStyle name="Normal 2 2 32 3" xfId="14280" xr:uid="{00000000-0005-0000-0000-0000C7370000}"/>
    <cellStyle name="Normal 2 2 32 3 2" xfId="14281" xr:uid="{00000000-0005-0000-0000-0000C8370000}"/>
    <cellStyle name="Normal 2 2 32 4" xfId="14282" xr:uid="{00000000-0005-0000-0000-0000C9370000}"/>
    <cellStyle name="Normal 2 2 32 4 2" xfId="14283" xr:uid="{00000000-0005-0000-0000-0000CA370000}"/>
    <cellStyle name="Normal 2 2 32 5" xfId="14284" xr:uid="{00000000-0005-0000-0000-0000CB370000}"/>
    <cellStyle name="Normal 2 2 32 5 2" xfId="14285" xr:uid="{00000000-0005-0000-0000-0000CC370000}"/>
    <cellStyle name="Normal 2 2 32 6" xfId="14286" xr:uid="{00000000-0005-0000-0000-0000CD370000}"/>
    <cellStyle name="Normal 2 2 32 6 2" xfId="14287" xr:uid="{00000000-0005-0000-0000-0000CE370000}"/>
    <cellStyle name="Normal 2 2 32 7" xfId="14288" xr:uid="{00000000-0005-0000-0000-0000CF370000}"/>
    <cellStyle name="Normal 2 2 32 7 2" xfId="14289" xr:uid="{00000000-0005-0000-0000-0000D0370000}"/>
    <cellStyle name="Normal 2 2 32 8" xfId="14290" xr:uid="{00000000-0005-0000-0000-0000D1370000}"/>
    <cellStyle name="Normal 2 2 32 9" xfId="14291" xr:uid="{00000000-0005-0000-0000-0000D2370000}"/>
    <cellStyle name="Normal 2 2 33" xfId="14292" xr:uid="{00000000-0005-0000-0000-0000D3370000}"/>
    <cellStyle name="Normal 2 2 33 10" xfId="14293" xr:uid="{00000000-0005-0000-0000-0000D4370000}"/>
    <cellStyle name="Normal 2 2 33 2" xfId="14294" xr:uid="{00000000-0005-0000-0000-0000D5370000}"/>
    <cellStyle name="Normal 2 2 33 2 2" xfId="14295" xr:uid="{00000000-0005-0000-0000-0000D6370000}"/>
    <cellStyle name="Normal 2 2 33 3" xfId="14296" xr:uid="{00000000-0005-0000-0000-0000D7370000}"/>
    <cellStyle name="Normal 2 2 33 3 2" xfId="14297" xr:uid="{00000000-0005-0000-0000-0000D8370000}"/>
    <cellStyle name="Normal 2 2 33 4" xfId="14298" xr:uid="{00000000-0005-0000-0000-0000D9370000}"/>
    <cellStyle name="Normal 2 2 33 4 2" xfId="14299" xr:uid="{00000000-0005-0000-0000-0000DA370000}"/>
    <cellStyle name="Normal 2 2 33 5" xfId="14300" xr:uid="{00000000-0005-0000-0000-0000DB370000}"/>
    <cellStyle name="Normal 2 2 33 5 2" xfId="14301" xr:uid="{00000000-0005-0000-0000-0000DC370000}"/>
    <cellStyle name="Normal 2 2 33 6" xfId="14302" xr:uid="{00000000-0005-0000-0000-0000DD370000}"/>
    <cellStyle name="Normal 2 2 33 6 2" xfId="14303" xr:uid="{00000000-0005-0000-0000-0000DE370000}"/>
    <cellStyle name="Normal 2 2 33 7" xfId="14304" xr:uid="{00000000-0005-0000-0000-0000DF370000}"/>
    <cellStyle name="Normal 2 2 33 7 2" xfId="14305" xr:uid="{00000000-0005-0000-0000-0000E0370000}"/>
    <cellStyle name="Normal 2 2 33 8" xfId="14306" xr:uid="{00000000-0005-0000-0000-0000E1370000}"/>
    <cellStyle name="Normal 2 2 33 9" xfId="14307" xr:uid="{00000000-0005-0000-0000-0000E2370000}"/>
    <cellStyle name="Normal 2 2 34" xfId="14308" xr:uid="{00000000-0005-0000-0000-0000E3370000}"/>
    <cellStyle name="Normal 2 2 34 10" xfId="14309" xr:uid="{00000000-0005-0000-0000-0000E4370000}"/>
    <cellStyle name="Normal 2 2 34 2" xfId="14310" xr:uid="{00000000-0005-0000-0000-0000E5370000}"/>
    <cellStyle name="Normal 2 2 34 2 2" xfId="14311" xr:uid="{00000000-0005-0000-0000-0000E6370000}"/>
    <cellStyle name="Normal 2 2 34 3" xfId="14312" xr:uid="{00000000-0005-0000-0000-0000E7370000}"/>
    <cellStyle name="Normal 2 2 34 3 2" xfId="14313" xr:uid="{00000000-0005-0000-0000-0000E8370000}"/>
    <cellStyle name="Normal 2 2 34 4" xfId="14314" xr:uid="{00000000-0005-0000-0000-0000E9370000}"/>
    <cellStyle name="Normal 2 2 34 4 2" xfId="14315" xr:uid="{00000000-0005-0000-0000-0000EA370000}"/>
    <cellStyle name="Normal 2 2 34 5" xfId="14316" xr:uid="{00000000-0005-0000-0000-0000EB370000}"/>
    <cellStyle name="Normal 2 2 34 5 2" xfId="14317" xr:uid="{00000000-0005-0000-0000-0000EC370000}"/>
    <cellStyle name="Normal 2 2 34 6" xfId="14318" xr:uid="{00000000-0005-0000-0000-0000ED370000}"/>
    <cellStyle name="Normal 2 2 34 6 2" xfId="14319" xr:uid="{00000000-0005-0000-0000-0000EE370000}"/>
    <cellStyle name="Normal 2 2 34 7" xfId="14320" xr:uid="{00000000-0005-0000-0000-0000EF370000}"/>
    <cellStyle name="Normal 2 2 34 7 2" xfId="14321" xr:uid="{00000000-0005-0000-0000-0000F0370000}"/>
    <cellStyle name="Normal 2 2 34 8" xfId="14322" xr:uid="{00000000-0005-0000-0000-0000F1370000}"/>
    <cellStyle name="Normal 2 2 34 9" xfId="14323" xr:uid="{00000000-0005-0000-0000-0000F2370000}"/>
    <cellStyle name="Normal 2 2 35" xfId="14324" xr:uid="{00000000-0005-0000-0000-0000F3370000}"/>
    <cellStyle name="Normal 2 2 35 10" xfId="14325" xr:uid="{00000000-0005-0000-0000-0000F4370000}"/>
    <cellStyle name="Normal 2 2 35 2" xfId="14326" xr:uid="{00000000-0005-0000-0000-0000F5370000}"/>
    <cellStyle name="Normal 2 2 35 2 2" xfId="14327" xr:uid="{00000000-0005-0000-0000-0000F6370000}"/>
    <cellStyle name="Normal 2 2 35 3" xfId="14328" xr:uid="{00000000-0005-0000-0000-0000F7370000}"/>
    <cellStyle name="Normal 2 2 35 3 2" xfId="14329" xr:uid="{00000000-0005-0000-0000-0000F8370000}"/>
    <cellStyle name="Normal 2 2 35 4" xfId="14330" xr:uid="{00000000-0005-0000-0000-0000F9370000}"/>
    <cellStyle name="Normal 2 2 35 4 2" xfId="14331" xr:uid="{00000000-0005-0000-0000-0000FA370000}"/>
    <cellStyle name="Normal 2 2 35 5" xfId="14332" xr:uid="{00000000-0005-0000-0000-0000FB370000}"/>
    <cellStyle name="Normal 2 2 35 5 2" xfId="14333" xr:uid="{00000000-0005-0000-0000-0000FC370000}"/>
    <cellStyle name="Normal 2 2 35 6" xfId="14334" xr:uid="{00000000-0005-0000-0000-0000FD370000}"/>
    <cellStyle name="Normal 2 2 35 6 2" xfId="14335" xr:uid="{00000000-0005-0000-0000-0000FE370000}"/>
    <cellStyle name="Normal 2 2 35 7" xfId="14336" xr:uid="{00000000-0005-0000-0000-0000FF370000}"/>
    <cellStyle name="Normal 2 2 35 7 2" xfId="14337" xr:uid="{00000000-0005-0000-0000-000000380000}"/>
    <cellStyle name="Normal 2 2 35 8" xfId="14338" xr:uid="{00000000-0005-0000-0000-000001380000}"/>
    <cellStyle name="Normal 2 2 35 9" xfId="14339" xr:uid="{00000000-0005-0000-0000-000002380000}"/>
    <cellStyle name="Normal 2 2 36" xfId="14340" xr:uid="{00000000-0005-0000-0000-000003380000}"/>
    <cellStyle name="Normal 2 2 36 10" xfId="14341" xr:uid="{00000000-0005-0000-0000-000004380000}"/>
    <cellStyle name="Normal 2 2 36 2" xfId="14342" xr:uid="{00000000-0005-0000-0000-000005380000}"/>
    <cellStyle name="Normal 2 2 36 2 2" xfId="14343" xr:uid="{00000000-0005-0000-0000-000006380000}"/>
    <cellStyle name="Normal 2 2 36 3" xfId="14344" xr:uid="{00000000-0005-0000-0000-000007380000}"/>
    <cellStyle name="Normal 2 2 36 3 2" xfId="14345" xr:uid="{00000000-0005-0000-0000-000008380000}"/>
    <cellStyle name="Normal 2 2 36 4" xfId="14346" xr:uid="{00000000-0005-0000-0000-000009380000}"/>
    <cellStyle name="Normal 2 2 36 4 2" xfId="14347" xr:uid="{00000000-0005-0000-0000-00000A380000}"/>
    <cellStyle name="Normal 2 2 36 5" xfId="14348" xr:uid="{00000000-0005-0000-0000-00000B380000}"/>
    <cellStyle name="Normal 2 2 36 5 2" xfId="14349" xr:uid="{00000000-0005-0000-0000-00000C380000}"/>
    <cellStyle name="Normal 2 2 36 6" xfId="14350" xr:uid="{00000000-0005-0000-0000-00000D380000}"/>
    <cellStyle name="Normal 2 2 36 6 2" xfId="14351" xr:uid="{00000000-0005-0000-0000-00000E380000}"/>
    <cellStyle name="Normal 2 2 36 7" xfId="14352" xr:uid="{00000000-0005-0000-0000-00000F380000}"/>
    <cellStyle name="Normal 2 2 36 7 2" xfId="14353" xr:uid="{00000000-0005-0000-0000-000010380000}"/>
    <cellStyle name="Normal 2 2 36 8" xfId="14354" xr:uid="{00000000-0005-0000-0000-000011380000}"/>
    <cellStyle name="Normal 2 2 36 9" xfId="14355" xr:uid="{00000000-0005-0000-0000-000012380000}"/>
    <cellStyle name="Normal 2 2 37" xfId="14356" xr:uid="{00000000-0005-0000-0000-000013380000}"/>
    <cellStyle name="Normal 2 2 37 10" xfId="14357" xr:uid="{00000000-0005-0000-0000-000014380000}"/>
    <cellStyle name="Normal 2 2 37 2" xfId="14358" xr:uid="{00000000-0005-0000-0000-000015380000}"/>
    <cellStyle name="Normal 2 2 37 2 2" xfId="14359" xr:uid="{00000000-0005-0000-0000-000016380000}"/>
    <cellStyle name="Normal 2 2 37 3" xfId="14360" xr:uid="{00000000-0005-0000-0000-000017380000}"/>
    <cellStyle name="Normal 2 2 37 3 2" xfId="14361" xr:uid="{00000000-0005-0000-0000-000018380000}"/>
    <cellStyle name="Normal 2 2 37 4" xfId="14362" xr:uid="{00000000-0005-0000-0000-000019380000}"/>
    <cellStyle name="Normal 2 2 37 4 2" xfId="14363" xr:uid="{00000000-0005-0000-0000-00001A380000}"/>
    <cellStyle name="Normal 2 2 37 5" xfId="14364" xr:uid="{00000000-0005-0000-0000-00001B380000}"/>
    <cellStyle name="Normal 2 2 37 5 2" xfId="14365" xr:uid="{00000000-0005-0000-0000-00001C380000}"/>
    <cellStyle name="Normal 2 2 37 6" xfId="14366" xr:uid="{00000000-0005-0000-0000-00001D380000}"/>
    <cellStyle name="Normal 2 2 37 6 2" xfId="14367" xr:uid="{00000000-0005-0000-0000-00001E380000}"/>
    <cellStyle name="Normal 2 2 37 7" xfId="14368" xr:uid="{00000000-0005-0000-0000-00001F380000}"/>
    <cellStyle name="Normal 2 2 37 7 2" xfId="14369" xr:uid="{00000000-0005-0000-0000-000020380000}"/>
    <cellStyle name="Normal 2 2 37 8" xfId="14370" xr:uid="{00000000-0005-0000-0000-000021380000}"/>
    <cellStyle name="Normal 2 2 37 9" xfId="14371" xr:uid="{00000000-0005-0000-0000-000022380000}"/>
    <cellStyle name="Normal 2 2 38" xfId="14372" xr:uid="{00000000-0005-0000-0000-000023380000}"/>
    <cellStyle name="Normal 2 2 38 10" xfId="14373" xr:uid="{00000000-0005-0000-0000-000024380000}"/>
    <cellStyle name="Normal 2 2 38 2" xfId="14374" xr:uid="{00000000-0005-0000-0000-000025380000}"/>
    <cellStyle name="Normal 2 2 38 2 2" xfId="14375" xr:uid="{00000000-0005-0000-0000-000026380000}"/>
    <cellStyle name="Normal 2 2 38 3" xfId="14376" xr:uid="{00000000-0005-0000-0000-000027380000}"/>
    <cellStyle name="Normal 2 2 38 3 2" xfId="14377" xr:uid="{00000000-0005-0000-0000-000028380000}"/>
    <cellStyle name="Normal 2 2 38 4" xfId="14378" xr:uid="{00000000-0005-0000-0000-000029380000}"/>
    <cellStyle name="Normal 2 2 38 4 2" xfId="14379" xr:uid="{00000000-0005-0000-0000-00002A380000}"/>
    <cellStyle name="Normal 2 2 38 5" xfId="14380" xr:uid="{00000000-0005-0000-0000-00002B380000}"/>
    <cellStyle name="Normal 2 2 38 5 2" xfId="14381" xr:uid="{00000000-0005-0000-0000-00002C380000}"/>
    <cellStyle name="Normal 2 2 38 6" xfId="14382" xr:uid="{00000000-0005-0000-0000-00002D380000}"/>
    <cellStyle name="Normal 2 2 38 6 2" xfId="14383" xr:uid="{00000000-0005-0000-0000-00002E380000}"/>
    <cellStyle name="Normal 2 2 38 7" xfId="14384" xr:uid="{00000000-0005-0000-0000-00002F380000}"/>
    <cellStyle name="Normal 2 2 38 7 2" xfId="14385" xr:uid="{00000000-0005-0000-0000-000030380000}"/>
    <cellStyle name="Normal 2 2 38 8" xfId="14386" xr:uid="{00000000-0005-0000-0000-000031380000}"/>
    <cellStyle name="Normal 2 2 38 9" xfId="14387" xr:uid="{00000000-0005-0000-0000-000032380000}"/>
    <cellStyle name="Normal 2 2 39" xfId="14388" xr:uid="{00000000-0005-0000-0000-000033380000}"/>
    <cellStyle name="Normal 2 2 39 10" xfId="14389" xr:uid="{00000000-0005-0000-0000-000034380000}"/>
    <cellStyle name="Normal 2 2 39 2" xfId="14390" xr:uid="{00000000-0005-0000-0000-000035380000}"/>
    <cellStyle name="Normal 2 2 39 2 2" xfId="14391" xr:uid="{00000000-0005-0000-0000-000036380000}"/>
    <cellStyle name="Normal 2 2 39 3" xfId="14392" xr:uid="{00000000-0005-0000-0000-000037380000}"/>
    <cellStyle name="Normal 2 2 39 3 2" xfId="14393" xr:uid="{00000000-0005-0000-0000-000038380000}"/>
    <cellStyle name="Normal 2 2 39 4" xfId="14394" xr:uid="{00000000-0005-0000-0000-000039380000}"/>
    <cellStyle name="Normal 2 2 39 4 2" xfId="14395" xr:uid="{00000000-0005-0000-0000-00003A380000}"/>
    <cellStyle name="Normal 2 2 39 5" xfId="14396" xr:uid="{00000000-0005-0000-0000-00003B380000}"/>
    <cellStyle name="Normal 2 2 39 5 2" xfId="14397" xr:uid="{00000000-0005-0000-0000-00003C380000}"/>
    <cellStyle name="Normal 2 2 39 6" xfId="14398" xr:uid="{00000000-0005-0000-0000-00003D380000}"/>
    <cellStyle name="Normal 2 2 39 6 2" xfId="14399" xr:uid="{00000000-0005-0000-0000-00003E380000}"/>
    <cellStyle name="Normal 2 2 39 7" xfId="14400" xr:uid="{00000000-0005-0000-0000-00003F380000}"/>
    <cellStyle name="Normal 2 2 39 7 2" xfId="14401" xr:uid="{00000000-0005-0000-0000-000040380000}"/>
    <cellStyle name="Normal 2 2 39 8" xfId="14402" xr:uid="{00000000-0005-0000-0000-000041380000}"/>
    <cellStyle name="Normal 2 2 39 9" xfId="14403" xr:uid="{00000000-0005-0000-0000-000042380000}"/>
    <cellStyle name="Normal 2 2 4" xfId="14404" xr:uid="{00000000-0005-0000-0000-000043380000}"/>
    <cellStyle name="Normal 2 2 4 10" xfId="14405" xr:uid="{00000000-0005-0000-0000-000044380000}"/>
    <cellStyle name="Normal 2 2 4 10 10" xfId="14406" xr:uid="{00000000-0005-0000-0000-000045380000}"/>
    <cellStyle name="Normal 2 2 4 10 2" xfId="14407" xr:uid="{00000000-0005-0000-0000-000046380000}"/>
    <cellStyle name="Normal 2 2 4 10 2 2" xfId="14408" xr:uid="{00000000-0005-0000-0000-000047380000}"/>
    <cellStyle name="Normal 2 2 4 10 3" xfId="14409" xr:uid="{00000000-0005-0000-0000-000048380000}"/>
    <cellStyle name="Normal 2 2 4 10 3 2" xfId="14410" xr:uid="{00000000-0005-0000-0000-000049380000}"/>
    <cellStyle name="Normal 2 2 4 10 4" xfId="14411" xr:uid="{00000000-0005-0000-0000-00004A380000}"/>
    <cellStyle name="Normal 2 2 4 10 4 2" xfId="14412" xr:uid="{00000000-0005-0000-0000-00004B380000}"/>
    <cellStyle name="Normal 2 2 4 10 5" xfId="14413" xr:uid="{00000000-0005-0000-0000-00004C380000}"/>
    <cellStyle name="Normal 2 2 4 10 5 2" xfId="14414" xr:uid="{00000000-0005-0000-0000-00004D380000}"/>
    <cellStyle name="Normal 2 2 4 10 6" xfId="14415" xr:uid="{00000000-0005-0000-0000-00004E380000}"/>
    <cellStyle name="Normal 2 2 4 10 6 2" xfId="14416" xr:uid="{00000000-0005-0000-0000-00004F380000}"/>
    <cellStyle name="Normal 2 2 4 10 7" xfId="14417" xr:uid="{00000000-0005-0000-0000-000050380000}"/>
    <cellStyle name="Normal 2 2 4 10 7 2" xfId="14418" xr:uid="{00000000-0005-0000-0000-000051380000}"/>
    <cellStyle name="Normal 2 2 4 10 8" xfId="14419" xr:uid="{00000000-0005-0000-0000-000052380000}"/>
    <cellStyle name="Normal 2 2 4 10 9" xfId="14420" xr:uid="{00000000-0005-0000-0000-000053380000}"/>
    <cellStyle name="Normal 2 2 4 11" xfId="14421" xr:uid="{00000000-0005-0000-0000-000054380000}"/>
    <cellStyle name="Normal 2 2 4 11 10" xfId="14422" xr:uid="{00000000-0005-0000-0000-000055380000}"/>
    <cellStyle name="Normal 2 2 4 11 2" xfId="14423" xr:uid="{00000000-0005-0000-0000-000056380000}"/>
    <cellStyle name="Normal 2 2 4 11 2 2" xfId="14424" xr:uid="{00000000-0005-0000-0000-000057380000}"/>
    <cellStyle name="Normal 2 2 4 11 3" xfId="14425" xr:uid="{00000000-0005-0000-0000-000058380000}"/>
    <cellStyle name="Normal 2 2 4 11 3 2" xfId="14426" xr:uid="{00000000-0005-0000-0000-000059380000}"/>
    <cellStyle name="Normal 2 2 4 11 4" xfId="14427" xr:uid="{00000000-0005-0000-0000-00005A380000}"/>
    <cellStyle name="Normal 2 2 4 11 4 2" xfId="14428" xr:uid="{00000000-0005-0000-0000-00005B380000}"/>
    <cellStyle name="Normal 2 2 4 11 5" xfId="14429" xr:uid="{00000000-0005-0000-0000-00005C380000}"/>
    <cellStyle name="Normal 2 2 4 11 5 2" xfId="14430" xr:uid="{00000000-0005-0000-0000-00005D380000}"/>
    <cellStyle name="Normal 2 2 4 11 6" xfId="14431" xr:uid="{00000000-0005-0000-0000-00005E380000}"/>
    <cellStyle name="Normal 2 2 4 11 6 2" xfId="14432" xr:uid="{00000000-0005-0000-0000-00005F380000}"/>
    <cellStyle name="Normal 2 2 4 11 7" xfId="14433" xr:uid="{00000000-0005-0000-0000-000060380000}"/>
    <cellStyle name="Normal 2 2 4 11 7 2" xfId="14434" xr:uid="{00000000-0005-0000-0000-000061380000}"/>
    <cellStyle name="Normal 2 2 4 11 8" xfId="14435" xr:uid="{00000000-0005-0000-0000-000062380000}"/>
    <cellStyle name="Normal 2 2 4 11 9" xfId="14436" xr:uid="{00000000-0005-0000-0000-000063380000}"/>
    <cellStyle name="Normal 2 2 4 12" xfId="14437" xr:uid="{00000000-0005-0000-0000-000064380000}"/>
    <cellStyle name="Normal 2 2 4 12 10" xfId="14438" xr:uid="{00000000-0005-0000-0000-000065380000}"/>
    <cellStyle name="Normal 2 2 4 12 2" xfId="14439" xr:uid="{00000000-0005-0000-0000-000066380000}"/>
    <cellStyle name="Normal 2 2 4 12 2 2" xfId="14440" xr:uid="{00000000-0005-0000-0000-000067380000}"/>
    <cellStyle name="Normal 2 2 4 12 3" xfId="14441" xr:uid="{00000000-0005-0000-0000-000068380000}"/>
    <cellStyle name="Normal 2 2 4 12 3 2" xfId="14442" xr:uid="{00000000-0005-0000-0000-000069380000}"/>
    <cellStyle name="Normal 2 2 4 12 4" xfId="14443" xr:uid="{00000000-0005-0000-0000-00006A380000}"/>
    <cellStyle name="Normal 2 2 4 12 4 2" xfId="14444" xr:uid="{00000000-0005-0000-0000-00006B380000}"/>
    <cellStyle name="Normal 2 2 4 12 5" xfId="14445" xr:uid="{00000000-0005-0000-0000-00006C380000}"/>
    <cellStyle name="Normal 2 2 4 12 5 2" xfId="14446" xr:uid="{00000000-0005-0000-0000-00006D380000}"/>
    <cellStyle name="Normal 2 2 4 12 6" xfId="14447" xr:uid="{00000000-0005-0000-0000-00006E380000}"/>
    <cellStyle name="Normal 2 2 4 12 6 2" xfId="14448" xr:uid="{00000000-0005-0000-0000-00006F380000}"/>
    <cellStyle name="Normal 2 2 4 12 7" xfId="14449" xr:uid="{00000000-0005-0000-0000-000070380000}"/>
    <cellStyle name="Normal 2 2 4 12 7 2" xfId="14450" xr:uid="{00000000-0005-0000-0000-000071380000}"/>
    <cellStyle name="Normal 2 2 4 12 8" xfId="14451" xr:uid="{00000000-0005-0000-0000-000072380000}"/>
    <cellStyle name="Normal 2 2 4 12 9" xfId="14452" xr:uid="{00000000-0005-0000-0000-000073380000}"/>
    <cellStyle name="Normal 2 2 4 13" xfId="14453" xr:uid="{00000000-0005-0000-0000-000074380000}"/>
    <cellStyle name="Normal 2 2 4 13 10" xfId="14454" xr:uid="{00000000-0005-0000-0000-000075380000}"/>
    <cellStyle name="Normal 2 2 4 13 2" xfId="14455" xr:uid="{00000000-0005-0000-0000-000076380000}"/>
    <cellStyle name="Normal 2 2 4 13 2 2" xfId="14456" xr:uid="{00000000-0005-0000-0000-000077380000}"/>
    <cellStyle name="Normal 2 2 4 13 3" xfId="14457" xr:uid="{00000000-0005-0000-0000-000078380000}"/>
    <cellStyle name="Normal 2 2 4 13 3 2" xfId="14458" xr:uid="{00000000-0005-0000-0000-000079380000}"/>
    <cellStyle name="Normal 2 2 4 13 4" xfId="14459" xr:uid="{00000000-0005-0000-0000-00007A380000}"/>
    <cellStyle name="Normal 2 2 4 13 4 2" xfId="14460" xr:uid="{00000000-0005-0000-0000-00007B380000}"/>
    <cellStyle name="Normal 2 2 4 13 5" xfId="14461" xr:uid="{00000000-0005-0000-0000-00007C380000}"/>
    <cellStyle name="Normal 2 2 4 13 5 2" xfId="14462" xr:uid="{00000000-0005-0000-0000-00007D380000}"/>
    <cellStyle name="Normal 2 2 4 13 6" xfId="14463" xr:uid="{00000000-0005-0000-0000-00007E380000}"/>
    <cellStyle name="Normal 2 2 4 13 6 2" xfId="14464" xr:uid="{00000000-0005-0000-0000-00007F380000}"/>
    <cellStyle name="Normal 2 2 4 13 7" xfId="14465" xr:uid="{00000000-0005-0000-0000-000080380000}"/>
    <cellStyle name="Normal 2 2 4 13 7 2" xfId="14466" xr:uid="{00000000-0005-0000-0000-000081380000}"/>
    <cellStyle name="Normal 2 2 4 13 8" xfId="14467" xr:uid="{00000000-0005-0000-0000-000082380000}"/>
    <cellStyle name="Normal 2 2 4 13 9" xfId="14468" xr:uid="{00000000-0005-0000-0000-000083380000}"/>
    <cellStyle name="Normal 2 2 4 14" xfId="14469" xr:uid="{00000000-0005-0000-0000-000084380000}"/>
    <cellStyle name="Normal 2 2 4 14 10" xfId="14470" xr:uid="{00000000-0005-0000-0000-000085380000}"/>
    <cellStyle name="Normal 2 2 4 14 2" xfId="14471" xr:uid="{00000000-0005-0000-0000-000086380000}"/>
    <cellStyle name="Normal 2 2 4 14 2 2" xfId="14472" xr:uid="{00000000-0005-0000-0000-000087380000}"/>
    <cellStyle name="Normal 2 2 4 14 3" xfId="14473" xr:uid="{00000000-0005-0000-0000-000088380000}"/>
    <cellStyle name="Normal 2 2 4 14 3 2" xfId="14474" xr:uid="{00000000-0005-0000-0000-000089380000}"/>
    <cellStyle name="Normal 2 2 4 14 4" xfId="14475" xr:uid="{00000000-0005-0000-0000-00008A380000}"/>
    <cellStyle name="Normal 2 2 4 14 4 2" xfId="14476" xr:uid="{00000000-0005-0000-0000-00008B380000}"/>
    <cellStyle name="Normal 2 2 4 14 5" xfId="14477" xr:uid="{00000000-0005-0000-0000-00008C380000}"/>
    <cellStyle name="Normal 2 2 4 14 5 2" xfId="14478" xr:uid="{00000000-0005-0000-0000-00008D380000}"/>
    <cellStyle name="Normal 2 2 4 14 6" xfId="14479" xr:uid="{00000000-0005-0000-0000-00008E380000}"/>
    <cellStyle name="Normal 2 2 4 14 6 2" xfId="14480" xr:uid="{00000000-0005-0000-0000-00008F380000}"/>
    <cellStyle name="Normal 2 2 4 14 7" xfId="14481" xr:uid="{00000000-0005-0000-0000-000090380000}"/>
    <cellStyle name="Normal 2 2 4 14 7 2" xfId="14482" xr:uid="{00000000-0005-0000-0000-000091380000}"/>
    <cellStyle name="Normal 2 2 4 14 8" xfId="14483" xr:uid="{00000000-0005-0000-0000-000092380000}"/>
    <cellStyle name="Normal 2 2 4 14 9" xfId="14484" xr:uid="{00000000-0005-0000-0000-000093380000}"/>
    <cellStyle name="Normal 2 2 4 15" xfId="14485" xr:uid="{00000000-0005-0000-0000-000094380000}"/>
    <cellStyle name="Normal 2 2 4 15 2" xfId="14486" xr:uid="{00000000-0005-0000-0000-000095380000}"/>
    <cellStyle name="Normal 2 2 4 16" xfId="14487" xr:uid="{00000000-0005-0000-0000-000096380000}"/>
    <cellStyle name="Normal 2 2 4 16 2" xfId="14488" xr:uid="{00000000-0005-0000-0000-000097380000}"/>
    <cellStyle name="Normal 2 2 4 17" xfId="14489" xr:uid="{00000000-0005-0000-0000-000098380000}"/>
    <cellStyle name="Normal 2 2 4 17 2" xfId="14490" xr:uid="{00000000-0005-0000-0000-000099380000}"/>
    <cellStyle name="Normal 2 2 4 18" xfId="14491" xr:uid="{00000000-0005-0000-0000-00009A380000}"/>
    <cellStyle name="Normal 2 2 4 18 2" xfId="14492" xr:uid="{00000000-0005-0000-0000-00009B380000}"/>
    <cellStyle name="Normal 2 2 4 19" xfId="14493" xr:uid="{00000000-0005-0000-0000-00009C380000}"/>
    <cellStyle name="Normal 2 2 4 19 2" xfId="14494" xr:uid="{00000000-0005-0000-0000-00009D380000}"/>
    <cellStyle name="Normal 2 2 4 2" xfId="14495" xr:uid="{00000000-0005-0000-0000-00009E380000}"/>
    <cellStyle name="Normal 2 2 4 2 10" xfId="14496" xr:uid="{00000000-0005-0000-0000-00009F380000}"/>
    <cellStyle name="Normal 2 2 4 2 10 10" xfId="14497" xr:uid="{00000000-0005-0000-0000-0000A0380000}"/>
    <cellStyle name="Normal 2 2 4 2 10 2" xfId="14498" xr:uid="{00000000-0005-0000-0000-0000A1380000}"/>
    <cellStyle name="Normal 2 2 4 2 10 2 2" xfId="14499" xr:uid="{00000000-0005-0000-0000-0000A2380000}"/>
    <cellStyle name="Normal 2 2 4 2 10 3" xfId="14500" xr:uid="{00000000-0005-0000-0000-0000A3380000}"/>
    <cellStyle name="Normal 2 2 4 2 10 3 2" xfId="14501" xr:uid="{00000000-0005-0000-0000-0000A4380000}"/>
    <cellStyle name="Normal 2 2 4 2 10 4" xfId="14502" xr:uid="{00000000-0005-0000-0000-0000A5380000}"/>
    <cellStyle name="Normal 2 2 4 2 10 4 2" xfId="14503" xr:uid="{00000000-0005-0000-0000-0000A6380000}"/>
    <cellStyle name="Normal 2 2 4 2 10 5" xfId="14504" xr:uid="{00000000-0005-0000-0000-0000A7380000}"/>
    <cellStyle name="Normal 2 2 4 2 10 5 2" xfId="14505" xr:uid="{00000000-0005-0000-0000-0000A8380000}"/>
    <cellStyle name="Normal 2 2 4 2 10 6" xfId="14506" xr:uid="{00000000-0005-0000-0000-0000A9380000}"/>
    <cellStyle name="Normal 2 2 4 2 10 6 2" xfId="14507" xr:uid="{00000000-0005-0000-0000-0000AA380000}"/>
    <cellStyle name="Normal 2 2 4 2 10 7" xfId="14508" xr:uid="{00000000-0005-0000-0000-0000AB380000}"/>
    <cellStyle name="Normal 2 2 4 2 10 7 2" xfId="14509" xr:uid="{00000000-0005-0000-0000-0000AC380000}"/>
    <cellStyle name="Normal 2 2 4 2 10 8" xfId="14510" xr:uid="{00000000-0005-0000-0000-0000AD380000}"/>
    <cellStyle name="Normal 2 2 4 2 10 9" xfId="14511" xr:uid="{00000000-0005-0000-0000-0000AE380000}"/>
    <cellStyle name="Normal 2 2 4 2 11" xfId="14512" xr:uid="{00000000-0005-0000-0000-0000AF380000}"/>
    <cellStyle name="Normal 2 2 4 2 11 10" xfId="14513" xr:uid="{00000000-0005-0000-0000-0000B0380000}"/>
    <cellStyle name="Normal 2 2 4 2 11 2" xfId="14514" xr:uid="{00000000-0005-0000-0000-0000B1380000}"/>
    <cellStyle name="Normal 2 2 4 2 11 2 2" xfId="14515" xr:uid="{00000000-0005-0000-0000-0000B2380000}"/>
    <cellStyle name="Normal 2 2 4 2 11 3" xfId="14516" xr:uid="{00000000-0005-0000-0000-0000B3380000}"/>
    <cellStyle name="Normal 2 2 4 2 11 3 2" xfId="14517" xr:uid="{00000000-0005-0000-0000-0000B4380000}"/>
    <cellStyle name="Normal 2 2 4 2 11 4" xfId="14518" xr:uid="{00000000-0005-0000-0000-0000B5380000}"/>
    <cellStyle name="Normal 2 2 4 2 11 4 2" xfId="14519" xr:uid="{00000000-0005-0000-0000-0000B6380000}"/>
    <cellStyle name="Normal 2 2 4 2 11 5" xfId="14520" xr:uid="{00000000-0005-0000-0000-0000B7380000}"/>
    <cellStyle name="Normal 2 2 4 2 11 5 2" xfId="14521" xr:uid="{00000000-0005-0000-0000-0000B8380000}"/>
    <cellStyle name="Normal 2 2 4 2 11 6" xfId="14522" xr:uid="{00000000-0005-0000-0000-0000B9380000}"/>
    <cellStyle name="Normal 2 2 4 2 11 6 2" xfId="14523" xr:uid="{00000000-0005-0000-0000-0000BA380000}"/>
    <cellStyle name="Normal 2 2 4 2 11 7" xfId="14524" xr:uid="{00000000-0005-0000-0000-0000BB380000}"/>
    <cellStyle name="Normal 2 2 4 2 11 7 2" xfId="14525" xr:uid="{00000000-0005-0000-0000-0000BC380000}"/>
    <cellStyle name="Normal 2 2 4 2 11 8" xfId="14526" xr:uid="{00000000-0005-0000-0000-0000BD380000}"/>
    <cellStyle name="Normal 2 2 4 2 11 9" xfId="14527" xr:uid="{00000000-0005-0000-0000-0000BE380000}"/>
    <cellStyle name="Normal 2 2 4 2 12" xfId="14528" xr:uid="{00000000-0005-0000-0000-0000BF380000}"/>
    <cellStyle name="Normal 2 2 4 2 12 10" xfId="14529" xr:uid="{00000000-0005-0000-0000-0000C0380000}"/>
    <cellStyle name="Normal 2 2 4 2 12 2" xfId="14530" xr:uid="{00000000-0005-0000-0000-0000C1380000}"/>
    <cellStyle name="Normal 2 2 4 2 12 2 2" xfId="14531" xr:uid="{00000000-0005-0000-0000-0000C2380000}"/>
    <cellStyle name="Normal 2 2 4 2 12 3" xfId="14532" xr:uid="{00000000-0005-0000-0000-0000C3380000}"/>
    <cellStyle name="Normal 2 2 4 2 12 3 2" xfId="14533" xr:uid="{00000000-0005-0000-0000-0000C4380000}"/>
    <cellStyle name="Normal 2 2 4 2 12 4" xfId="14534" xr:uid="{00000000-0005-0000-0000-0000C5380000}"/>
    <cellStyle name="Normal 2 2 4 2 12 4 2" xfId="14535" xr:uid="{00000000-0005-0000-0000-0000C6380000}"/>
    <cellStyle name="Normal 2 2 4 2 12 5" xfId="14536" xr:uid="{00000000-0005-0000-0000-0000C7380000}"/>
    <cellStyle name="Normal 2 2 4 2 12 5 2" xfId="14537" xr:uid="{00000000-0005-0000-0000-0000C8380000}"/>
    <cellStyle name="Normal 2 2 4 2 12 6" xfId="14538" xr:uid="{00000000-0005-0000-0000-0000C9380000}"/>
    <cellStyle name="Normal 2 2 4 2 12 6 2" xfId="14539" xr:uid="{00000000-0005-0000-0000-0000CA380000}"/>
    <cellStyle name="Normal 2 2 4 2 12 7" xfId="14540" xr:uid="{00000000-0005-0000-0000-0000CB380000}"/>
    <cellStyle name="Normal 2 2 4 2 12 7 2" xfId="14541" xr:uid="{00000000-0005-0000-0000-0000CC380000}"/>
    <cellStyle name="Normal 2 2 4 2 12 8" xfId="14542" xr:uid="{00000000-0005-0000-0000-0000CD380000}"/>
    <cellStyle name="Normal 2 2 4 2 12 9" xfId="14543" xr:uid="{00000000-0005-0000-0000-0000CE380000}"/>
    <cellStyle name="Normal 2 2 4 2 13" xfId="14544" xr:uid="{00000000-0005-0000-0000-0000CF380000}"/>
    <cellStyle name="Normal 2 2 4 2 13 10" xfId="14545" xr:uid="{00000000-0005-0000-0000-0000D0380000}"/>
    <cellStyle name="Normal 2 2 4 2 13 2" xfId="14546" xr:uid="{00000000-0005-0000-0000-0000D1380000}"/>
    <cellStyle name="Normal 2 2 4 2 13 2 2" xfId="14547" xr:uid="{00000000-0005-0000-0000-0000D2380000}"/>
    <cellStyle name="Normal 2 2 4 2 13 3" xfId="14548" xr:uid="{00000000-0005-0000-0000-0000D3380000}"/>
    <cellStyle name="Normal 2 2 4 2 13 3 2" xfId="14549" xr:uid="{00000000-0005-0000-0000-0000D4380000}"/>
    <cellStyle name="Normal 2 2 4 2 13 4" xfId="14550" xr:uid="{00000000-0005-0000-0000-0000D5380000}"/>
    <cellStyle name="Normal 2 2 4 2 13 4 2" xfId="14551" xr:uid="{00000000-0005-0000-0000-0000D6380000}"/>
    <cellStyle name="Normal 2 2 4 2 13 5" xfId="14552" xr:uid="{00000000-0005-0000-0000-0000D7380000}"/>
    <cellStyle name="Normal 2 2 4 2 13 5 2" xfId="14553" xr:uid="{00000000-0005-0000-0000-0000D8380000}"/>
    <cellStyle name="Normal 2 2 4 2 13 6" xfId="14554" xr:uid="{00000000-0005-0000-0000-0000D9380000}"/>
    <cellStyle name="Normal 2 2 4 2 13 6 2" xfId="14555" xr:uid="{00000000-0005-0000-0000-0000DA380000}"/>
    <cellStyle name="Normal 2 2 4 2 13 7" xfId="14556" xr:uid="{00000000-0005-0000-0000-0000DB380000}"/>
    <cellStyle name="Normal 2 2 4 2 13 7 2" xfId="14557" xr:uid="{00000000-0005-0000-0000-0000DC380000}"/>
    <cellStyle name="Normal 2 2 4 2 13 8" xfId="14558" xr:uid="{00000000-0005-0000-0000-0000DD380000}"/>
    <cellStyle name="Normal 2 2 4 2 13 9" xfId="14559" xr:uid="{00000000-0005-0000-0000-0000DE380000}"/>
    <cellStyle name="Normal 2 2 4 2 14" xfId="14560" xr:uid="{00000000-0005-0000-0000-0000DF380000}"/>
    <cellStyle name="Normal 2 2 4 2 14 10" xfId="14561" xr:uid="{00000000-0005-0000-0000-0000E0380000}"/>
    <cellStyle name="Normal 2 2 4 2 14 2" xfId="14562" xr:uid="{00000000-0005-0000-0000-0000E1380000}"/>
    <cellStyle name="Normal 2 2 4 2 14 2 2" xfId="14563" xr:uid="{00000000-0005-0000-0000-0000E2380000}"/>
    <cellStyle name="Normal 2 2 4 2 14 3" xfId="14564" xr:uid="{00000000-0005-0000-0000-0000E3380000}"/>
    <cellStyle name="Normal 2 2 4 2 14 3 2" xfId="14565" xr:uid="{00000000-0005-0000-0000-0000E4380000}"/>
    <cellStyle name="Normal 2 2 4 2 14 4" xfId="14566" xr:uid="{00000000-0005-0000-0000-0000E5380000}"/>
    <cellStyle name="Normal 2 2 4 2 14 4 2" xfId="14567" xr:uid="{00000000-0005-0000-0000-0000E6380000}"/>
    <cellStyle name="Normal 2 2 4 2 14 5" xfId="14568" xr:uid="{00000000-0005-0000-0000-0000E7380000}"/>
    <cellStyle name="Normal 2 2 4 2 14 5 2" xfId="14569" xr:uid="{00000000-0005-0000-0000-0000E8380000}"/>
    <cellStyle name="Normal 2 2 4 2 14 6" xfId="14570" xr:uid="{00000000-0005-0000-0000-0000E9380000}"/>
    <cellStyle name="Normal 2 2 4 2 14 6 2" xfId="14571" xr:uid="{00000000-0005-0000-0000-0000EA380000}"/>
    <cellStyle name="Normal 2 2 4 2 14 7" xfId="14572" xr:uid="{00000000-0005-0000-0000-0000EB380000}"/>
    <cellStyle name="Normal 2 2 4 2 14 7 2" xfId="14573" xr:uid="{00000000-0005-0000-0000-0000EC380000}"/>
    <cellStyle name="Normal 2 2 4 2 14 8" xfId="14574" xr:uid="{00000000-0005-0000-0000-0000ED380000}"/>
    <cellStyle name="Normal 2 2 4 2 14 9" xfId="14575" xr:uid="{00000000-0005-0000-0000-0000EE380000}"/>
    <cellStyle name="Normal 2 2 4 2 15" xfId="14576" xr:uid="{00000000-0005-0000-0000-0000EF380000}"/>
    <cellStyle name="Normal 2 2 4 2 15 10" xfId="14577" xr:uid="{00000000-0005-0000-0000-0000F0380000}"/>
    <cellStyle name="Normal 2 2 4 2 15 2" xfId="14578" xr:uid="{00000000-0005-0000-0000-0000F1380000}"/>
    <cellStyle name="Normal 2 2 4 2 15 2 2" xfId="14579" xr:uid="{00000000-0005-0000-0000-0000F2380000}"/>
    <cellStyle name="Normal 2 2 4 2 15 3" xfId="14580" xr:uid="{00000000-0005-0000-0000-0000F3380000}"/>
    <cellStyle name="Normal 2 2 4 2 15 3 2" xfId="14581" xr:uid="{00000000-0005-0000-0000-0000F4380000}"/>
    <cellStyle name="Normal 2 2 4 2 15 4" xfId="14582" xr:uid="{00000000-0005-0000-0000-0000F5380000}"/>
    <cellStyle name="Normal 2 2 4 2 15 4 2" xfId="14583" xr:uid="{00000000-0005-0000-0000-0000F6380000}"/>
    <cellStyle name="Normal 2 2 4 2 15 5" xfId="14584" xr:uid="{00000000-0005-0000-0000-0000F7380000}"/>
    <cellStyle name="Normal 2 2 4 2 15 5 2" xfId="14585" xr:uid="{00000000-0005-0000-0000-0000F8380000}"/>
    <cellStyle name="Normal 2 2 4 2 15 6" xfId="14586" xr:uid="{00000000-0005-0000-0000-0000F9380000}"/>
    <cellStyle name="Normal 2 2 4 2 15 6 2" xfId="14587" xr:uid="{00000000-0005-0000-0000-0000FA380000}"/>
    <cellStyle name="Normal 2 2 4 2 15 7" xfId="14588" xr:uid="{00000000-0005-0000-0000-0000FB380000}"/>
    <cellStyle name="Normal 2 2 4 2 15 7 2" xfId="14589" xr:uid="{00000000-0005-0000-0000-0000FC380000}"/>
    <cellStyle name="Normal 2 2 4 2 15 8" xfId="14590" xr:uid="{00000000-0005-0000-0000-0000FD380000}"/>
    <cellStyle name="Normal 2 2 4 2 15 9" xfId="14591" xr:uid="{00000000-0005-0000-0000-0000FE380000}"/>
    <cellStyle name="Normal 2 2 4 2 16" xfId="14592" xr:uid="{00000000-0005-0000-0000-0000FF380000}"/>
    <cellStyle name="Normal 2 2 4 2 16 10" xfId="14593" xr:uid="{00000000-0005-0000-0000-000000390000}"/>
    <cellStyle name="Normal 2 2 4 2 16 2" xfId="14594" xr:uid="{00000000-0005-0000-0000-000001390000}"/>
    <cellStyle name="Normal 2 2 4 2 16 2 2" xfId="14595" xr:uid="{00000000-0005-0000-0000-000002390000}"/>
    <cellStyle name="Normal 2 2 4 2 16 3" xfId="14596" xr:uid="{00000000-0005-0000-0000-000003390000}"/>
    <cellStyle name="Normal 2 2 4 2 16 3 2" xfId="14597" xr:uid="{00000000-0005-0000-0000-000004390000}"/>
    <cellStyle name="Normal 2 2 4 2 16 4" xfId="14598" xr:uid="{00000000-0005-0000-0000-000005390000}"/>
    <cellStyle name="Normal 2 2 4 2 16 4 2" xfId="14599" xr:uid="{00000000-0005-0000-0000-000006390000}"/>
    <cellStyle name="Normal 2 2 4 2 16 5" xfId="14600" xr:uid="{00000000-0005-0000-0000-000007390000}"/>
    <cellStyle name="Normal 2 2 4 2 16 5 2" xfId="14601" xr:uid="{00000000-0005-0000-0000-000008390000}"/>
    <cellStyle name="Normal 2 2 4 2 16 6" xfId="14602" xr:uid="{00000000-0005-0000-0000-000009390000}"/>
    <cellStyle name="Normal 2 2 4 2 16 6 2" xfId="14603" xr:uid="{00000000-0005-0000-0000-00000A390000}"/>
    <cellStyle name="Normal 2 2 4 2 16 7" xfId="14604" xr:uid="{00000000-0005-0000-0000-00000B390000}"/>
    <cellStyle name="Normal 2 2 4 2 16 7 2" xfId="14605" xr:uid="{00000000-0005-0000-0000-00000C390000}"/>
    <cellStyle name="Normal 2 2 4 2 16 8" xfId="14606" xr:uid="{00000000-0005-0000-0000-00000D390000}"/>
    <cellStyle name="Normal 2 2 4 2 16 9" xfId="14607" xr:uid="{00000000-0005-0000-0000-00000E390000}"/>
    <cellStyle name="Normal 2 2 4 2 17" xfId="14608" xr:uid="{00000000-0005-0000-0000-00000F390000}"/>
    <cellStyle name="Normal 2 2 4 2 17 10" xfId="14609" xr:uid="{00000000-0005-0000-0000-000010390000}"/>
    <cellStyle name="Normal 2 2 4 2 17 2" xfId="14610" xr:uid="{00000000-0005-0000-0000-000011390000}"/>
    <cellStyle name="Normal 2 2 4 2 17 2 2" xfId="14611" xr:uid="{00000000-0005-0000-0000-000012390000}"/>
    <cellStyle name="Normal 2 2 4 2 17 3" xfId="14612" xr:uid="{00000000-0005-0000-0000-000013390000}"/>
    <cellStyle name="Normal 2 2 4 2 17 3 2" xfId="14613" xr:uid="{00000000-0005-0000-0000-000014390000}"/>
    <cellStyle name="Normal 2 2 4 2 17 4" xfId="14614" xr:uid="{00000000-0005-0000-0000-000015390000}"/>
    <cellStyle name="Normal 2 2 4 2 17 4 2" xfId="14615" xr:uid="{00000000-0005-0000-0000-000016390000}"/>
    <cellStyle name="Normal 2 2 4 2 17 5" xfId="14616" xr:uid="{00000000-0005-0000-0000-000017390000}"/>
    <cellStyle name="Normal 2 2 4 2 17 5 2" xfId="14617" xr:uid="{00000000-0005-0000-0000-000018390000}"/>
    <cellStyle name="Normal 2 2 4 2 17 6" xfId="14618" xr:uid="{00000000-0005-0000-0000-000019390000}"/>
    <cellStyle name="Normal 2 2 4 2 17 6 2" xfId="14619" xr:uid="{00000000-0005-0000-0000-00001A390000}"/>
    <cellStyle name="Normal 2 2 4 2 17 7" xfId="14620" xr:uid="{00000000-0005-0000-0000-00001B390000}"/>
    <cellStyle name="Normal 2 2 4 2 17 7 2" xfId="14621" xr:uid="{00000000-0005-0000-0000-00001C390000}"/>
    <cellStyle name="Normal 2 2 4 2 17 8" xfId="14622" xr:uid="{00000000-0005-0000-0000-00001D390000}"/>
    <cellStyle name="Normal 2 2 4 2 17 9" xfId="14623" xr:uid="{00000000-0005-0000-0000-00001E390000}"/>
    <cellStyle name="Normal 2 2 4 2 18" xfId="14624" xr:uid="{00000000-0005-0000-0000-00001F390000}"/>
    <cellStyle name="Normal 2 2 4 2 18 10" xfId="14625" xr:uid="{00000000-0005-0000-0000-000020390000}"/>
    <cellStyle name="Normal 2 2 4 2 18 2" xfId="14626" xr:uid="{00000000-0005-0000-0000-000021390000}"/>
    <cellStyle name="Normal 2 2 4 2 18 2 2" xfId="14627" xr:uid="{00000000-0005-0000-0000-000022390000}"/>
    <cellStyle name="Normal 2 2 4 2 18 3" xfId="14628" xr:uid="{00000000-0005-0000-0000-000023390000}"/>
    <cellStyle name="Normal 2 2 4 2 18 3 2" xfId="14629" xr:uid="{00000000-0005-0000-0000-000024390000}"/>
    <cellStyle name="Normal 2 2 4 2 18 4" xfId="14630" xr:uid="{00000000-0005-0000-0000-000025390000}"/>
    <cellStyle name="Normal 2 2 4 2 18 4 2" xfId="14631" xr:uid="{00000000-0005-0000-0000-000026390000}"/>
    <cellStyle name="Normal 2 2 4 2 18 5" xfId="14632" xr:uid="{00000000-0005-0000-0000-000027390000}"/>
    <cellStyle name="Normal 2 2 4 2 18 5 2" xfId="14633" xr:uid="{00000000-0005-0000-0000-000028390000}"/>
    <cellStyle name="Normal 2 2 4 2 18 6" xfId="14634" xr:uid="{00000000-0005-0000-0000-000029390000}"/>
    <cellStyle name="Normal 2 2 4 2 18 6 2" xfId="14635" xr:uid="{00000000-0005-0000-0000-00002A390000}"/>
    <cellStyle name="Normal 2 2 4 2 18 7" xfId="14636" xr:uid="{00000000-0005-0000-0000-00002B390000}"/>
    <cellStyle name="Normal 2 2 4 2 18 7 2" xfId="14637" xr:uid="{00000000-0005-0000-0000-00002C390000}"/>
    <cellStyle name="Normal 2 2 4 2 18 8" xfId="14638" xr:uid="{00000000-0005-0000-0000-00002D390000}"/>
    <cellStyle name="Normal 2 2 4 2 18 9" xfId="14639" xr:uid="{00000000-0005-0000-0000-00002E390000}"/>
    <cellStyle name="Normal 2 2 4 2 19" xfId="14640" xr:uid="{00000000-0005-0000-0000-00002F390000}"/>
    <cellStyle name="Normal 2 2 4 2 19 10" xfId="14641" xr:uid="{00000000-0005-0000-0000-000030390000}"/>
    <cellStyle name="Normal 2 2 4 2 19 2" xfId="14642" xr:uid="{00000000-0005-0000-0000-000031390000}"/>
    <cellStyle name="Normal 2 2 4 2 19 2 2" xfId="14643" xr:uid="{00000000-0005-0000-0000-000032390000}"/>
    <cellStyle name="Normal 2 2 4 2 19 3" xfId="14644" xr:uid="{00000000-0005-0000-0000-000033390000}"/>
    <cellStyle name="Normal 2 2 4 2 19 3 2" xfId="14645" xr:uid="{00000000-0005-0000-0000-000034390000}"/>
    <cellStyle name="Normal 2 2 4 2 19 4" xfId="14646" xr:uid="{00000000-0005-0000-0000-000035390000}"/>
    <cellStyle name="Normal 2 2 4 2 19 4 2" xfId="14647" xr:uid="{00000000-0005-0000-0000-000036390000}"/>
    <cellStyle name="Normal 2 2 4 2 19 5" xfId="14648" xr:uid="{00000000-0005-0000-0000-000037390000}"/>
    <cellStyle name="Normal 2 2 4 2 19 5 2" xfId="14649" xr:uid="{00000000-0005-0000-0000-000038390000}"/>
    <cellStyle name="Normal 2 2 4 2 19 6" xfId="14650" xr:uid="{00000000-0005-0000-0000-000039390000}"/>
    <cellStyle name="Normal 2 2 4 2 19 6 2" xfId="14651" xr:uid="{00000000-0005-0000-0000-00003A390000}"/>
    <cellStyle name="Normal 2 2 4 2 19 7" xfId="14652" xr:uid="{00000000-0005-0000-0000-00003B390000}"/>
    <cellStyle name="Normal 2 2 4 2 19 7 2" xfId="14653" xr:uid="{00000000-0005-0000-0000-00003C390000}"/>
    <cellStyle name="Normal 2 2 4 2 19 8" xfId="14654" xr:uid="{00000000-0005-0000-0000-00003D390000}"/>
    <cellStyle name="Normal 2 2 4 2 19 9" xfId="14655" xr:uid="{00000000-0005-0000-0000-00003E390000}"/>
    <cellStyle name="Normal 2 2 4 2 2" xfId="14656" xr:uid="{00000000-0005-0000-0000-00003F390000}"/>
    <cellStyle name="Normal 2 2 4 2 2 10" xfId="14657" xr:uid="{00000000-0005-0000-0000-000040390000}"/>
    <cellStyle name="Normal 2 2 4 2 2 2" xfId="14658" xr:uid="{00000000-0005-0000-0000-000041390000}"/>
    <cellStyle name="Normal 2 2 4 2 2 2 2" xfId="14659" xr:uid="{00000000-0005-0000-0000-000042390000}"/>
    <cellStyle name="Normal 2 2 4 2 2 3" xfId="14660" xr:uid="{00000000-0005-0000-0000-000043390000}"/>
    <cellStyle name="Normal 2 2 4 2 2 3 2" xfId="14661" xr:uid="{00000000-0005-0000-0000-000044390000}"/>
    <cellStyle name="Normal 2 2 4 2 2 4" xfId="14662" xr:uid="{00000000-0005-0000-0000-000045390000}"/>
    <cellStyle name="Normal 2 2 4 2 2 4 2" xfId="14663" xr:uid="{00000000-0005-0000-0000-000046390000}"/>
    <cellStyle name="Normal 2 2 4 2 2 5" xfId="14664" xr:uid="{00000000-0005-0000-0000-000047390000}"/>
    <cellStyle name="Normal 2 2 4 2 2 5 2" xfId="14665" xr:uid="{00000000-0005-0000-0000-000048390000}"/>
    <cellStyle name="Normal 2 2 4 2 2 6" xfId="14666" xr:uid="{00000000-0005-0000-0000-000049390000}"/>
    <cellStyle name="Normal 2 2 4 2 2 6 2" xfId="14667" xr:uid="{00000000-0005-0000-0000-00004A390000}"/>
    <cellStyle name="Normal 2 2 4 2 2 7" xfId="14668" xr:uid="{00000000-0005-0000-0000-00004B390000}"/>
    <cellStyle name="Normal 2 2 4 2 2 7 2" xfId="14669" xr:uid="{00000000-0005-0000-0000-00004C390000}"/>
    <cellStyle name="Normal 2 2 4 2 2 8" xfId="14670" xr:uid="{00000000-0005-0000-0000-00004D390000}"/>
    <cellStyle name="Normal 2 2 4 2 2 9" xfId="14671" xr:uid="{00000000-0005-0000-0000-00004E390000}"/>
    <cellStyle name="Normal 2 2 4 2 20" xfId="14672" xr:uid="{00000000-0005-0000-0000-00004F390000}"/>
    <cellStyle name="Normal 2 2 4 2 20 10" xfId="14673" xr:uid="{00000000-0005-0000-0000-000050390000}"/>
    <cellStyle name="Normal 2 2 4 2 20 2" xfId="14674" xr:uid="{00000000-0005-0000-0000-000051390000}"/>
    <cellStyle name="Normal 2 2 4 2 20 2 2" xfId="14675" xr:uid="{00000000-0005-0000-0000-000052390000}"/>
    <cellStyle name="Normal 2 2 4 2 20 3" xfId="14676" xr:uid="{00000000-0005-0000-0000-000053390000}"/>
    <cellStyle name="Normal 2 2 4 2 20 3 2" xfId="14677" xr:uid="{00000000-0005-0000-0000-000054390000}"/>
    <cellStyle name="Normal 2 2 4 2 20 4" xfId="14678" xr:uid="{00000000-0005-0000-0000-000055390000}"/>
    <cellStyle name="Normal 2 2 4 2 20 4 2" xfId="14679" xr:uid="{00000000-0005-0000-0000-000056390000}"/>
    <cellStyle name="Normal 2 2 4 2 20 5" xfId="14680" xr:uid="{00000000-0005-0000-0000-000057390000}"/>
    <cellStyle name="Normal 2 2 4 2 20 5 2" xfId="14681" xr:uid="{00000000-0005-0000-0000-000058390000}"/>
    <cellStyle name="Normal 2 2 4 2 20 6" xfId="14682" xr:uid="{00000000-0005-0000-0000-000059390000}"/>
    <cellStyle name="Normal 2 2 4 2 20 6 2" xfId="14683" xr:uid="{00000000-0005-0000-0000-00005A390000}"/>
    <cellStyle name="Normal 2 2 4 2 20 7" xfId="14684" xr:uid="{00000000-0005-0000-0000-00005B390000}"/>
    <cellStyle name="Normal 2 2 4 2 20 7 2" xfId="14685" xr:uid="{00000000-0005-0000-0000-00005C390000}"/>
    <cellStyle name="Normal 2 2 4 2 20 8" xfId="14686" xr:uid="{00000000-0005-0000-0000-00005D390000}"/>
    <cellStyle name="Normal 2 2 4 2 20 9" xfId="14687" xr:uid="{00000000-0005-0000-0000-00005E390000}"/>
    <cellStyle name="Normal 2 2 4 2 21" xfId="14688" xr:uid="{00000000-0005-0000-0000-00005F390000}"/>
    <cellStyle name="Normal 2 2 4 2 21 10" xfId="14689" xr:uid="{00000000-0005-0000-0000-000060390000}"/>
    <cellStyle name="Normal 2 2 4 2 21 2" xfId="14690" xr:uid="{00000000-0005-0000-0000-000061390000}"/>
    <cellStyle name="Normal 2 2 4 2 21 2 2" xfId="14691" xr:uid="{00000000-0005-0000-0000-000062390000}"/>
    <cellStyle name="Normal 2 2 4 2 21 3" xfId="14692" xr:uid="{00000000-0005-0000-0000-000063390000}"/>
    <cellStyle name="Normal 2 2 4 2 21 3 2" xfId="14693" xr:uid="{00000000-0005-0000-0000-000064390000}"/>
    <cellStyle name="Normal 2 2 4 2 21 4" xfId="14694" xr:uid="{00000000-0005-0000-0000-000065390000}"/>
    <cellStyle name="Normal 2 2 4 2 21 4 2" xfId="14695" xr:uid="{00000000-0005-0000-0000-000066390000}"/>
    <cellStyle name="Normal 2 2 4 2 21 5" xfId="14696" xr:uid="{00000000-0005-0000-0000-000067390000}"/>
    <cellStyle name="Normal 2 2 4 2 21 5 2" xfId="14697" xr:uid="{00000000-0005-0000-0000-000068390000}"/>
    <cellStyle name="Normal 2 2 4 2 21 6" xfId="14698" xr:uid="{00000000-0005-0000-0000-000069390000}"/>
    <cellStyle name="Normal 2 2 4 2 21 6 2" xfId="14699" xr:uid="{00000000-0005-0000-0000-00006A390000}"/>
    <cellStyle name="Normal 2 2 4 2 21 7" xfId="14700" xr:uid="{00000000-0005-0000-0000-00006B390000}"/>
    <cellStyle name="Normal 2 2 4 2 21 7 2" xfId="14701" xr:uid="{00000000-0005-0000-0000-00006C390000}"/>
    <cellStyle name="Normal 2 2 4 2 21 8" xfId="14702" xr:uid="{00000000-0005-0000-0000-00006D390000}"/>
    <cellStyle name="Normal 2 2 4 2 21 9" xfId="14703" xr:uid="{00000000-0005-0000-0000-00006E390000}"/>
    <cellStyle name="Normal 2 2 4 2 22" xfId="14704" xr:uid="{00000000-0005-0000-0000-00006F390000}"/>
    <cellStyle name="Normal 2 2 4 2 22 10" xfId="14705" xr:uid="{00000000-0005-0000-0000-000070390000}"/>
    <cellStyle name="Normal 2 2 4 2 22 2" xfId="14706" xr:uid="{00000000-0005-0000-0000-000071390000}"/>
    <cellStyle name="Normal 2 2 4 2 22 2 2" xfId="14707" xr:uid="{00000000-0005-0000-0000-000072390000}"/>
    <cellStyle name="Normal 2 2 4 2 22 3" xfId="14708" xr:uid="{00000000-0005-0000-0000-000073390000}"/>
    <cellStyle name="Normal 2 2 4 2 22 3 2" xfId="14709" xr:uid="{00000000-0005-0000-0000-000074390000}"/>
    <cellStyle name="Normal 2 2 4 2 22 4" xfId="14710" xr:uid="{00000000-0005-0000-0000-000075390000}"/>
    <cellStyle name="Normal 2 2 4 2 22 4 2" xfId="14711" xr:uid="{00000000-0005-0000-0000-000076390000}"/>
    <cellStyle name="Normal 2 2 4 2 22 5" xfId="14712" xr:uid="{00000000-0005-0000-0000-000077390000}"/>
    <cellStyle name="Normal 2 2 4 2 22 5 2" xfId="14713" xr:uid="{00000000-0005-0000-0000-000078390000}"/>
    <cellStyle name="Normal 2 2 4 2 22 6" xfId="14714" xr:uid="{00000000-0005-0000-0000-000079390000}"/>
    <cellStyle name="Normal 2 2 4 2 22 6 2" xfId="14715" xr:uid="{00000000-0005-0000-0000-00007A390000}"/>
    <cellStyle name="Normal 2 2 4 2 22 7" xfId="14716" xr:uid="{00000000-0005-0000-0000-00007B390000}"/>
    <cellStyle name="Normal 2 2 4 2 22 7 2" xfId="14717" xr:uid="{00000000-0005-0000-0000-00007C390000}"/>
    <cellStyle name="Normal 2 2 4 2 22 8" xfId="14718" xr:uid="{00000000-0005-0000-0000-00007D390000}"/>
    <cellStyle name="Normal 2 2 4 2 22 9" xfId="14719" xr:uid="{00000000-0005-0000-0000-00007E390000}"/>
    <cellStyle name="Normal 2 2 4 2 23" xfId="14720" xr:uid="{00000000-0005-0000-0000-00007F390000}"/>
    <cellStyle name="Normal 2 2 4 2 23 10" xfId="14721" xr:uid="{00000000-0005-0000-0000-000080390000}"/>
    <cellStyle name="Normal 2 2 4 2 23 2" xfId="14722" xr:uid="{00000000-0005-0000-0000-000081390000}"/>
    <cellStyle name="Normal 2 2 4 2 23 2 2" xfId="14723" xr:uid="{00000000-0005-0000-0000-000082390000}"/>
    <cellStyle name="Normal 2 2 4 2 23 3" xfId="14724" xr:uid="{00000000-0005-0000-0000-000083390000}"/>
    <cellStyle name="Normal 2 2 4 2 23 3 2" xfId="14725" xr:uid="{00000000-0005-0000-0000-000084390000}"/>
    <cellStyle name="Normal 2 2 4 2 23 4" xfId="14726" xr:uid="{00000000-0005-0000-0000-000085390000}"/>
    <cellStyle name="Normal 2 2 4 2 23 4 2" xfId="14727" xr:uid="{00000000-0005-0000-0000-000086390000}"/>
    <cellStyle name="Normal 2 2 4 2 23 5" xfId="14728" xr:uid="{00000000-0005-0000-0000-000087390000}"/>
    <cellStyle name="Normal 2 2 4 2 23 5 2" xfId="14729" xr:uid="{00000000-0005-0000-0000-000088390000}"/>
    <cellStyle name="Normal 2 2 4 2 23 6" xfId="14730" xr:uid="{00000000-0005-0000-0000-000089390000}"/>
    <cellStyle name="Normal 2 2 4 2 23 6 2" xfId="14731" xr:uid="{00000000-0005-0000-0000-00008A390000}"/>
    <cellStyle name="Normal 2 2 4 2 23 7" xfId="14732" xr:uid="{00000000-0005-0000-0000-00008B390000}"/>
    <cellStyle name="Normal 2 2 4 2 23 7 2" xfId="14733" xr:uid="{00000000-0005-0000-0000-00008C390000}"/>
    <cellStyle name="Normal 2 2 4 2 23 8" xfId="14734" xr:uid="{00000000-0005-0000-0000-00008D390000}"/>
    <cellStyle name="Normal 2 2 4 2 23 9" xfId="14735" xr:uid="{00000000-0005-0000-0000-00008E390000}"/>
    <cellStyle name="Normal 2 2 4 2 24" xfId="14736" xr:uid="{00000000-0005-0000-0000-00008F390000}"/>
    <cellStyle name="Normal 2 2 4 2 24 10" xfId="14737" xr:uid="{00000000-0005-0000-0000-000090390000}"/>
    <cellStyle name="Normal 2 2 4 2 24 2" xfId="14738" xr:uid="{00000000-0005-0000-0000-000091390000}"/>
    <cellStyle name="Normal 2 2 4 2 24 2 2" xfId="14739" xr:uid="{00000000-0005-0000-0000-000092390000}"/>
    <cellStyle name="Normal 2 2 4 2 24 3" xfId="14740" xr:uid="{00000000-0005-0000-0000-000093390000}"/>
    <cellStyle name="Normal 2 2 4 2 24 3 2" xfId="14741" xr:uid="{00000000-0005-0000-0000-000094390000}"/>
    <cellStyle name="Normal 2 2 4 2 24 4" xfId="14742" xr:uid="{00000000-0005-0000-0000-000095390000}"/>
    <cellStyle name="Normal 2 2 4 2 24 4 2" xfId="14743" xr:uid="{00000000-0005-0000-0000-000096390000}"/>
    <cellStyle name="Normal 2 2 4 2 24 5" xfId="14744" xr:uid="{00000000-0005-0000-0000-000097390000}"/>
    <cellStyle name="Normal 2 2 4 2 24 5 2" xfId="14745" xr:uid="{00000000-0005-0000-0000-000098390000}"/>
    <cellStyle name="Normal 2 2 4 2 24 6" xfId="14746" xr:uid="{00000000-0005-0000-0000-000099390000}"/>
    <cellStyle name="Normal 2 2 4 2 24 6 2" xfId="14747" xr:uid="{00000000-0005-0000-0000-00009A390000}"/>
    <cellStyle name="Normal 2 2 4 2 24 7" xfId="14748" xr:uid="{00000000-0005-0000-0000-00009B390000}"/>
    <cellStyle name="Normal 2 2 4 2 24 7 2" xfId="14749" xr:uid="{00000000-0005-0000-0000-00009C390000}"/>
    <cellStyle name="Normal 2 2 4 2 24 8" xfId="14750" xr:uid="{00000000-0005-0000-0000-00009D390000}"/>
    <cellStyle name="Normal 2 2 4 2 24 9" xfId="14751" xr:uid="{00000000-0005-0000-0000-00009E390000}"/>
    <cellStyle name="Normal 2 2 4 2 25" xfId="14752" xr:uid="{00000000-0005-0000-0000-00009F390000}"/>
    <cellStyle name="Normal 2 2 4 2 25 10" xfId="14753" xr:uid="{00000000-0005-0000-0000-0000A0390000}"/>
    <cellStyle name="Normal 2 2 4 2 25 2" xfId="14754" xr:uid="{00000000-0005-0000-0000-0000A1390000}"/>
    <cellStyle name="Normal 2 2 4 2 25 2 2" xfId="14755" xr:uid="{00000000-0005-0000-0000-0000A2390000}"/>
    <cellStyle name="Normal 2 2 4 2 25 3" xfId="14756" xr:uid="{00000000-0005-0000-0000-0000A3390000}"/>
    <cellStyle name="Normal 2 2 4 2 25 3 2" xfId="14757" xr:uid="{00000000-0005-0000-0000-0000A4390000}"/>
    <cellStyle name="Normal 2 2 4 2 25 4" xfId="14758" xr:uid="{00000000-0005-0000-0000-0000A5390000}"/>
    <cellStyle name="Normal 2 2 4 2 25 4 2" xfId="14759" xr:uid="{00000000-0005-0000-0000-0000A6390000}"/>
    <cellStyle name="Normal 2 2 4 2 25 5" xfId="14760" xr:uid="{00000000-0005-0000-0000-0000A7390000}"/>
    <cellStyle name="Normal 2 2 4 2 25 5 2" xfId="14761" xr:uid="{00000000-0005-0000-0000-0000A8390000}"/>
    <cellStyle name="Normal 2 2 4 2 25 6" xfId="14762" xr:uid="{00000000-0005-0000-0000-0000A9390000}"/>
    <cellStyle name="Normal 2 2 4 2 25 6 2" xfId="14763" xr:uid="{00000000-0005-0000-0000-0000AA390000}"/>
    <cellStyle name="Normal 2 2 4 2 25 7" xfId="14764" xr:uid="{00000000-0005-0000-0000-0000AB390000}"/>
    <cellStyle name="Normal 2 2 4 2 25 7 2" xfId="14765" xr:uid="{00000000-0005-0000-0000-0000AC390000}"/>
    <cellStyle name="Normal 2 2 4 2 25 8" xfId="14766" xr:uid="{00000000-0005-0000-0000-0000AD390000}"/>
    <cellStyle name="Normal 2 2 4 2 25 9" xfId="14767" xr:uid="{00000000-0005-0000-0000-0000AE390000}"/>
    <cellStyle name="Normal 2 2 4 2 26" xfId="14768" xr:uid="{00000000-0005-0000-0000-0000AF390000}"/>
    <cellStyle name="Normal 2 2 4 2 26 10" xfId="14769" xr:uid="{00000000-0005-0000-0000-0000B0390000}"/>
    <cellStyle name="Normal 2 2 4 2 26 2" xfId="14770" xr:uid="{00000000-0005-0000-0000-0000B1390000}"/>
    <cellStyle name="Normal 2 2 4 2 26 2 2" xfId="14771" xr:uid="{00000000-0005-0000-0000-0000B2390000}"/>
    <cellStyle name="Normal 2 2 4 2 26 3" xfId="14772" xr:uid="{00000000-0005-0000-0000-0000B3390000}"/>
    <cellStyle name="Normal 2 2 4 2 26 3 2" xfId="14773" xr:uid="{00000000-0005-0000-0000-0000B4390000}"/>
    <cellStyle name="Normal 2 2 4 2 26 4" xfId="14774" xr:uid="{00000000-0005-0000-0000-0000B5390000}"/>
    <cellStyle name="Normal 2 2 4 2 26 4 2" xfId="14775" xr:uid="{00000000-0005-0000-0000-0000B6390000}"/>
    <cellStyle name="Normal 2 2 4 2 26 5" xfId="14776" xr:uid="{00000000-0005-0000-0000-0000B7390000}"/>
    <cellStyle name="Normal 2 2 4 2 26 5 2" xfId="14777" xr:uid="{00000000-0005-0000-0000-0000B8390000}"/>
    <cellStyle name="Normal 2 2 4 2 26 6" xfId="14778" xr:uid="{00000000-0005-0000-0000-0000B9390000}"/>
    <cellStyle name="Normal 2 2 4 2 26 6 2" xfId="14779" xr:uid="{00000000-0005-0000-0000-0000BA390000}"/>
    <cellStyle name="Normal 2 2 4 2 26 7" xfId="14780" xr:uid="{00000000-0005-0000-0000-0000BB390000}"/>
    <cellStyle name="Normal 2 2 4 2 26 7 2" xfId="14781" xr:uid="{00000000-0005-0000-0000-0000BC390000}"/>
    <cellStyle name="Normal 2 2 4 2 26 8" xfId="14782" xr:uid="{00000000-0005-0000-0000-0000BD390000}"/>
    <cellStyle name="Normal 2 2 4 2 26 9" xfId="14783" xr:uid="{00000000-0005-0000-0000-0000BE390000}"/>
    <cellStyle name="Normal 2 2 4 2 27" xfId="14784" xr:uid="{00000000-0005-0000-0000-0000BF390000}"/>
    <cellStyle name="Normal 2 2 4 2 27 10" xfId="14785" xr:uid="{00000000-0005-0000-0000-0000C0390000}"/>
    <cellStyle name="Normal 2 2 4 2 27 2" xfId="14786" xr:uid="{00000000-0005-0000-0000-0000C1390000}"/>
    <cellStyle name="Normal 2 2 4 2 27 2 2" xfId="14787" xr:uid="{00000000-0005-0000-0000-0000C2390000}"/>
    <cellStyle name="Normal 2 2 4 2 27 3" xfId="14788" xr:uid="{00000000-0005-0000-0000-0000C3390000}"/>
    <cellStyle name="Normal 2 2 4 2 27 3 2" xfId="14789" xr:uid="{00000000-0005-0000-0000-0000C4390000}"/>
    <cellStyle name="Normal 2 2 4 2 27 4" xfId="14790" xr:uid="{00000000-0005-0000-0000-0000C5390000}"/>
    <cellStyle name="Normal 2 2 4 2 27 4 2" xfId="14791" xr:uid="{00000000-0005-0000-0000-0000C6390000}"/>
    <cellStyle name="Normal 2 2 4 2 27 5" xfId="14792" xr:uid="{00000000-0005-0000-0000-0000C7390000}"/>
    <cellStyle name="Normal 2 2 4 2 27 5 2" xfId="14793" xr:uid="{00000000-0005-0000-0000-0000C8390000}"/>
    <cellStyle name="Normal 2 2 4 2 27 6" xfId="14794" xr:uid="{00000000-0005-0000-0000-0000C9390000}"/>
    <cellStyle name="Normal 2 2 4 2 27 6 2" xfId="14795" xr:uid="{00000000-0005-0000-0000-0000CA390000}"/>
    <cellStyle name="Normal 2 2 4 2 27 7" xfId="14796" xr:uid="{00000000-0005-0000-0000-0000CB390000}"/>
    <cellStyle name="Normal 2 2 4 2 27 7 2" xfId="14797" xr:uid="{00000000-0005-0000-0000-0000CC390000}"/>
    <cellStyle name="Normal 2 2 4 2 27 8" xfId="14798" xr:uid="{00000000-0005-0000-0000-0000CD390000}"/>
    <cellStyle name="Normal 2 2 4 2 27 9" xfId="14799" xr:uid="{00000000-0005-0000-0000-0000CE390000}"/>
    <cellStyle name="Normal 2 2 4 2 28" xfId="14800" xr:uid="{00000000-0005-0000-0000-0000CF390000}"/>
    <cellStyle name="Normal 2 2 4 2 28 10" xfId="14801" xr:uid="{00000000-0005-0000-0000-0000D0390000}"/>
    <cellStyle name="Normal 2 2 4 2 28 2" xfId="14802" xr:uid="{00000000-0005-0000-0000-0000D1390000}"/>
    <cellStyle name="Normal 2 2 4 2 28 2 2" xfId="14803" xr:uid="{00000000-0005-0000-0000-0000D2390000}"/>
    <cellStyle name="Normal 2 2 4 2 28 3" xfId="14804" xr:uid="{00000000-0005-0000-0000-0000D3390000}"/>
    <cellStyle name="Normal 2 2 4 2 28 3 2" xfId="14805" xr:uid="{00000000-0005-0000-0000-0000D4390000}"/>
    <cellStyle name="Normal 2 2 4 2 28 4" xfId="14806" xr:uid="{00000000-0005-0000-0000-0000D5390000}"/>
    <cellStyle name="Normal 2 2 4 2 28 4 2" xfId="14807" xr:uid="{00000000-0005-0000-0000-0000D6390000}"/>
    <cellStyle name="Normal 2 2 4 2 28 5" xfId="14808" xr:uid="{00000000-0005-0000-0000-0000D7390000}"/>
    <cellStyle name="Normal 2 2 4 2 28 5 2" xfId="14809" xr:uid="{00000000-0005-0000-0000-0000D8390000}"/>
    <cellStyle name="Normal 2 2 4 2 28 6" xfId="14810" xr:uid="{00000000-0005-0000-0000-0000D9390000}"/>
    <cellStyle name="Normal 2 2 4 2 28 6 2" xfId="14811" xr:uid="{00000000-0005-0000-0000-0000DA390000}"/>
    <cellStyle name="Normal 2 2 4 2 28 7" xfId="14812" xr:uid="{00000000-0005-0000-0000-0000DB390000}"/>
    <cellStyle name="Normal 2 2 4 2 28 7 2" xfId="14813" xr:uid="{00000000-0005-0000-0000-0000DC390000}"/>
    <cellStyle name="Normal 2 2 4 2 28 8" xfId="14814" xr:uid="{00000000-0005-0000-0000-0000DD390000}"/>
    <cellStyle name="Normal 2 2 4 2 28 9" xfId="14815" xr:uid="{00000000-0005-0000-0000-0000DE390000}"/>
    <cellStyle name="Normal 2 2 4 2 29" xfId="14816" xr:uid="{00000000-0005-0000-0000-0000DF390000}"/>
    <cellStyle name="Normal 2 2 4 2 29 10" xfId="14817" xr:uid="{00000000-0005-0000-0000-0000E0390000}"/>
    <cellStyle name="Normal 2 2 4 2 29 2" xfId="14818" xr:uid="{00000000-0005-0000-0000-0000E1390000}"/>
    <cellStyle name="Normal 2 2 4 2 29 2 2" xfId="14819" xr:uid="{00000000-0005-0000-0000-0000E2390000}"/>
    <cellStyle name="Normal 2 2 4 2 29 3" xfId="14820" xr:uid="{00000000-0005-0000-0000-0000E3390000}"/>
    <cellStyle name="Normal 2 2 4 2 29 3 2" xfId="14821" xr:uid="{00000000-0005-0000-0000-0000E4390000}"/>
    <cellStyle name="Normal 2 2 4 2 29 4" xfId="14822" xr:uid="{00000000-0005-0000-0000-0000E5390000}"/>
    <cellStyle name="Normal 2 2 4 2 29 4 2" xfId="14823" xr:uid="{00000000-0005-0000-0000-0000E6390000}"/>
    <cellStyle name="Normal 2 2 4 2 29 5" xfId="14824" xr:uid="{00000000-0005-0000-0000-0000E7390000}"/>
    <cellStyle name="Normal 2 2 4 2 29 5 2" xfId="14825" xr:uid="{00000000-0005-0000-0000-0000E8390000}"/>
    <cellStyle name="Normal 2 2 4 2 29 6" xfId="14826" xr:uid="{00000000-0005-0000-0000-0000E9390000}"/>
    <cellStyle name="Normal 2 2 4 2 29 6 2" xfId="14827" xr:uid="{00000000-0005-0000-0000-0000EA390000}"/>
    <cellStyle name="Normal 2 2 4 2 29 7" xfId="14828" xr:uid="{00000000-0005-0000-0000-0000EB390000}"/>
    <cellStyle name="Normal 2 2 4 2 29 7 2" xfId="14829" xr:uid="{00000000-0005-0000-0000-0000EC390000}"/>
    <cellStyle name="Normal 2 2 4 2 29 8" xfId="14830" xr:uid="{00000000-0005-0000-0000-0000ED390000}"/>
    <cellStyle name="Normal 2 2 4 2 29 9" xfId="14831" xr:uid="{00000000-0005-0000-0000-0000EE390000}"/>
    <cellStyle name="Normal 2 2 4 2 3" xfId="14832" xr:uid="{00000000-0005-0000-0000-0000EF390000}"/>
    <cellStyle name="Normal 2 2 4 2 3 10" xfId="14833" xr:uid="{00000000-0005-0000-0000-0000F0390000}"/>
    <cellStyle name="Normal 2 2 4 2 3 2" xfId="14834" xr:uid="{00000000-0005-0000-0000-0000F1390000}"/>
    <cellStyle name="Normal 2 2 4 2 3 2 2" xfId="14835" xr:uid="{00000000-0005-0000-0000-0000F2390000}"/>
    <cellStyle name="Normal 2 2 4 2 3 3" xfId="14836" xr:uid="{00000000-0005-0000-0000-0000F3390000}"/>
    <cellStyle name="Normal 2 2 4 2 3 3 2" xfId="14837" xr:uid="{00000000-0005-0000-0000-0000F4390000}"/>
    <cellStyle name="Normal 2 2 4 2 3 4" xfId="14838" xr:uid="{00000000-0005-0000-0000-0000F5390000}"/>
    <cellStyle name="Normal 2 2 4 2 3 4 2" xfId="14839" xr:uid="{00000000-0005-0000-0000-0000F6390000}"/>
    <cellStyle name="Normal 2 2 4 2 3 5" xfId="14840" xr:uid="{00000000-0005-0000-0000-0000F7390000}"/>
    <cellStyle name="Normal 2 2 4 2 3 5 2" xfId="14841" xr:uid="{00000000-0005-0000-0000-0000F8390000}"/>
    <cellStyle name="Normal 2 2 4 2 3 6" xfId="14842" xr:uid="{00000000-0005-0000-0000-0000F9390000}"/>
    <cellStyle name="Normal 2 2 4 2 3 6 2" xfId="14843" xr:uid="{00000000-0005-0000-0000-0000FA390000}"/>
    <cellStyle name="Normal 2 2 4 2 3 7" xfId="14844" xr:uid="{00000000-0005-0000-0000-0000FB390000}"/>
    <cellStyle name="Normal 2 2 4 2 3 7 2" xfId="14845" xr:uid="{00000000-0005-0000-0000-0000FC390000}"/>
    <cellStyle name="Normal 2 2 4 2 3 8" xfId="14846" xr:uid="{00000000-0005-0000-0000-0000FD390000}"/>
    <cellStyle name="Normal 2 2 4 2 3 9" xfId="14847" xr:uid="{00000000-0005-0000-0000-0000FE390000}"/>
    <cellStyle name="Normal 2 2 4 2 30" xfId="14848" xr:uid="{00000000-0005-0000-0000-0000FF390000}"/>
    <cellStyle name="Normal 2 2 4 2 30 10" xfId="14849" xr:uid="{00000000-0005-0000-0000-0000003A0000}"/>
    <cellStyle name="Normal 2 2 4 2 30 2" xfId="14850" xr:uid="{00000000-0005-0000-0000-0000013A0000}"/>
    <cellStyle name="Normal 2 2 4 2 30 2 2" xfId="14851" xr:uid="{00000000-0005-0000-0000-0000023A0000}"/>
    <cellStyle name="Normal 2 2 4 2 30 3" xfId="14852" xr:uid="{00000000-0005-0000-0000-0000033A0000}"/>
    <cellStyle name="Normal 2 2 4 2 30 3 2" xfId="14853" xr:uid="{00000000-0005-0000-0000-0000043A0000}"/>
    <cellStyle name="Normal 2 2 4 2 30 4" xfId="14854" xr:uid="{00000000-0005-0000-0000-0000053A0000}"/>
    <cellStyle name="Normal 2 2 4 2 30 4 2" xfId="14855" xr:uid="{00000000-0005-0000-0000-0000063A0000}"/>
    <cellStyle name="Normal 2 2 4 2 30 5" xfId="14856" xr:uid="{00000000-0005-0000-0000-0000073A0000}"/>
    <cellStyle name="Normal 2 2 4 2 30 5 2" xfId="14857" xr:uid="{00000000-0005-0000-0000-0000083A0000}"/>
    <cellStyle name="Normal 2 2 4 2 30 6" xfId="14858" xr:uid="{00000000-0005-0000-0000-0000093A0000}"/>
    <cellStyle name="Normal 2 2 4 2 30 6 2" xfId="14859" xr:uid="{00000000-0005-0000-0000-00000A3A0000}"/>
    <cellStyle name="Normal 2 2 4 2 30 7" xfId="14860" xr:uid="{00000000-0005-0000-0000-00000B3A0000}"/>
    <cellStyle name="Normal 2 2 4 2 30 7 2" xfId="14861" xr:uid="{00000000-0005-0000-0000-00000C3A0000}"/>
    <cellStyle name="Normal 2 2 4 2 30 8" xfId="14862" xr:uid="{00000000-0005-0000-0000-00000D3A0000}"/>
    <cellStyle name="Normal 2 2 4 2 30 9" xfId="14863" xr:uid="{00000000-0005-0000-0000-00000E3A0000}"/>
    <cellStyle name="Normal 2 2 4 2 31" xfId="14864" xr:uid="{00000000-0005-0000-0000-00000F3A0000}"/>
    <cellStyle name="Normal 2 2 4 2 31 10" xfId="14865" xr:uid="{00000000-0005-0000-0000-0000103A0000}"/>
    <cellStyle name="Normal 2 2 4 2 31 2" xfId="14866" xr:uid="{00000000-0005-0000-0000-0000113A0000}"/>
    <cellStyle name="Normal 2 2 4 2 31 2 2" xfId="14867" xr:uid="{00000000-0005-0000-0000-0000123A0000}"/>
    <cellStyle name="Normal 2 2 4 2 31 3" xfId="14868" xr:uid="{00000000-0005-0000-0000-0000133A0000}"/>
    <cellStyle name="Normal 2 2 4 2 31 3 2" xfId="14869" xr:uid="{00000000-0005-0000-0000-0000143A0000}"/>
    <cellStyle name="Normal 2 2 4 2 31 4" xfId="14870" xr:uid="{00000000-0005-0000-0000-0000153A0000}"/>
    <cellStyle name="Normal 2 2 4 2 31 4 2" xfId="14871" xr:uid="{00000000-0005-0000-0000-0000163A0000}"/>
    <cellStyle name="Normal 2 2 4 2 31 5" xfId="14872" xr:uid="{00000000-0005-0000-0000-0000173A0000}"/>
    <cellStyle name="Normal 2 2 4 2 31 5 2" xfId="14873" xr:uid="{00000000-0005-0000-0000-0000183A0000}"/>
    <cellStyle name="Normal 2 2 4 2 31 6" xfId="14874" xr:uid="{00000000-0005-0000-0000-0000193A0000}"/>
    <cellStyle name="Normal 2 2 4 2 31 6 2" xfId="14875" xr:uid="{00000000-0005-0000-0000-00001A3A0000}"/>
    <cellStyle name="Normal 2 2 4 2 31 7" xfId="14876" xr:uid="{00000000-0005-0000-0000-00001B3A0000}"/>
    <cellStyle name="Normal 2 2 4 2 31 7 2" xfId="14877" xr:uid="{00000000-0005-0000-0000-00001C3A0000}"/>
    <cellStyle name="Normal 2 2 4 2 31 8" xfId="14878" xr:uid="{00000000-0005-0000-0000-00001D3A0000}"/>
    <cellStyle name="Normal 2 2 4 2 31 9" xfId="14879" xr:uid="{00000000-0005-0000-0000-00001E3A0000}"/>
    <cellStyle name="Normal 2 2 4 2 32" xfId="14880" xr:uid="{00000000-0005-0000-0000-00001F3A0000}"/>
    <cellStyle name="Normal 2 2 4 2 32 10" xfId="14881" xr:uid="{00000000-0005-0000-0000-0000203A0000}"/>
    <cellStyle name="Normal 2 2 4 2 32 2" xfId="14882" xr:uid="{00000000-0005-0000-0000-0000213A0000}"/>
    <cellStyle name="Normal 2 2 4 2 32 2 2" xfId="14883" xr:uid="{00000000-0005-0000-0000-0000223A0000}"/>
    <cellStyle name="Normal 2 2 4 2 32 3" xfId="14884" xr:uid="{00000000-0005-0000-0000-0000233A0000}"/>
    <cellStyle name="Normal 2 2 4 2 32 3 2" xfId="14885" xr:uid="{00000000-0005-0000-0000-0000243A0000}"/>
    <cellStyle name="Normal 2 2 4 2 32 4" xfId="14886" xr:uid="{00000000-0005-0000-0000-0000253A0000}"/>
    <cellStyle name="Normal 2 2 4 2 32 4 2" xfId="14887" xr:uid="{00000000-0005-0000-0000-0000263A0000}"/>
    <cellStyle name="Normal 2 2 4 2 32 5" xfId="14888" xr:uid="{00000000-0005-0000-0000-0000273A0000}"/>
    <cellStyle name="Normal 2 2 4 2 32 5 2" xfId="14889" xr:uid="{00000000-0005-0000-0000-0000283A0000}"/>
    <cellStyle name="Normal 2 2 4 2 32 6" xfId="14890" xr:uid="{00000000-0005-0000-0000-0000293A0000}"/>
    <cellStyle name="Normal 2 2 4 2 32 6 2" xfId="14891" xr:uid="{00000000-0005-0000-0000-00002A3A0000}"/>
    <cellStyle name="Normal 2 2 4 2 32 7" xfId="14892" xr:uid="{00000000-0005-0000-0000-00002B3A0000}"/>
    <cellStyle name="Normal 2 2 4 2 32 7 2" xfId="14893" xr:uid="{00000000-0005-0000-0000-00002C3A0000}"/>
    <cellStyle name="Normal 2 2 4 2 32 8" xfId="14894" xr:uid="{00000000-0005-0000-0000-00002D3A0000}"/>
    <cellStyle name="Normal 2 2 4 2 32 9" xfId="14895" xr:uid="{00000000-0005-0000-0000-00002E3A0000}"/>
    <cellStyle name="Normal 2 2 4 2 33" xfId="14896" xr:uid="{00000000-0005-0000-0000-00002F3A0000}"/>
    <cellStyle name="Normal 2 2 4 2 33 10" xfId="14897" xr:uid="{00000000-0005-0000-0000-0000303A0000}"/>
    <cellStyle name="Normal 2 2 4 2 33 2" xfId="14898" xr:uid="{00000000-0005-0000-0000-0000313A0000}"/>
    <cellStyle name="Normal 2 2 4 2 33 2 2" xfId="14899" xr:uid="{00000000-0005-0000-0000-0000323A0000}"/>
    <cellStyle name="Normal 2 2 4 2 33 3" xfId="14900" xr:uid="{00000000-0005-0000-0000-0000333A0000}"/>
    <cellStyle name="Normal 2 2 4 2 33 3 2" xfId="14901" xr:uid="{00000000-0005-0000-0000-0000343A0000}"/>
    <cellStyle name="Normal 2 2 4 2 33 4" xfId="14902" xr:uid="{00000000-0005-0000-0000-0000353A0000}"/>
    <cellStyle name="Normal 2 2 4 2 33 4 2" xfId="14903" xr:uid="{00000000-0005-0000-0000-0000363A0000}"/>
    <cellStyle name="Normal 2 2 4 2 33 5" xfId="14904" xr:uid="{00000000-0005-0000-0000-0000373A0000}"/>
    <cellStyle name="Normal 2 2 4 2 33 5 2" xfId="14905" xr:uid="{00000000-0005-0000-0000-0000383A0000}"/>
    <cellStyle name="Normal 2 2 4 2 33 6" xfId="14906" xr:uid="{00000000-0005-0000-0000-0000393A0000}"/>
    <cellStyle name="Normal 2 2 4 2 33 6 2" xfId="14907" xr:uid="{00000000-0005-0000-0000-00003A3A0000}"/>
    <cellStyle name="Normal 2 2 4 2 33 7" xfId="14908" xr:uid="{00000000-0005-0000-0000-00003B3A0000}"/>
    <cellStyle name="Normal 2 2 4 2 33 7 2" xfId="14909" xr:uid="{00000000-0005-0000-0000-00003C3A0000}"/>
    <cellStyle name="Normal 2 2 4 2 33 8" xfId="14910" xr:uid="{00000000-0005-0000-0000-00003D3A0000}"/>
    <cellStyle name="Normal 2 2 4 2 33 9" xfId="14911" xr:uid="{00000000-0005-0000-0000-00003E3A0000}"/>
    <cellStyle name="Normal 2 2 4 2 34" xfId="14912" xr:uid="{00000000-0005-0000-0000-00003F3A0000}"/>
    <cellStyle name="Normal 2 2 4 2 34 10" xfId="14913" xr:uid="{00000000-0005-0000-0000-0000403A0000}"/>
    <cellStyle name="Normal 2 2 4 2 34 2" xfId="14914" xr:uid="{00000000-0005-0000-0000-0000413A0000}"/>
    <cellStyle name="Normal 2 2 4 2 34 2 2" xfId="14915" xr:uid="{00000000-0005-0000-0000-0000423A0000}"/>
    <cellStyle name="Normal 2 2 4 2 34 3" xfId="14916" xr:uid="{00000000-0005-0000-0000-0000433A0000}"/>
    <cellStyle name="Normal 2 2 4 2 34 3 2" xfId="14917" xr:uid="{00000000-0005-0000-0000-0000443A0000}"/>
    <cellStyle name="Normal 2 2 4 2 34 4" xfId="14918" xr:uid="{00000000-0005-0000-0000-0000453A0000}"/>
    <cellStyle name="Normal 2 2 4 2 34 4 2" xfId="14919" xr:uid="{00000000-0005-0000-0000-0000463A0000}"/>
    <cellStyle name="Normal 2 2 4 2 34 5" xfId="14920" xr:uid="{00000000-0005-0000-0000-0000473A0000}"/>
    <cellStyle name="Normal 2 2 4 2 34 5 2" xfId="14921" xr:uid="{00000000-0005-0000-0000-0000483A0000}"/>
    <cellStyle name="Normal 2 2 4 2 34 6" xfId="14922" xr:uid="{00000000-0005-0000-0000-0000493A0000}"/>
    <cellStyle name="Normal 2 2 4 2 34 6 2" xfId="14923" xr:uid="{00000000-0005-0000-0000-00004A3A0000}"/>
    <cellStyle name="Normal 2 2 4 2 34 7" xfId="14924" xr:uid="{00000000-0005-0000-0000-00004B3A0000}"/>
    <cellStyle name="Normal 2 2 4 2 34 7 2" xfId="14925" xr:uid="{00000000-0005-0000-0000-00004C3A0000}"/>
    <cellStyle name="Normal 2 2 4 2 34 8" xfId="14926" xr:uid="{00000000-0005-0000-0000-00004D3A0000}"/>
    <cellStyle name="Normal 2 2 4 2 34 9" xfId="14927" xr:uid="{00000000-0005-0000-0000-00004E3A0000}"/>
    <cellStyle name="Normal 2 2 4 2 35" xfId="14928" xr:uid="{00000000-0005-0000-0000-00004F3A0000}"/>
    <cellStyle name="Normal 2 2 4 2 35 10" xfId="14929" xr:uid="{00000000-0005-0000-0000-0000503A0000}"/>
    <cellStyle name="Normal 2 2 4 2 35 2" xfId="14930" xr:uid="{00000000-0005-0000-0000-0000513A0000}"/>
    <cellStyle name="Normal 2 2 4 2 35 2 2" xfId="14931" xr:uid="{00000000-0005-0000-0000-0000523A0000}"/>
    <cellStyle name="Normal 2 2 4 2 35 3" xfId="14932" xr:uid="{00000000-0005-0000-0000-0000533A0000}"/>
    <cellStyle name="Normal 2 2 4 2 35 3 2" xfId="14933" xr:uid="{00000000-0005-0000-0000-0000543A0000}"/>
    <cellStyle name="Normal 2 2 4 2 35 4" xfId="14934" xr:uid="{00000000-0005-0000-0000-0000553A0000}"/>
    <cellStyle name="Normal 2 2 4 2 35 4 2" xfId="14935" xr:uid="{00000000-0005-0000-0000-0000563A0000}"/>
    <cellStyle name="Normal 2 2 4 2 35 5" xfId="14936" xr:uid="{00000000-0005-0000-0000-0000573A0000}"/>
    <cellStyle name="Normal 2 2 4 2 35 5 2" xfId="14937" xr:uid="{00000000-0005-0000-0000-0000583A0000}"/>
    <cellStyle name="Normal 2 2 4 2 35 6" xfId="14938" xr:uid="{00000000-0005-0000-0000-0000593A0000}"/>
    <cellStyle name="Normal 2 2 4 2 35 6 2" xfId="14939" xr:uid="{00000000-0005-0000-0000-00005A3A0000}"/>
    <cellStyle name="Normal 2 2 4 2 35 7" xfId="14940" xr:uid="{00000000-0005-0000-0000-00005B3A0000}"/>
    <cellStyle name="Normal 2 2 4 2 35 7 2" xfId="14941" xr:uid="{00000000-0005-0000-0000-00005C3A0000}"/>
    <cellStyle name="Normal 2 2 4 2 35 8" xfId="14942" xr:uid="{00000000-0005-0000-0000-00005D3A0000}"/>
    <cellStyle name="Normal 2 2 4 2 35 9" xfId="14943" xr:uid="{00000000-0005-0000-0000-00005E3A0000}"/>
    <cellStyle name="Normal 2 2 4 2 36" xfId="14944" xr:uid="{00000000-0005-0000-0000-00005F3A0000}"/>
    <cellStyle name="Normal 2 2 4 2 36 10" xfId="14945" xr:uid="{00000000-0005-0000-0000-0000603A0000}"/>
    <cellStyle name="Normal 2 2 4 2 36 2" xfId="14946" xr:uid="{00000000-0005-0000-0000-0000613A0000}"/>
    <cellStyle name="Normal 2 2 4 2 36 2 2" xfId="14947" xr:uid="{00000000-0005-0000-0000-0000623A0000}"/>
    <cellStyle name="Normal 2 2 4 2 36 3" xfId="14948" xr:uid="{00000000-0005-0000-0000-0000633A0000}"/>
    <cellStyle name="Normal 2 2 4 2 36 3 2" xfId="14949" xr:uid="{00000000-0005-0000-0000-0000643A0000}"/>
    <cellStyle name="Normal 2 2 4 2 36 4" xfId="14950" xr:uid="{00000000-0005-0000-0000-0000653A0000}"/>
    <cellStyle name="Normal 2 2 4 2 36 4 2" xfId="14951" xr:uid="{00000000-0005-0000-0000-0000663A0000}"/>
    <cellStyle name="Normal 2 2 4 2 36 5" xfId="14952" xr:uid="{00000000-0005-0000-0000-0000673A0000}"/>
    <cellStyle name="Normal 2 2 4 2 36 5 2" xfId="14953" xr:uid="{00000000-0005-0000-0000-0000683A0000}"/>
    <cellStyle name="Normal 2 2 4 2 36 6" xfId="14954" xr:uid="{00000000-0005-0000-0000-0000693A0000}"/>
    <cellStyle name="Normal 2 2 4 2 36 6 2" xfId="14955" xr:uid="{00000000-0005-0000-0000-00006A3A0000}"/>
    <cellStyle name="Normal 2 2 4 2 36 7" xfId="14956" xr:uid="{00000000-0005-0000-0000-00006B3A0000}"/>
    <cellStyle name="Normal 2 2 4 2 36 7 2" xfId="14957" xr:uid="{00000000-0005-0000-0000-00006C3A0000}"/>
    <cellStyle name="Normal 2 2 4 2 36 8" xfId="14958" xr:uid="{00000000-0005-0000-0000-00006D3A0000}"/>
    <cellStyle name="Normal 2 2 4 2 36 9" xfId="14959" xr:uid="{00000000-0005-0000-0000-00006E3A0000}"/>
    <cellStyle name="Normal 2 2 4 2 37" xfId="14960" xr:uid="{00000000-0005-0000-0000-00006F3A0000}"/>
    <cellStyle name="Normal 2 2 4 2 37 10" xfId="14961" xr:uid="{00000000-0005-0000-0000-0000703A0000}"/>
    <cellStyle name="Normal 2 2 4 2 37 2" xfId="14962" xr:uid="{00000000-0005-0000-0000-0000713A0000}"/>
    <cellStyle name="Normal 2 2 4 2 37 2 2" xfId="14963" xr:uid="{00000000-0005-0000-0000-0000723A0000}"/>
    <cellStyle name="Normal 2 2 4 2 37 3" xfId="14964" xr:uid="{00000000-0005-0000-0000-0000733A0000}"/>
    <cellStyle name="Normal 2 2 4 2 37 3 2" xfId="14965" xr:uid="{00000000-0005-0000-0000-0000743A0000}"/>
    <cellStyle name="Normal 2 2 4 2 37 4" xfId="14966" xr:uid="{00000000-0005-0000-0000-0000753A0000}"/>
    <cellStyle name="Normal 2 2 4 2 37 4 2" xfId="14967" xr:uid="{00000000-0005-0000-0000-0000763A0000}"/>
    <cellStyle name="Normal 2 2 4 2 37 5" xfId="14968" xr:uid="{00000000-0005-0000-0000-0000773A0000}"/>
    <cellStyle name="Normal 2 2 4 2 37 5 2" xfId="14969" xr:uid="{00000000-0005-0000-0000-0000783A0000}"/>
    <cellStyle name="Normal 2 2 4 2 37 6" xfId="14970" xr:uid="{00000000-0005-0000-0000-0000793A0000}"/>
    <cellStyle name="Normal 2 2 4 2 37 6 2" xfId="14971" xr:uid="{00000000-0005-0000-0000-00007A3A0000}"/>
    <cellStyle name="Normal 2 2 4 2 37 7" xfId="14972" xr:uid="{00000000-0005-0000-0000-00007B3A0000}"/>
    <cellStyle name="Normal 2 2 4 2 37 7 2" xfId="14973" xr:uid="{00000000-0005-0000-0000-00007C3A0000}"/>
    <cellStyle name="Normal 2 2 4 2 37 8" xfId="14974" xr:uid="{00000000-0005-0000-0000-00007D3A0000}"/>
    <cellStyle name="Normal 2 2 4 2 37 9" xfId="14975" xr:uid="{00000000-0005-0000-0000-00007E3A0000}"/>
    <cellStyle name="Normal 2 2 4 2 38" xfId="14976" xr:uid="{00000000-0005-0000-0000-00007F3A0000}"/>
    <cellStyle name="Normal 2 2 4 2 38 10" xfId="14977" xr:uid="{00000000-0005-0000-0000-0000803A0000}"/>
    <cellStyle name="Normal 2 2 4 2 38 2" xfId="14978" xr:uid="{00000000-0005-0000-0000-0000813A0000}"/>
    <cellStyle name="Normal 2 2 4 2 38 2 2" xfId="14979" xr:uid="{00000000-0005-0000-0000-0000823A0000}"/>
    <cellStyle name="Normal 2 2 4 2 38 3" xfId="14980" xr:uid="{00000000-0005-0000-0000-0000833A0000}"/>
    <cellStyle name="Normal 2 2 4 2 38 3 2" xfId="14981" xr:uid="{00000000-0005-0000-0000-0000843A0000}"/>
    <cellStyle name="Normal 2 2 4 2 38 4" xfId="14982" xr:uid="{00000000-0005-0000-0000-0000853A0000}"/>
    <cellStyle name="Normal 2 2 4 2 38 4 2" xfId="14983" xr:uid="{00000000-0005-0000-0000-0000863A0000}"/>
    <cellStyle name="Normal 2 2 4 2 38 5" xfId="14984" xr:uid="{00000000-0005-0000-0000-0000873A0000}"/>
    <cellStyle name="Normal 2 2 4 2 38 5 2" xfId="14985" xr:uid="{00000000-0005-0000-0000-0000883A0000}"/>
    <cellStyle name="Normal 2 2 4 2 38 6" xfId="14986" xr:uid="{00000000-0005-0000-0000-0000893A0000}"/>
    <cellStyle name="Normal 2 2 4 2 38 6 2" xfId="14987" xr:uid="{00000000-0005-0000-0000-00008A3A0000}"/>
    <cellStyle name="Normal 2 2 4 2 38 7" xfId="14988" xr:uid="{00000000-0005-0000-0000-00008B3A0000}"/>
    <cellStyle name="Normal 2 2 4 2 38 7 2" xfId="14989" xr:uid="{00000000-0005-0000-0000-00008C3A0000}"/>
    <cellStyle name="Normal 2 2 4 2 38 8" xfId="14990" xr:uid="{00000000-0005-0000-0000-00008D3A0000}"/>
    <cellStyle name="Normal 2 2 4 2 38 9" xfId="14991" xr:uid="{00000000-0005-0000-0000-00008E3A0000}"/>
    <cellStyle name="Normal 2 2 4 2 39" xfId="14992" xr:uid="{00000000-0005-0000-0000-00008F3A0000}"/>
    <cellStyle name="Normal 2 2 4 2 39 10" xfId="14993" xr:uid="{00000000-0005-0000-0000-0000903A0000}"/>
    <cellStyle name="Normal 2 2 4 2 39 2" xfId="14994" xr:uid="{00000000-0005-0000-0000-0000913A0000}"/>
    <cellStyle name="Normal 2 2 4 2 39 2 2" xfId="14995" xr:uid="{00000000-0005-0000-0000-0000923A0000}"/>
    <cellStyle name="Normal 2 2 4 2 39 3" xfId="14996" xr:uid="{00000000-0005-0000-0000-0000933A0000}"/>
    <cellStyle name="Normal 2 2 4 2 39 3 2" xfId="14997" xr:uid="{00000000-0005-0000-0000-0000943A0000}"/>
    <cellStyle name="Normal 2 2 4 2 39 4" xfId="14998" xr:uid="{00000000-0005-0000-0000-0000953A0000}"/>
    <cellStyle name="Normal 2 2 4 2 39 4 2" xfId="14999" xr:uid="{00000000-0005-0000-0000-0000963A0000}"/>
    <cellStyle name="Normal 2 2 4 2 39 5" xfId="15000" xr:uid="{00000000-0005-0000-0000-0000973A0000}"/>
    <cellStyle name="Normal 2 2 4 2 39 5 2" xfId="15001" xr:uid="{00000000-0005-0000-0000-0000983A0000}"/>
    <cellStyle name="Normal 2 2 4 2 39 6" xfId="15002" xr:uid="{00000000-0005-0000-0000-0000993A0000}"/>
    <cellStyle name="Normal 2 2 4 2 39 6 2" xfId="15003" xr:uid="{00000000-0005-0000-0000-00009A3A0000}"/>
    <cellStyle name="Normal 2 2 4 2 39 7" xfId="15004" xr:uid="{00000000-0005-0000-0000-00009B3A0000}"/>
    <cellStyle name="Normal 2 2 4 2 39 7 2" xfId="15005" xr:uid="{00000000-0005-0000-0000-00009C3A0000}"/>
    <cellStyle name="Normal 2 2 4 2 39 8" xfId="15006" xr:uid="{00000000-0005-0000-0000-00009D3A0000}"/>
    <cellStyle name="Normal 2 2 4 2 39 9" xfId="15007" xr:uid="{00000000-0005-0000-0000-00009E3A0000}"/>
    <cellStyle name="Normal 2 2 4 2 4" xfId="15008" xr:uid="{00000000-0005-0000-0000-00009F3A0000}"/>
    <cellStyle name="Normal 2 2 4 2 4 10" xfId="15009" xr:uid="{00000000-0005-0000-0000-0000A03A0000}"/>
    <cellStyle name="Normal 2 2 4 2 4 2" xfId="15010" xr:uid="{00000000-0005-0000-0000-0000A13A0000}"/>
    <cellStyle name="Normal 2 2 4 2 4 2 2" xfId="15011" xr:uid="{00000000-0005-0000-0000-0000A23A0000}"/>
    <cellStyle name="Normal 2 2 4 2 4 3" xfId="15012" xr:uid="{00000000-0005-0000-0000-0000A33A0000}"/>
    <cellStyle name="Normal 2 2 4 2 4 3 2" xfId="15013" xr:uid="{00000000-0005-0000-0000-0000A43A0000}"/>
    <cellStyle name="Normal 2 2 4 2 4 4" xfId="15014" xr:uid="{00000000-0005-0000-0000-0000A53A0000}"/>
    <cellStyle name="Normal 2 2 4 2 4 4 2" xfId="15015" xr:uid="{00000000-0005-0000-0000-0000A63A0000}"/>
    <cellStyle name="Normal 2 2 4 2 4 5" xfId="15016" xr:uid="{00000000-0005-0000-0000-0000A73A0000}"/>
    <cellStyle name="Normal 2 2 4 2 4 5 2" xfId="15017" xr:uid="{00000000-0005-0000-0000-0000A83A0000}"/>
    <cellStyle name="Normal 2 2 4 2 4 6" xfId="15018" xr:uid="{00000000-0005-0000-0000-0000A93A0000}"/>
    <cellStyle name="Normal 2 2 4 2 4 6 2" xfId="15019" xr:uid="{00000000-0005-0000-0000-0000AA3A0000}"/>
    <cellStyle name="Normal 2 2 4 2 4 7" xfId="15020" xr:uid="{00000000-0005-0000-0000-0000AB3A0000}"/>
    <cellStyle name="Normal 2 2 4 2 4 7 2" xfId="15021" xr:uid="{00000000-0005-0000-0000-0000AC3A0000}"/>
    <cellStyle name="Normal 2 2 4 2 4 8" xfId="15022" xr:uid="{00000000-0005-0000-0000-0000AD3A0000}"/>
    <cellStyle name="Normal 2 2 4 2 4 9" xfId="15023" xr:uid="{00000000-0005-0000-0000-0000AE3A0000}"/>
    <cellStyle name="Normal 2 2 4 2 40" xfId="15024" xr:uid="{00000000-0005-0000-0000-0000AF3A0000}"/>
    <cellStyle name="Normal 2 2 4 2 40 10" xfId="15025" xr:uid="{00000000-0005-0000-0000-0000B03A0000}"/>
    <cellStyle name="Normal 2 2 4 2 40 2" xfId="15026" xr:uid="{00000000-0005-0000-0000-0000B13A0000}"/>
    <cellStyle name="Normal 2 2 4 2 40 2 2" xfId="15027" xr:uid="{00000000-0005-0000-0000-0000B23A0000}"/>
    <cellStyle name="Normal 2 2 4 2 40 3" xfId="15028" xr:uid="{00000000-0005-0000-0000-0000B33A0000}"/>
    <cellStyle name="Normal 2 2 4 2 40 3 2" xfId="15029" xr:uid="{00000000-0005-0000-0000-0000B43A0000}"/>
    <cellStyle name="Normal 2 2 4 2 40 4" xfId="15030" xr:uid="{00000000-0005-0000-0000-0000B53A0000}"/>
    <cellStyle name="Normal 2 2 4 2 40 4 2" xfId="15031" xr:uid="{00000000-0005-0000-0000-0000B63A0000}"/>
    <cellStyle name="Normal 2 2 4 2 40 5" xfId="15032" xr:uid="{00000000-0005-0000-0000-0000B73A0000}"/>
    <cellStyle name="Normal 2 2 4 2 40 5 2" xfId="15033" xr:uid="{00000000-0005-0000-0000-0000B83A0000}"/>
    <cellStyle name="Normal 2 2 4 2 40 6" xfId="15034" xr:uid="{00000000-0005-0000-0000-0000B93A0000}"/>
    <cellStyle name="Normal 2 2 4 2 40 6 2" xfId="15035" xr:uid="{00000000-0005-0000-0000-0000BA3A0000}"/>
    <cellStyle name="Normal 2 2 4 2 40 7" xfId="15036" xr:uid="{00000000-0005-0000-0000-0000BB3A0000}"/>
    <cellStyle name="Normal 2 2 4 2 40 7 2" xfId="15037" xr:uid="{00000000-0005-0000-0000-0000BC3A0000}"/>
    <cellStyle name="Normal 2 2 4 2 40 8" xfId="15038" xr:uid="{00000000-0005-0000-0000-0000BD3A0000}"/>
    <cellStyle name="Normal 2 2 4 2 40 9" xfId="15039" xr:uid="{00000000-0005-0000-0000-0000BE3A0000}"/>
    <cellStyle name="Normal 2 2 4 2 41" xfId="15040" xr:uid="{00000000-0005-0000-0000-0000BF3A0000}"/>
    <cellStyle name="Normal 2 2 4 2 41 10" xfId="15041" xr:uid="{00000000-0005-0000-0000-0000C03A0000}"/>
    <cellStyle name="Normal 2 2 4 2 41 2" xfId="15042" xr:uid="{00000000-0005-0000-0000-0000C13A0000}"/>
    <cellStyle name="Normal 2 2 4 2 41 2 2" xfId="15043" xr:uid="{00000000-0005-0000-0000-0000C23A0000}"/>
    <cellStyle name="Normal 2 2 4 2 41 3" xfId="15044" xr:uid="{00000000-0005-0000-0000-0000C33A0000}"/>
    <cellStyle name="Normal 2 2 4 2 41 3 2" xfId="15045" xr:uid="{00000000-0005-0000-0000-0000C43A0000}"/>
    <cellStyle name="Normal 2 2 4 2 41 4" xfId="15046" xr:uid="{00000000-0005-0000-0000-0000C53A0000}"/>
    <cellStyle name="Normal 2 2 4 2 41 4 2" xfId="15047" xr:uid="{00000000-0005-0000-0000-0000C63A0000}"/>
    <cellStyle name="Normal 2 2 4 2 41 5" xfId="15048" xr:uid="{00000000-0005-0000-0000-0000C73A0000}"/>
    <cellStyle name="Normal 2 2 4 2 41 5 2" xfId="15049" xr:uid="{00000000-0005-0000-0000-0000C83A0000}"/>
    <cellStyle name="Normal 2 2 4 2 41 6" xfId="15050" xr:uid="{00000000-0005-0000-0000-0000C93A0000}"/>
    <cellStyle name="Normal 2 2 4 2 41 6 2" xfId="15051" xr:uid="{00000000-0005-0000-0000-0000CA3A0000}"/>
    <cellStyle name="Normal 2 2 4 2 41 7" xfId="15052" xr:uid="{00000000-0005-0000-0000-0000CB3A0000}"/>
    <cellStyle name="Normal 2 2 4 2 41 7 2" xfId="15053" xr:uid="{00000000-0005-0000-0000-0000CC3A0000}"/>
    <cellStyle name="Normal 2 2 4 2 41 8" xfId="15054" xr:uid="{00000000-0005-0000-0000-0000CD3A0000}"/>
    <cellStyle name="Normal 2 2 4 2 41 9" xfId="15055" xr:uid="{00000000-0005-0000-0000-0000CE3A0000}"/>
    <cellStyle name="Normal 2 2 4 2 42" xfId="15056" xr:uid="{00000000-0005-0000-0000-0000CF3A0000}"/>
    <cellStyle name="Normal 2 2 4 2 42 10" xfId="15057" xr:uid="{00000000-0005-0000-0000-0000D03A0000}"/>
    <cellStyle name="Normal 2 2 4 2 42 2" xfId="15058" xr:uid="{00000000-0005-0000-0000-0000D13A0000}"/>
    <cellStyle name="Normal 2 2 4 2 42 2 2" xfId="15059" xr:uid="{00000000-0005-0000-0000-0000D23A0000}"/>
    <cellStyle name="Normal 2 2 4 2 42 3" xfId="15060" xr:uid="{00000000-0005-0000-0000-0000D33A0000}"/>
    <cellStyle name="Normal 2 2 4 2 42 3 2" xfId="15061" xr:uid="{00000000-0005-0000-0000-0000D43A0000}"/>
    <cellStyle name="Normal 2 2 4 2 42 4" xfId="15062" xr:uid="{00000000-0005-0000-0000-0000D53A0000}"/>
    <cellStyle name="Normal 2 2 4 2 42 4 2" xfId="15063" xr:uid="{00000000-0005-0000-0000-0000D63A0000}"/>
    <cellStyle name="Normal 2 2 4 2 42 5" xfId="15064" xr:uid="{00000000-0005-0000-0000-0000D73A0000}"/>
    <cellStyle name="Normal 2 2 4 2 42 5 2" xfId="15065" xr:uid="{00000000-0005-0000-0000-0000D83A0000}"/>
    <cellStyle name="Normal 2 2 4 2 42 6" xfId="15066" xr:uid="{00000000-0005-0000-0000-0000D93A0000}"/>
    <cellStyle name="Normal 2 2 4 2 42 6 2" xfId="15067" xr:uid="{00000000-0005-0000-0000-0000DA3A0000}"/>
    <cellStyle name="Normal 2 2 4 2 42 7" xfId="15068" xr:uid="{00000000-0005-0000-0000-0000DB3A0000}"/>
    <cellStyle name="Normal 2 2 4 2 42 7 2" xfId="15069" xr:uid="{00000000-0005-0000-0000-0000DC3A0000}"/>
    <cellStyle name="Normal 2 2 4 2 42 8" xfId="15070" xr:uid="{00000000-0005-0000-0000-0000DD3A0000}"/>
    <cellStyle name="Normal 2 2 4 2 42 9" xfId="15071" xr:uid="{00000000-0005-0000-0000-0000DE3A0000}"/>
    <cellStyle name="Normal 2 2 4 2 43" xfId="15072" xr:uid="{00000000-0005-0000-0000-0000DF3A0000}"/>
    <cellStyle name="Normal 2 2 4 2 43 10" xfId="15073" xr:uid="{00000000-0005-0000-0000-0000E03A0000}"/>
    <cellStyle name="Normal 2 2 4 2 43 2" xfId="15074" xr:uid="{00000000-0005-0000-0000-0000E13A0000}"/>
    <cellStyle name="Normal 2 2 4 2 43 2 2" xfId="15075" xr:uid="{00000000-0005-0000-0000-0000E23A0000}"/>
    <cellStyle name="Normal 2 2 4 2 43 3" xfId="15076" xr:uid="{00000000-0005-0000-0000-0000E33A0000}"/>
    <cellStyle name="Normal 2 2 4 2 43 3 2" xfId="15077" xr:uid="{00000000-0005-0000-0000-0000E43A0000}"/>
    <cellStyle name="Normal 2 2 4 2 43 4" xfId="15078" xr:uid="{00000000-0005-0000-0000-0000E53A0000}"/>
    <cellStyle name="Normal 2 2 4 2 43 4 2" xfId="15079" xr:uid="{00000000-0005-0000-0000-0000E63A0000}"/>
    <cellStyle name="Normal 2 2 4 2 43 5" xfId="15080" xr:uid="{00000000-0005-0000-0000-0000E73A0000}"/>
    <cellStyle name="Normal 2 2 4 2 43 5 2" xfId="15081" xr:uid="{00000000-0005-0000-0000-0000E83A0000}"/>
    <cellStyle name="Normal 2 2 4 2 43 6" xfId="15082" xr:uid="{00000000-0005-0000-0000-0000E93A0000}"/>
    <cellStyle name="Normal 2 2 4 2 43 6 2" xfId="15083" xr:uid="{00000000-0005-0000-0000-0000EA3A0000}"/>
    <cellStyle name="Normal 2 2 4 2 43 7" xfId="15084" xr:uid="{00000000-0005-0000-0000-0000EB3A0000}"/>
    <cellStyle name="Normal 2 2 4 2 43 7 2" xfId="15085" xr:uid="{00000000-0005-0000-0000-0000EC3A0000}"/>
    <cellStyle name="Normal 2 2 4 2 43 8" xfId="15086" xr:uid="{00000000-0005-0000-0000-0000ED3A0000}"/>
    <cellStyle name="Normal 2 2 4 2 43 9" xfId="15087" xr:uid="{00000000-0005-0000-0000-0000EE3A0000}"/>
    <cellStyle name="Normal 2 2 4 2 44" xfId="15088" xr:uid="{00000000-0005-0000-0000-0000EF3A0000}"/>
    <cellStyle name="Normal 2 2 4 2 44 10" xfId="15089" xr:uid="{00000000-0005-0000-0000-0000F03A0000}"/>
    <cellStyle name="Normal 2 2 4 2 44 2" xfId="15090" xr:uid="{00000000-0005-0000-0000-0000F13A0000}"/>
    <cellStyle name="Normal 2 2 4 2 44 2 2" xfId="15091" xr:uid="{00000000-0005-0000-0000-0000F23A0000}"/>
    <cellStyle name="Normal 2 2 4 2 44 3" xfId="15092" xr:uid="{00000000-0005-0000-0000-0000F33A0000}"/>
    <cellStyle name="Normal 2 2 4 2 44 3 2" xfId="15093" xr:uid="{00000000-0005-0000-0000-0000F43A0000}"/>
    <cellStyle name="Normal 2 2 4 2 44 4" xfId="15094" xr:uid="{00000000-0005-0000-0000-0000F53A0000}"/>
    <cellStyle name="Normal 2 2 4 2 44 4 2" xfId="15095" xr:uid="{00000000-0005-0000-0000-0000F63A0000}"/>
    <cellStyle name="Normal 2 2 4 2 44 5" xfId="15096" xr:uid="{00000000-0005-0000-0000-0000F73A0000}"/>
    <cellStyle name="Normal 2 2 4 2 44 5 2" xfId="15097" xr:uid="{00000000-0005-0000-0000-0000F83A0000}"/>
    <cellStyle name="Normal 2 2 4 2 44 6" xfId="15098" xr:uid="{00000000-0005-0000-0000-0000F93A0000}"/>
    <cellStyle name="Normal 2 2 4 2 44 6 2" xfId="15099" xr:uid="{00000000-0005-0000-0000-0000FA3A0000}"/>
    <cellStyle name="Normal 2 2 4 2 44 7" xfId="15100" xr:uid="{00000000-0005-0000-0000-0000FB3A0000}"/>
    <cellStyle name="Normal 2 2 4 2 44 7 2" xfId="15101" xr:uid="{00000000-0005-0000-0000-0000FC3A0000}"/>
    <cellStyle name="Normal 2 2 4 2 44 8" xfId="15102" xr:uid="{00000000-0005-0000-0000-0000FD3A0000}"/>
    <cellStyle name="Normal 2 2 4 2 44 9" xfId="15103" xr:uid="{00000000-0005-0000-0000-0000FE3A0000}"/>
    <cellStyle name="Normal 2 2 4 2 45" xfId="15104" xr:uid="{00000000-0005-0000-0000-0000FF3A0000}"/>
    <cellStyle name="Normal 2 2 4 2 45 10" xfId="15105" xr:uid="{00000000-0005-0000-0000-0000003B0000}"/>
    <cellStyle name="Normal 2 2 4 2 45 2" xfId="15106" xr:uid="{00000000-0005-0000-0000-0000013B0000}"/>
    <cellStyle name="Normal 2 2 4 2 45 2 2" xfId="15107" xr:uid="{00000000-0005-0000-0000-0000023B0000}"/>
    <cellStyle name="Normal 2 2 4 2 45 3" xfId="15108" xr:uid="{00000000-0005-0000-0000-0000033B0000}"/>
    <cellStyle name="Normal 2 2 4 2 45 3 2" xfId="15109" xr:uid="{00000000-0005-0000-0000-0000043B0000}"/>
    <cellStyle name="Normal 2 2 4 2 45 4" xfId="15110" xr:uid="{00000000-0005-0000-0000-0000053B0000}"/>
    <cellStyle name="Normal 2 2 4 2 45 4 2" xfId="15111" xr:uid="{00000000-0005-0000-0000-0000063B0000}"/>
    <cellStyle name="Normal 2 2 4 2 45 5" xfId="15112" xr:uid="{00000000-0005-0000-0000-0000073B0000}"/>
    <cellStyle name="Normal 2 2 4 2 45 5 2" xfId="15113" xr:uid="{00000000-0005-0000-0000-0000083B0000}"/>
    <cellStyle name="Normal 2 2 4 2 45 6" xfId="15114" xr:uid="{00000000-0005-0000-0000-0000093B0000}"/>
    <cellStyle name="Normal 2 2 4 2 45 6 2" xfId="15115" xr:uid="{00000000-0005-0000-0000-00000A3B0000}"/>
    <cellStyle name="Normal 2 2 4 2 45 7" xfId="15116" xr:uid="{00000000-0005-0000-0000-00000B3B0000}"/>
    <cellStyle name="Normal 2 2 4 2 45 7 2" xfId="15117" xr:uid="{00000000-0005-0000-0000-00000C3B0000}"/>
    <cellStyle name="Normal 2 2 4 2 45 8" xfId="15118" xr:uid="{00000000-0005-0000-0000-00000D3B0000}"/>
    <cellStyle name="Normal 2 2 4 2 45 9" xfId="15119" xr:uid="{00000000-0005-0000-0000-00000E3B0000}"/>
    <cellStyle name="Normal 2 2 4 2 46" xfId="15120" xr:uid="{00000000-0005-0000-0000-00000F3B0000}"/>
    <cellStyle name="Normal 2 2 4 2 46 10" xfId="15121" xr:uid="{00000000-0005-0000-0000-0000103B0000}"/>
    <cellStyle name="Normal 2 2 4 2 46 2" xfId="15122" xr:uid="{00000000-0005-0000-0000-0000113B0000}"/>
    <cellStyle name="Normal 2 2 4 2 46 2 2" xfId="15123" xr:uid="{00000000-0005-0000-0000-0000123B0000}"/>
    <cellStyle name="Normal 2 2 4 2 46 3" xfId="15124" xr:uid="{00000000-0005-0000-0000-0000133B0000}"/>
    <cellStyle name="Normal 2 2 4 2 46 3 2" xfId="15125" xr:uid="{00000000-0005-0000-0000-0000143B0000}"/>
    <cellStyle name="Normal 2 2 4 2 46 4" xfId="15126" xr:uid="{00000000-0005-0000-0000-0000153B0000}"/>
    <cellStyle name="Normal 2 2 4 2 46 4 2" xfId="15127" xr:uid="{00000000-0005-0000-0000-0000163B0000}"/>
    <cellStyle name="Normal 2 2 4 2 46 5" xfId="15128" xr:uid="{00000000-0005-0000-0000-0000173B0000}"/>
    <cellStyle name="Normal 2 2 4 2 46 5 2" xfId="15129" xr:uid="{00000000-0005-0000-0000-0000183B0000}"/>
    <cellStyle name="Normal 2 2 4 2 46 6" xfId="15130" xr:uid="{00000000-0005-0000-0000-0000193B0000}"/>
    <cellStyle name="Normal 2 2 4 2 46 6 2" xfId="15131" xr:uid="{00000000-0005-0000-0000-00001A3B0000}"/>
    <cellStyle name="Normal 2 2 4 2 46 7" xfId="15132" xr:uid="{00000000-0005-0000-0000-00001B3B0000}"/>
    <cellStyle name="Normal 2 2 4 2 46 7 2" xfId="15133" xr:uid="{00000000-0005-0000-0000-00001C3B0000}"/>
    <cellStyle name="Normal 2 2 4 2 46 8" xfId="15134" xr:uid="{00000000-0005-0000-0000-00001D3B0000}"/>
    <cellStyle name="Normal 2 2 4 2 46 9" xfId="15135" xr:uid="{00000000-0005-0000-0000-00001E3B0000}"/>
    <cellStyle name="Normal 2 2 4 2 47" xfId="15136" xr:uid="{00000000-0005-0000-0000-00001F3B0000}"/>
    <cellStyle name="Normal 2 2 4 2 47 10" xfId="15137" xr:uid="{00000000-0005-0000-0000-0000203B0000}"/>
    <cellStyle name="Normal 2 2 4 2 47 2" xfId="15138" xr:uid="{00000000-0005-0000-0000-0000213B0000}"/>
    <cellStyle name="Normal 2 2 4 2 47 2 2" xfId="15139" xr:uid="{00000000-0005-0000-0000-0000223B0000}"/>
    <cellStyle name="Normal 2 2 4 2 47 3" xfId="15140" xr:uid="{00000000-0005-0000-0000-0000233B0000}"/>
    <cellStyle name="Normal 2 2 4 2 47 3 2" xfId="15141" xr:uid="{00000000-0005-0000-0000-0000243B0000}"/>
    <cellStyle name="Normal 2 2 4 2 47 4" xfId="15142" xr:uid="{00000000-0005-0000-0000-0000253B0000}"/>
    <cellStyle name="Normal 2 2 4 2 47 4 2" xfId="15143" xr:uid="{00000000-0005-0000-0000-0000263B0000}"/>
    <cellStyle name="Normal 2 2 4 2 47 5" xfId="15144" xr:uid="{00000000-0005-0000-0000-0000273B0000}"/>
    <cellStyle name="Normal 2 2 4 2 47 5 2" xfId="15145" xr:uid="{00000000-0005-0000-0000-0000283B0000}"/>
    <cellStyle name="Normal 2 2 4 2 47 6" xfId="15146" xr:uid="{00000000-0005-0000-0000-0000293B0000}"/>
    <cellStyle name="Normal 2 2 4 2 47 6 2" xfId="15147" xr:uid="{00000000-0005-0000-0000-00002A3B0000}"/>
    <cellStyle name="Normal 2 2 4 2 47 7" xfId="15148" xr:uid="{00000000-0005-0000-0000-00002B3B0000}"/>
    <cellStyle name="Normal 2 2 4 2 47 7 2" xfId="15149" xr:uid="{00000000-0005-0000-0000-00002C3B0000}"/>
    <cellStyle name="Normal 2 2 4 2 47 8" xfId="15150" xr:uid="{00000000-0005-0000-0000-00002D3B0000}"/>
    <cellStyle name="Normal 2 2 4 2 47 9" xfId="15151" xr:uid="{00000000-0005-0000-0000-00002E3B0000}"/>
    <cellStyle name="Normal 2 2 4 2 48" xfId="15152" xr:uid="{00000000-0005-0000-0000-00002F3B0000}"/>
    <cellStyle name="Normal 2 2 4 2 48 10" xfId="15153" xr:uid="{00000000-0005-0000-0000-0000303B0000}"/>
    <cellStyle name="Normal 2 2 4 2 48 2" xfId="15154" xr:uid="{00000000-0005-0000-0000-0000313B0000}"/>
    <cellStyle name="Normal 2 2 4 2 48 2 2" xfId="15155" xr:uid="{00000000-0005-0000-0000-0000323B0000}"/>
    <cellStyle name="Normal 2 2 4 2 48 3" xfId="15156" xr:uid="{00000000-0005-0000-0000-0000333B0000}"/>
    <cellStyle name="Normal 2 2 4 2 48 3 2" xfId="15157" xr:uid="{00000000-0005-0000-0000-0000343B0000}"/>
    <cellStyle name="Normal 2 2 4 2 48 4" xfId="15158" xr:uid="{00000000-0005-0000-0000-0000353B0000}"/>
    <cellStyle name="Normal 2 2 4 2 48 4 2" xfId="15159" xr:uid="{00000000-0005-0000-0000-0000363B0000}"/>
    <cellStyle name="Normal 2 2 4 2 48 5" xfId="15160" xr:uid="{00000000-0005-0000-0000-0000373B0000}"/>
    <cellStyle name="Normal 2 2 4 2 48 5 2" xfId="15161" xr:uid="{00000000-0005-0000-0000-0000383B0000}"/>
    <cellStyle name="Normal 2 2 4 2 48 6" xfId="15162" xr:uid="{00000000-0005-0000-0000-0000393B0000}"/>
    <cellStyle name="Normal 2 2 4 2 48 6 2" xfId="15163" xr:uid="{00000000-0005-0000-0000-00003A3B0000}"/>
    <cellStyle name="Normal 2 2 4 2 48 7" xfId="15164" xr:uid="{00000000-0005-0000-0000-00003B3B0000}"/>
    <cellStyle name="Normal 2 2 4 2 48 7 2" xfId="15165" xr:uid="{00000000-0005-0000-0000-00003C3B0000}"/>
    <cellStyle name="Normal 2 2 4 2 48 8" xfId="15166" xr:uid="{00000000-0005-0000-0000-00003D3B0000}"/>
    <cellStyle name="Normal 2 2 4 2 48 9" xfId="15167" xr:uid="{00000000-0005-0000-0000-00003E3B0000}"/>
    <cellStyle name="Normal 2 2 4 2 49" xfId="15168" xr:uid="{00000000-0005-0000-0000-00003F3B0000}"/>
    <cellStyle name="Normal 2 2 4 2 49 10" xfId="15169" xr:uid="{00000000-0005-0000-0000-0000403B0000}"/>
    <cellStyle name="Normal 2 2 4 2 49 2" xfId="15170" xr:uid="{00000000-0005-0000-0000-0000413B0000}"/>
    <cellStyle name="Normal 2 2 4 2 49 2 2" xfId="15171" xr:uid="{00000000-0005-0000-0000-0000423B0000}"/>
    <cellStyle name="Normal 2 2 4 2 49 3" xfId="15172" xr:uid="{00000000-0005-0000-0000-0000433B0000}"/>
    <cellStyle name="Normal 2 2 4 2 49 3 2" xfId="15173" xr:uid="{00000000-0005-0000-0000-0000443B0000}"/>
    <cellStyle name="Normal 2 2 4 2 49 4" xfId="15174" xr:uid="{00000000-0005-0000-0000-0000453B0000}"/>
    <cellStyle name="Normal 2 2 4 2 49 4 2" xfId="15175" xr:uid="{00000000-0005-0000-0000-0000463B0000}"/>
    <cellStyle name="Normal 2 2 4 2 49 5" xfId="15176" xr:uid="{00000000-0005-0000-0000-0000473B0000}"/>
    <cellStyle name="Normal 2 2 4 2 49 5 2" xfId="15177" xr:uid="{00000000-0005-0000-0000-0000483B0000}"/>
    <cellStyle name="Normal 2 2 4 2 49 6" xfId="15178" xr:uid="{00000000-0005-0000-0000-0000493B0000}"/>
    <cellStyle name="Normal 2 2 4 2 49 6 2" xfId="15179" xr:uid="{00000000-0005-0000-0000-00004A3B0000}"/>
    <cellStyle name="Normal 2 2 4 2 49 7" xfId="15180" xr:uid="{00000000-0005-0000-0000-00004B3B0000}"/>
    <cellStyle name="Normal 2 2 4 2 49 7 2" xfId="15181" xr:uid="{00000000-0005-0000-0000-00004C3B0000}"/>
    <cellStyle name="Normal 2 2 4 2 49 8" xfId="15182" xr:uid="{00000000-0005-0000-0000-00004D3B0000}"/>
    <cellStyle name="Normal 2 2 4 2 49 9" xfId="15183" xr:uid="{00000000-0005-0000-0000-00004E3B0000}"/>
    <cellStyle name="Normal 2 2 4 2 5" xfId="15184" xr:uid="{00000000-0005-0000-0000-00004F3B0000}"/>
    <cellStyle name="Normal 2 2 4 2 5 10" xfId="15185" xr:uid="{00000000-0005-0000-0000-0000503B0000}"/>
    <cellStyle name="Normal 2 2 4 2 5 2" xfId="15186" xr:uid="{00000000-0005-0000-0000-0000513B0000}"/>
    <cellStyle name="Normal 2 2 4 2 5 2 2" xfId="15187" xr:uid="{00000000-0005-0000-0000-0000523B0000}"/>
    <cellStyle name="Normal 2 2 4 2 5 3" xfId="15188" xr:uid="{00000000-0005-0000-0000-0000533B0000}"/>
    <cellStyle name="Normal 2 2 4 2 5 3 2" xfId="15189" xr:uid="{00000000-0005-0000-0000-0000543B0000}"/>
    <cellStyle name="Normal 2 2 4 2 5 4" xfId="15190" xr:uid="{00000000-0005-0000-0000-0000553B0000}"/>
    <cellStyle name="Normal 2 2 4 2 5 4 2" xfId="15191" xr:uid="{00000000-0005-0000-0000-0000563B0000}"/>
    <cellStyle name="Normal 2 2 4 2 5 5" xfId="15192" xr:uid="{00000000-0005-0000-0000-0000573B0000}"/>
    <cellStyle name="Normal 2 2 4 2 5 5 2" xfId="15193" xr:uid="{00000000-0005-0000-0000-0000583B0000}"/>
    <cellStyle name="Normal 2 2 4 2 5 6" xfId="15194" xr:uid="{00000000-0005-0000-0000-0000593B0000}"/>
    <cellStyle name="Normal 2 2 4 2 5 6 2" xfId="15195" xr:uid="{00000000-0005-0000-0000-00005A3B0000}"/>
    <cellStyle name="Normal 2 2 4 2 5 7" xfId="15196" xr:uid="{00000000-0005-0000-0000-00005B3B0000}"/>
    <cellStyle name="Normal 2 2 4 2 5 7 2" xfId="15197" xr:uid="{00000000-0005-0000-0000-00005C3B0000}"/>
    <cellStyle name="Normal 2 2 4 2 5 8" xfId="15198" xr:uid="{00000000-0005-0000-0000-00005D3B0000}"/>
    <cellStyle name="Normal 2 2 4 2 5 9" xfId="15199" xr:uid="{00000000-0005-0000-0000-00005E3B0000}"/>
    <cellStyle name="Normal 2 2 4 2 50" xfId="15200" xr:uid="{00000000-0005-0000-0000-00005F3B0000}"/>
    <cellStyle name="Normal 2 2 4 2 50 2" xfId="15201" xr:uid="{00000000-0005-0000-0000-0000603B0000}"/>
    <cellStyle name="Normal 2 2 4 2 51" xfId="15202" xr:uid="{00000000-0005-0000-0000-0000613B0000}"/>
    <cellStyle name="Normal 2 2 4 2 51 2" xfId="15203" xr:uid="{00000000-0005-0000-0000-0000623B0000}"/>
    <cellStyle name="Normal 2 2 4 2 52" xfId="15204" xr:uid="{00000000-0005-0000-0000-0000633B0000}"/>
    <cellStyle name="Normal 2 2 4 2 52 2" xfId="15205" xr:uid="{00000000-0005-0000-0000-0000643B0000}"/>
    <cellStyle name="Normal 2 2 4 2 53" xfId="15206" xr:uid="{00000000-0005-0000-0000-0000653B0000}"/>
    <cellStyle name="Normal 2 2 4 2 53 2" xfId="15207" xr:uid="{00000000-0005-0000-0000-0000663B0000}"/>
    <cellStyle name="Normal 2 2 4 2 54" xfId="15208" xr:uid="{00000000-0005-0000-0000-0000673B0000}"/>
    <cellStyle name="Normal 2 2 4 2 54 2" xfId="15209" xr:uid="{00000000-0005-0000-0000-0000683B0000}"/>
    <cellStyle name="Normal 2 2 4 2 55" xfId="15210" xr:uid="{00000000-0005-0000-0000-0000693B0000}"/>
    <cellStyle name="Normal 2 2 4 2 55 2" xfId="15211" xr:uid="{00000000-0005-0000-0000-00006A3B0000}"/>
    <cellStyle name="Normal 2 2 4 2 56" xfId="15212" xr:uid="{00000000-0005-0000-0000-00006B3B0000}"/>
    <cellStyle name="Normal 2 2 4 2 57" xfId="15213" xr:uid="{00000000-0005-0000-0000-00006C3B0000}"/>
    <cellStyle name="Normal 2 2 4 2 58" xfId="15214" xr:uid="{00000000-0005-0000-0000-00006D3B0000}"/>
    <cellStyle name="Normal 2 2 4 2 6" xfId="15215" xr:uid="{00000000-0005-0000-0000-00006E3B0000}"/>
    <cellStyle name="Normal 2 2 4 2 6 10" xfId="15216" xr:uid="{00000000-0005-0000-0000-00006F3B0000}"/>
    <cellStyle name="Normal 2 2 4 2 6 2" xfId="15217" xr:uid="{00000000-0005-0000-0000-0000703B0000}"/>
    <cellStyle name="Normal 2 2 4 2 6 2 2" xfId="15218" xr:uid="{00000000-0005-0000-0000-0000713B0000}"/>
    <cellStyle name="Normal 2 2 4 2 6 3" xfId="15219" xr:uid="{00000000-0005-0000-0000-0000723B0000}"/>
    <cellStyle name="Normal 2 2 4 2 6 3 2" xfId="15220" xr:uid="{00000000-0005-0000-0000-0000733B0000}"/>
    <cellStyle name="Normal 2 2 4 2 6 4" xfId="15221" xr:uid="{00000000-0005-0000-0000-0000743B0000}"/>
    <cellStyle name="Normal 2 2 4 2 6 4 2" xfId="15222" xr:uid="{00000000-0005-0000-0000-0000753B0000}"/>
    <cellStyle name="Normal 2 2 4 2 6 5" xfId="15223" xr:uid="{00000000-0005-0000-0000-0000763B0000}"/>
    <cellStyle name="Normal 2 2 4 2 6 5 2" xfId="15224" xr:uid="{00000000-0005-0000-0000-0000773B0000}"/>
    <cellStyle name="Normal 2 2 4 2 6 6" xfId="15225" xr:uid="{00000000-0005-0000-0000-0000783B0000}"/>
    <cellStyle name="Normal 2 2 4 2 6 6 2" xfId="15226" xr:uid="{00000000-0005-0000-0000-0000793B0000}"/>
    <cellStyle name="Normal 2 2 4 2 6 7" xfId="15227" xr:uid="{00000000-0005-0000-0000-00007A3B0000}"/>
    <cellStyle name="Normal 2 2 4 2 6 7 2" xfId="15228" xr:uid="{00000000-0005-0000-0000-00007B3B0000}"/>
    <cellStyle name="Normal 2 2 4 2 6 8" xfId="15229" xr:uid="{00000000-0005-0000-0000-00007C3B0000}"/>
    <cellStyle name="Normal 2 2 4 2 6 9" xfId="15230" xr:uid="{00000000-0005-0000-0000-00007D3B0000}"/>
    <cellStyle name="Normal 2 2 4 2 7" xfId="15231" xr:uid="{00000000-0005-0000-0000-00007E3B0000}"/>
    <cellStyle name="Normal 2 2 4 2 7 10" xfId="15232" xr:uid="{00000000-0005-0000-0000-00007F3B0000}"/>
    <cellStyle name="Normal 2 2 4 2 7 2" xfId="15233" xr:uid="{00000000-0005-0000-0000-0000803B0000}"/>
    <cellStyle name="Normal 2 2 4 2 7 2 2" xfId="15234" xr:uid="{00000000-0005-0000-0000-0000813B0000}"/>
    <cellStyle name="Normal 2 2 4 2 7 3" xfId="15235" xr:uid="{00000000-0005-0000-0000-0000823B0000}"/>
    <cellStyle name="Normal 2 2 4 2 7 3 2" xfId="15236" xr:uid="{00000000-0005-0000-0000-0000833B0000}"/>
    <cellStyle name="Normal 2 2 4 2 7 4" xfId="15237" xr:uid="{00000000-0005-0000-0000-0000843B0000}"/>
    <cellStyle name="Normal 2 2 4 2 7 4 2" xfId="15238" xr:uid="{00000000-0005-0000-0000-0000853B0000}"/>
    <cellStyle name="Normal 2 2 4 2 7 5" xfId="15239" xr:uid="{00000000-0005-0000-0000-0000863B0000}"/>
    <cellStyle name="Normal 2 2 4 2 7 5 2" xfId="15240" xr:uid="{00000000-0005-0000-0000-0000873B0000}"/>
    <cellStyle name="Normal 2 2 4 2 7 6" xfId="15241" xr:uid="{00000000-0005-0000-0000-0000883B0000}"/>
    <cellStyle name="Normal 2 2 4 2 7 6 2" xfId="15242" xr:uid="{00000000-0005-0000-0000-0000893B0000}"/>
    <cellStyle name="Normal 2 2 4 2 7 7" xfId="15243" xr:uid="{00000000-0005-0000-0000-00008A3B0000}"/>
    <cellStyle name="Normal 2 2 4 2 7 7 2" xfId="15244" xr:uid="{00000000-0005-0000-0000-00008B3B0000}"/>
    <cellStyle name="Normal 2 2 4 2 7 8" xfId="15245" xr:uid="{00000000-0005-0000-0000-00008C3B0000}"/>
    <cellStyle name="Normal 2 2 4 2 7 9" xfId="15246" xr:uid="{00000000-0005-0000-0000-00008D3B0000}"/>
    <cellStyle name="Normal 2 2 4 2 8" xfId="15247" xr:uid="{00000000-0005-0000-0000-00008E3B0000}"/>
    <cellStyle name="Normal 2 2 4 2 8 10" xfId="15248" xr:uid="{00000000-0005-0000-0000-00008F3B0000}"/>
    <cellStyle name="Normal 2 2 4 2 8 2" xfId="15249" xr:uid="{00000000-0005-0000-0000-0000903B0000}"/>
    <cellStyle name="Normal 2 2 4 2 8 2 2" xfId="15250" xr:uid="{00000000-0005-0000-0000-0000913B0000}"/>
    <cellStyle name="Normal 2 2 4 2 8 3" xfId="15251" xr:uid="{00000000-0005-0000-0000-0000923B0000}"/>
    <cellStyle name="Normal 2 2 4 2 8 3 2" xfId="15252" xr:uid="{00000000-0005-0000-0000-0000933B0000}"/>
    <cellStyle name="Normal 2 2 4 2 8 4" xfId="15253" xr:uid="{00000000-0005-0000-0000-0000943B0000}"/>
    <cellStyle name="Normal 2 2 4 2 8 4 2" xfId="15254" xr:uid="{00000000-0005-0000-0000-0000953B0000}"/>
    <cellStyle name="Normal 2 2 4 2 8 5" xfId="15255" xr:uid="{00000000-0005-0000-0000-0000963B0000}"/>
    <cellStyle name="Normal 2 2 4 2 8 5 2" xfId="15256" xr:uid="{00000000-0005-0000-0000-0000973B0000}"/>
    <cellStyle name="Normal 2 2 4 2 8 6" xfId="15257" xr:uid="{00000000-0005-0000-0000-0000983B0000}"/>
    <cellStyle name="Normal 2 2 4 2 8 6 2" xfId="15258" xr:uid="{00000000-0005-0000-0000-0000993B0000}"/>
    <cellStyle name="Normal 2 2 4 2 8 7" xfId="15259" xr:uid="{00000000-0005-0000-0000-00009A3B0000}"/>
    <cellStyle name="Normal 2 2 4 2 8 7 2" xfId="15260" xr:uid="{00000000-0005-0000-0000-00009B3B0000}"/>
    <cellStyle name="Normal 2 2 4 2 8 8" xfId="15261" xr:uid="{00000000-0005-0000-0000-00009C3B0000}"/>
    <cellStyle name="Normal 2 2 4 2 8 9" xfId="15262" xr:uid="{00000000-0005-0000-0000-00009D3B0000}"/>
    <cellStyle name="Normal 2 2 4 2 9" xfId="15263" xr:uid="{00000000-0005-0000-0000-00009E3B0000}"/>
    <cellStyle name="Normal 2 2 4 2 9 10" xfId="15264" xr:uid="{00000000-0005-0000-0000-00009F3B0000}"/>
    <cellStyle name="Normal 2 2 4 2 9 2" xfId="15265" xr:uid="{00000000-0005-0000-0000-0000A03B0000}"/>
    <cellStyle name="Normal 2 2 4 2 9 2 2" xfId="15266" xr:uid="{00000000-0005-0000-0000-0000A13B0000}"/>
    <cellStyle name="Normal 2 2 4 2 9 3" xfId="15267" xr:uid="{00000000-0005-0000-0000-0000A23B0000}"/>
    <cellStyle name="Normal 2 2 4 2 9 3 2" xfId="15268" xr:uid="{00000000-0005-0000-0000-0000A33B0000}"/>
    <cellStyle name="Normal 2 2 4 2 9 4" xfId="15269" xr:uid="{00000000-0005-0000-0000-0000A43B0000}"/>
    <cellStyle name="Normal 2 2 4 2 9 4 2" xfId="15270" xr:uid="{00000000-0005-0000-0000-0000A53B0000}"/>
    <cellStyle name="Normal 2 2 4 2 9 5" xfId="15271" xr:uid="{00000000-0005-0000-0000-0000A63B0000}"/>
    <cellStyle name="Normal 2 2 4 2 9 5 2" xfId="15272" xr:uid="{00000000-0005-0000-0000-0000A73B0000}"/>
    <cellStyle name="Normal 2 2 4 2 9 6" xfId="15273" xr:uid="{00000000-0005-0000-0000-0000A83B0000}"/>
    <cellStyle name="Normal 2 2 4 2 9 6 2" xfId="15274" xr:uid="{00000000-0005-0000-0000-0000A93B0000}"/>
    <cellStyle name="Normal 2 2 4 2 9 7" xfId="15275" xr:uid="{00000000-0005-0000-0000-0000AA3B0000}"/>
    <cellStyle name="Normal 2 2 4 2 9 7 2" xfId="15276" xr:uid="{00000000-0005-0000-0000-0000AB3B0000}"/>
    <cellStyle name="Normal 2 2 4 2 9 8" xfId="15277" xr:uid="{00000000-0005-0000-0000-0000AC3B0000}"/>
    <cellStyle name="Normal 2 2 4 2 9 9" xfId="15278" xr:uid="{00000000-0005-0000-0000-0000AD3B0000}"/>
    <cellStyle name="Normal 2 2 4 20" xfId="15279" xr:uid="{00000000-0005-0000-0000-0000AE3B0000}"/>
    <cellStyle name="Normal 2 2 4 20 2" xfId="15280" xr:uid="{00000000-0005-0000-0000-0000AF3B0000}"/>
    <cellStyle name="Normal 2 2 4 21" xfId="15281" xr:uid="{00000000-0005-0000-0000-0000B03B0000}"/>
    <cellStyle name="Normal 2 2 4 22" xfId="15282" xr:uid="{00000000-0005-0000-0000-0000B13B0000}"/>
    <cellStyle name="Normal 2 2 4 23" xfId="15283" xr:uid="{00000000-0005-0000-0000-0000B23B0000}"/>
    <cellStyle name="Normal 2 2 4 3" xfId="15284" xr:uid="{00000000-0005-0000-0000-0000B33B0000}"/>
    <cellStyle name="Normal 2 2 4 3 10" xfId="15285" xr:uid="{00000000-0005-0000-0000-0000B43B0000}"/>
    <cellStyle name="Normal 2 2 4 3 2" xfId="15286" xr:uid="{00000000-0005-0000-0000-0000B53B0000}"/>
    <cellStyle name="Normal 2 2 4 3 2 2" xfId="15287" xr:uid="{00000000-0005-0000-0000-0000B63B0000}"/>
    <cellStyle name="Normal 2 2 4 3 3" xfId="15288" xr:uid="{00000000-0005-0000-0000-0000B73B0000}"/>
    <cellStyle name="Normal 2 2 4 3 3 2" xfId="15289" xr:uid="{00000000-0005-0000-0000-0000B83B0000}"/>
    <cellStyle name="Normal 2 2 4 3 4" xfId="15290" xr:uid="{00000000-0005-0000-0000-0000B93B0000}"/>
    <cellStyle name="Normal 2 2 4 3 4 2" xfId="15291" xr:uid="{00000000-0005-0000-0000-0000BA3B0000}"/>
    <cellStyle name="Normal 2 2 4 3 5" xfId="15292" xr:uid="{00000000-0005-0000-0000-0000BB3B0000}"/>
    <cellStyle name="Normal 2 2 4 3 5 2" xfId="15293" xr:uid="{00000000-0005-0000-0000-0000BC3B0000}"/>
    <cellStyle name="Normal 2 2 4 3 6" xfId="15294" xr:uid="{00000000-0005-0000-0000-0000BD3B0000}"/>
    <cellStyle name="Normal 2 2 4 3 6 2" xfId="15295" xr:uid="{00000000-0005-0000-0000-0000BE3B0000}"/>
    <cellStyle name="Normal 2 2 4 3 7" xfId="15296" xr:uid="{00000000-0005-0000-0000-0000BF3B0000}"/>
    <cellStyle name="Normal 2 2 4 3 7 2" xfId="15297" xr:uid="{00000000-0005-0000-0000-0000C03B0000}"/>
    <cellStyle name="Normal 2 2 4 3 8" xfId="15298" xr:uid="{00000000-0005-0000-0000-0000C13B0000}"/>
    <cellStyle name="Normal 2 2 4 3 9" xfId="15299" xr:uid="{00000000-0005-0000-0000-0000C23B0000}"/>
    <cellStyle name="Normal 2 2 4 4" xfId="15300" xr:uid="{00000000-0005-0000-0000-0000C33B0000}"/>
    <cellStyle name="Normal 2 2 4 4 10" xfId="15301" xr:uid="{00000000-0005-0000-0000-0000C43B0000}"/>
    <cellStyle name="Normal 2 2 4 4 2" xfId="15302" xr:uid="{00000000-0005-0000-0000-0000C53B0000}"/>
    <cellStyle name="Normal 2 2 4 4 2 2" xfId="15303" xr:uid="{00000000-0005-0000-0000-0000C63B0000}"/>
    <cellStyle name="Normal 2 2 4 4 3" xfId="15304" xr:uid="{00000000-0005-0000-0000-0000C73B0000}"/>
    <cellStyle name="Normal 2 2 4 4 3 2" xfId="15305" xr:uid="{00000000-0005-0000-0000-0000C83B0000}"/>
    <cellStyle name="Normal 2 2 4 4 4" xfId="15306" xr:uid="{00000000-0005-0000-0000-0000C93B0000}"/>
    <cellStyle name="Normal 2 2 4 4 4 2" xfId="15307" xr:uid="{00000000-0005-0000-0000-0000CA3B0000}"/>
    <cellStyle name="Normal 2 2 4 4 5" xfId="15308" xr:uid="{00000000-0005-0000-0000-0000CB3B0000}"/>
    <cellStyle name="Normal 2 2 4 4 5 2" xfId="15309" xr:uid="{00000000-0005-0000-0000-0000CC3B0000}"/>
    <cellStyle name="Normal 2 2 4 4 6" xfId="15310" xr:uid="{00000000-0005-0000-0000-0000CD3B0000}"/>
    <cellStyle name="Normal 2 2 4 4 6 2" xfId="15311" xr:uid="{00000000-0005-0000-0000-0000CE3B0000}"/>
    <cellStyle name="Normal 2 2 4 4 7" xfId="15312" xr:uid="{00000000-0005-0000-0000-0000CF3B0000}"/>
    <cellStyle name="Normal 2 2 4 4 7 2" xfId="15313" xr:uid="{00000000-0005-0000-0000-0000D03B0000}"/>
    <cellStyle name="Normal 2 2 4 4 8" xfId="15314" xr:uid="{00000000-0005-0000-0000-0000D13B0000}"/>
    <cellStyle name="Normal 2 2 4 4 9" xfId="15315" xr:uid="{00000000-0005-0000-0000-0000D23B0000}"/>
    <cellStyle name="Normal 2 2 4 5" xfId="15316" xr:uid="{00000000-0005-0000-0000-0000D33B0000}"/>
    <cellStyle name="Normal 2 2 4 5 10" xfId="15317" xr:uid="{00000000-0005-0000-0000-0000D43B0000}"/>
    <cellStyle name="Normal 2 2 4 5 2" xfId="15318" xr:uid="{00000000-0005-0000-0000-0000D53B0000}"/>
    <cellStyle name="Normal 2 2 4 5 2 2" xfId="15319" xr:uid="{00000000-0005-0000-0000-0000D63B0000}"/>
    <cellStyle name="Normal 2 2 4 5 3" xfId="15320" xr:uid="{00000000-0005-0000-0000-0000D73B0000}"/>
    <cellStyle name="Normal 2 2 4 5 3 2" xfId="15321" xr:uid="{00000000-0005-0000-0000-0000D83B0000}"/>
    <cellStyle name="Normal 2 2 4 5 4" xfId="15322" xr:uid="{00000000-0005-0000-0000-0000D93B0000}"/>
    <cellStyle name="Normal 2 2 4 5 4 2" xfId="15323" xr:uid="{00000000-0005-0000-0000-0000DA3B0000}"/>
    <cellStyle name="Normal 2 2 4 5 5" xfId="15324" xr:uid="{00000000-0005-0000-0000-0000DB3B0000}"/>
    <cellStyle name="Normal 2 2 4 5 5 2" xfId="15325" xr:uid="{00000000-0005-0000-0000-0000DC3B0000}"/>
    <cellStyle name="Normal 2 2 4 5 6" xfId="15326" xr:uid="{00000000-0005-0000-0000-0000DD3B0000}"/>
    <cellStyle name="Normal 2 2 4 5 6 2" xfId="15327" xr:uid="{00000000-0005-0000-0000-0000DE3B0000}"/>
    <cellStyle name="Normal 2 2 4 5 7" xfId="15328" xr:uid="{00000000-0005-0000-0000-0000DF3B0000}"/>
    <cellStyle name="Normal 2 2 4 5 7 2" xfId="15329" xr:uid="{00000000-0005-0000-0000-0000E03B0000}"/>
    <cellStyle name="Normal 2 2 4 5 8" xfId="15330" xr:uid="{00000000-0005-0000-0000-0000E13B0000}"/>
    <cellStyle name="Normal 2 2 4 5 9" xfId="15331" xr:uid="{00000000-0005-0000-0000-0000E23B0000}"/>
    <cellStyle name="Normal 2 2 4 6" xfId="15332" xr:uid="{00000000-0005-0000-0000-0000E33B0000}"/>
    <cellStyle name="Normal 2 2 4 6 10" xfId="15333" xr:uid="{00000000-0005-0000-0000-0000E43B0000}"/>
    <cellStyle name="Normal 2 2 4 6 2" xfId="15334" xr:uid="{00000000-0005-0000-0000-0000E53B0000}"/>
    <cellStyle name="Normal 2 2 4 6 2 2" xfId="15335" xr:uid="{00000000-0005-0000-0000-0000E63B0000}"/>
    <cellStyle name="Normal 2 2 4 6 3" xfId="15336" xr:uid="{00000000-0005-0000-0000-0000E73B0000}"/>
    <cellStyle name="Normal 2 2 4 6 3 2" xfId="15337" xr:uid="{00000000-0005-0000-0000-0000E83B0000}"/>
    <cellStyle name="Normal 2 2 4 6 4" xfId="15338" xr:uid="{00000000-0005-0000-0000-0000E93B0000}"/>
    <cellStyle name="Normal 2 2 4 6 4 2" xfId="15339" xr:uid="{00000000-0005-0000-0000-0000EA3B0000}"/>
    <cellStyle name="Normal 2 2 4 6 5" xfId="15340" xr:uid="{00000000-0005-0000-0000-0000EB3B0000}"/>
    <cellStyle name="Normal 2 2 4 6 5 2" xfId="15341" xr:uid="{00000000-0005-0000-0000-0000EC3B0000}"/>
    <cellStyle name="Normal 2 2 4 6 6" xfId="15342" xr:uid="{00000000-0005-0000-0000-0000ED3B0000}"/>
    <cellStyle name="Normal 2 2 4 6 6 2" xfId="15343" xr:uid="{00000000-0005-0000-0000-0000EE3B0000}"/>
    <cellStyle name="Normal 2 2 4 6 7" xfId="15344" xr:uid="{00000000-0005-0000-0000-0000EF3B0000}"/>
    <cellStyle name="Normal 2 2 4 6 7 2" xfId="15345" xr:uid="{00000000-0005-0000-0000-0000F03B0000}"/>
    <cellStyle name="Normal 2 2 4 6 8" xfId="15346" xr:uid="{00000000-0005-0000-0000-0000F13B0000}"/>
    <cellStyle name="Normal 2 2 4 6 9" xfId="15347" xr:uid="{00000000-0005-0000-0000-0000F23B0000}"/>
    <cellStyle name="Normal 2 2 4 7" xfId="15348" xr:uid="{00000000-0005-0000-0000-0000F33B0000}"/>
    <cellStyle name="Normal 2 2 4 7 10" xfId="15349" xr:uid="{00000000-0005-0000-0000-0000F43B0000}"/>
    <cellStyle name="Normal 2 2 4 7 2" xfId="15350" xr:uid="{00000000-0005-0000-0000-0000F53B0000}"/>
    <cellStyle name="Normal 2 2 4 7 2 2" xfId="15351" xr:uid="{00000000-0005-0000-0000-0000F63B0000}"/>
    <cellStyle name="Normal 2 2 4 7 3" xfId="15352" xr:uid="{00000000-0005-0000-0000-0000F73B0000}"/>
    <cellStyle name="Normal 2 2 4 7 3 2" xfId="15353" xr:uid="{00000000-0005-0000-0000-0000F83B0000}"/>
    <cellStyle name="Normal 2 2 4 7 4" xfId="15354" xr:uid="{00000000-0005-0000-0000-0000F93B0000}"/>
    <cellStyle name="Normal 2 2 4 7 4 2" xfId="15355" xr:uid="{00000000-0005-0000-0000-0000FA3B0000}"/>
    <cellStyle name="Normal 2 2 4 7 5" xfId="15356" xr:uid="{00000000-0005-0000-0000-0000FB3B0000}"/>
    <cellStyle name="Normal 2 2 4 7 5 2" xfId="15357" xr:uid="{00000000-0005-0000-0000-0000FC3B0000}"/>
    <cellStyle name="Normal 2 2 4 7 6" xfId="15358" xr:uid="{00000000-0005-0000-0000-0000FD3B0000}"/>
    <cellStyle name="Normal 2 2 4 7 6 2" xfId="15359" xr:uid="{00000000-0005-0000-0000-0000FE3B0000}"/>
    <cellStyle name="Normal 2 2 4 7 7" xfId="15360" xr:uid="{00000000-0005-0000-0000-0000FF3B0000}"/>
    <cellStyle name="Normal 2 2 4 7 7 2" xfId="15361" xr:uid="{00000000-0005-0000-0000-0000003C0000}"/>
    <cellStyle name="Normal 2 2 4 7 8" xfId="15362" xr:uid="{00000000-0005-0000-0000-0000013C0000}"/>
    <cellStyle name="Normal 2 2 4 7 9" xfId="15363" xr:uid="{00000000-0005-0000-0000-0000023C0000}"/>
    <cellStyle name="Normal 2 2 4 8" xfId="15364" xr:uid="{00000000-0005-0000-0000-0000033C0000}"/>
    <cellStyle name="Normal 2 2 4 8 10" xfId="15365" xr:uid="{00000000-0005-0000-0000-0000043C0000}"/>
    <cellStyle name="Normal 2 2 4 8 2" xfId="15366" xr:uid="{00000000-0005-0000-0000-0000053C0000}"/>
    <cellStyle name="Normal 2 2 4 8 2 2" xfId="15367" xr:uid="{00000000-0005-0000-0000-0000063C0000}"/>
    <cellStyle name="Normal 2 2 4 8 3" xfId="15368" xr:uid="{00000000-0005-0000-0000-0000073C0000}"/>
    <cellStyle name="Normal 2 2 4 8 3 2" xfId="15369" xr:uid="{00000000-0005-0000-0000-0000083C0000}"/>
    <cellStyle name="Normal 2 2 4 8 4" xfId="15370" xr:uid="{00000000-0005-0000-0000-0000093C0000}"/>
    <cellStyle name="Normal 2 2 4 8 4 2" xfId="15371" xr:uid="{00000000-0005-0000-0000-00000A3C0000}"/>
    <cellStyle name="Normal 2 2 4 8 5" xfId="15372" xr:uid="{00000000-0005-0000-0000-00000B3C0000}"/>
    <cellStyle name="Normal 2 2 4 8 5 2" xfId="15373" xr:uid="{00000000-0005-0000-0000-00000C3C0000}"/>
    <cellStyle name="Normal 2 2 4 8 6" xfId="15374" xr:uid="{00000000-0005-0000-0000-00000D3C0000}"/>
    <cellStyle name="Normal 2 2 4 8 6 2" xfId="15375" xr:uid="{00000000-0005-0000-0000-00000E3C0000}"/>
    <cellStyle name="Normal 2 2 4 8 7" xfId="15376" xr:uid="{00000000-0005-0000-0000-00000F3C0000}"/>
    <cellStyle name="Normal 2 2 4 8 7 2" xfId="15377" xr:uid="{00000000-0005-0000-0000-0000103C0000}"/>
    <cellStyle name="Normal 2 2 4 8 8" xfId="15378" xr:uid="{00000000-0005-0000-0000-0000113C0000}"/>
    <cellStyle name="Normal 2 2 4 8 9" xfId="15379" xr:uid="{00000000-0005-0000-0000-0000123C0000}"/>
    <cellStyle name="Normal 2 2 4 9" xfId="15380" xr:uid="{00000000-0005-0000-0000-0000133C0000}"/>
    <cellStyle name="Normal 2 2 4 9 10" xfId="15381" xr:uid="{00000000-0005-0000-0000-0000143C0000}"/>
    <cellStyle name="Normal 2 2 4 9 2" xfId="15382" xr:uid="{00000000-0005-0000-0000-0000153C0000}"/>
    <cellStyle name="Normal 2 2 4 9 2 2" xfId="15383" xr:uid="{00000000-0005-0000-0000-0000163C0000}"/>
    <cellStyle name="Normal 2 2 4 9 3" xfId="15384" xr:uid="{00000000-0005-0000-0000-0000173C0000}"/>
    <cellStyle name="Normal 2 2 4 9 3 2" xfId="15385" xr:uid="{00000000-0005-0000-0000-0000183C0000}"/>
    <cellStyle name="Normal 2 2 4 9 4" xfId="15386" xr:uid="{00000000-0005-0000-0000-0000193C0000}"/>
    <cellStyle name="Normal 2 2 4 9 4 2" xfId="15387" xr:uid="{00000000-0005-0000-0000-00001A3C0000}"/>
    <cellStyle name="Normal 2 2 4 9 5" xfId="15388" xr:uid="{00000000-0005-0000-0000-00001B3C0000}"/>
    <cellStyle name="Normal 2 2 4 9 5 2" xfId="15389" xr:uid="{00000000-0005-0000-0000-00001C3C0000}"/>
    <cellStyle name="Normal 2 2 4 9 6" xfId="15390" xr:uid="{00000000-0005-0000-0000-00001D3C0000}"/>
    <cellStyle name="Normal 2 2 4 9 6 2" xfId="15391" xr:uid="{00000000-0005-0000-0000-00001E3C0000}"/>
    <cellStyle name="Normal 2 2 4 9 7" xfId="15392" xr:uid="{00000000-0005-0000-0000-00001F3C0000}"/>
    <cellStyle name="Normal 2 2 4 9 7 2" xfId="15393" xr:uid="{00000000-0005-0000-0000-0000203C0000}"/>
    <cellStyle name="Normal 2 2 4 9 8" xfId="15394" xr:uid="{00000000-0005-0000-0000-0000213C0000}"/>
    <cellStyle name="Normal 2 2 4 9 9" xfId="15395" xr:uid="{00000000-0005-0000-0000-0000223C0000}"/>
    <cellStyle name="Normal 2 2 40" xfId="15396" xr:uid="{00000000-0005-0000-0000-0000233C0000}"/>
    <cellStyle name="Normal 2 2 40 10" xfId="15397" xr:uid="{00000000-0005-0000-0000-0000243C0000}"/>
    <cellStyle name="Normal 2 2 40 2" xfId="15398" xr:uid="{00000000-0005-0000-0000-0000253C0000}"/>
    <cellStyle name="Normal 2 2 40 2 2" xfId="15399" xr:uid="{00000000-0005-0000-0000-0000263C0000}"/>
    <cellStyle name="Normal 2 2 40 3" xfId="15400" xr:uid="{00000000-0005-0000-0000-0000273C0000}"/>
    <cellStyle name="Normal 2 2 40 3 2" xfId="15401" xr:uid="{00000000-0005-0000-0000-0000283C0000}"/>
    <cellStyle name="Normal 2 2 40 4" xfId="15402" xr:uid="{00000000-0005-0000-0000-0000293C0000}"/>
    <cellStyle name="Normal 2 2 40 4 2" xfId="15403" xr:uid="{00000000-0005-0000-0000-00002A3C0000}"/>
    <cellStyle name="Normal 2 2 40 5" xfId="15404" xr:uid="{00000000-0005-0000-0000-00002B3C0000}"/>
    <cellStyle name="Normal 2 2 40 5 2" xfId="15405" xr:uid="{00000000-0005-0000-0000-00002C3C0000}"/>
    <cellStyle name="Normal 2 2 40 6" xfId="15406" xr:uid="{00000000-0005-0000-0000-00002D3C0000}"/>
    <cellStyle name="Normal 2 2 40 6 2" xfId="15407" xr:uid="{00000000-0005-0000-0000-00002E3C0000}"/>
    <cellStyle name="Normal 2 2 40 7" xfId="15408" xr:uid="{00000000-0005-0000-0000-00002F3C0000}"/>
    <cellStyle name="Normal 2 2 40 7 2" xfId="15409" xr:uid="{00000000-0005-0000-0000-0000303C0000}"/>
    <cellStyle name="Normal 2 2 40 8" xfId="15410" xr:uid="{00000000-0005-0000-0000-0000313C0000}"/>
    <cellStyle name="Normal 2 2 40 9" xfId="15411" xr:uid="{00000000-0005-0000-0000-0000323C0000}"/>
    <cellStyle name="Normal 2 2 41" xfId="15412" xr:uid="{00000000-0005-0000-0000-0000333C0000}"/>
    <cellStyle name="Normal 2 2 41 10" xfId="15413" xr:uid="{00000000-0005-0000-0000-0000343C0000}"/>
    <cellStyle name="Normal 2 2 41 2" xfId="15414" xr:uid="{00000000-0005-0000-0000-0000353C0000}"/>
    <cellStyle name="Normal 2 2 41 2 2" xfId="15415" xr:uid="{00000000-0005-0000-0000-0000363C0000}"/>
    <cellStyle name="Normal 2 2 41 3" xfId="15416" xr:uid="{00000000-0005-0000-0000-0000373C0000}"/>
    <cellStyle name="Normal 2 2 41 3 2" xfId="15417" xr:uid="{00000000-0005-0000-0000-0000383C0000}"/>
    <cellStyle name="Normal 2 2 41 4" xfId="15418" xr:uid="{00000000-0005-0000-0000-0000393C0000}"/>
    <cellStyle name="Normal 2 2 41 4 2" xfId="15419" xr:uid="{00000000-0005-0000-0000-00003A3C0000}"/>
    <cellStyle name="Normal 2 2 41 5" xfId="15420" xr:uid="{00000000-0005-0000-0000-00003B3C0000}"/>
    <cellStyle name="Normal 2 2 41 5 2" xfId="15421" xr:uid="{00000000-0005-0000-0000-00003C3C0000}"/>
    <cellStyle name="Normal 2 2 41 6" xfId="15422" xr:uid="{00000000-0005-0000-0000-00003D3C0000}"/>
    <cellStyle name="Normal 2 2 41 6 2" xfId="15423" xr:uid="{00000000-0005-0000-0000-00003E3C0000}"/>
    <cellStyle name="Normal 2 2 41 7" xfId="15424" xr:uid="{00000000-0005-0000-0000-00003F3C0000}"/>
    <cellStyle name="Normal 2 2 41 7 2" xfId="15425" xr:uid="{00000000-0005-0000-0000-0000403C0000}"/>
    <cellStyle name="Normal 2 2 41 8" xfId="15426" xr:uid="{00000000-0005-0000-0000-0000413C0000}"/>
    <cellStyle name="Normal 2 2 41 9" xfId="15427" xr:uid="{00000000-0005-0000-0000-0000423C0000}"/>
    <cellStyle name="Normal 2 2 42" xfId="15428" xr:uid="{00000000-0005-0000-0000-0000433C0000}"/>
    <cellStyle name="Normal 2 2 42 10" xfId="15429" xr:uid="{00000000-0005-0000-0000-0000443C0000}"/>
    <cellStyle name="Normal 2 2 42 2" xfId="15430" xr:uid="{00000000-0005-0000-0000-0000453C0000}"/>
    <cellStyle name="Normal 2 2 42 2 2" xfId="15431" xr:uid="{00000000-0005-0000-0000-0000463C0000}"/>
    <cellStyle name="Normal 2 2 42 3" xfId="15432" xr:uid="{00000000-0005-0000-0000-0000473C0000}"/>
    <cellStyle name="Normal 2 2 42 3 2" xfId="15433" xr:uid="{00000000-0005-0000-0000-0000483C0000}"/>
    <cellStyle name="Normal 2 2 42 4" xfId="15434" xr:uid="{00000000-0005-0000-0000-0000493C0000}"/>
    <cellStyle name="Normal 2 2 42 4 2" xfId="15435" xr:uid="{00000000-0005-0000-0000-00004A3C0000}"/>
    <cellStyle name="Normal 2 2 42 5" xfId="15436" xr:uid="{00000000-0005-0000-0000-00004B3C0000}"/>
    <cellStyle name="Normal 2 2 42 5 2" xfId="15437" xr:uid="{00000000-0005-0000-0000-00004C3C0000}"/>
    <cellStyle name="Normal 2 2 42 6" xfId="15438" xr:uid="{00000000-0005-0000-0000-00004D3C0000}"/>
    <cellStyle name="Normal 2 2 42 6 2" xfId="15439" xr:uid="{00000000-0005-0000-0000-00004E3C0000}"/>
    <cellStyle name="Normal 2 2 42 7" xfId="15440" xr:uid="{00000000-0005-0000-0000-00004F3C0000}"/>
    <cellStyle name="Normal 2 2 42 7 2" xfId="15441" xr:uid="{00000000-0005-0000-0000-0000503C0000}"/>
    <cellStyle name="Normal 2 2 42 8" xfId="15442" xr:uid="{00000000-0005-0000-0000-0000513C0000}"/>
    <cellStyle name="Normal 2 2 42 9" xfId="15443" xr:uid="{00000000-0005-0000-0000-0000523C0000}"/>
    <cellStyle name="Normal 2 2 43" xfId="15444" xr:uid="{00000000-0005-0000-0000-0000533C0000}"/>
    <cellStyle name="Normal 2 2 43 10" xfId="15445" xr:uid="{00000000-0005-0000-0000-0000543C0000}"/>
    <cellStyle name="Normal 2 2 43 2" xfId="15446" xr:uid="{00000000-0005-0000-0000-0000553C0000}"/>
    <cellStyle name="Normal 2 2 43 2 2" xfId="15447" xr:uid="{00000000-0005-0000-0000-0000563C0000}"/>
    <cellStyle name="Normal 2 2 43 3" xfId="15448" xr:uid="{00000000-0005-0000-0000-0000573C0000}"/>
    <cellStyle name="Normal 2 2 43 3 2" xfId="15449" xr:uid="{00000000-0005-0000-0000-0000583C0000}"/>
    <cellStyle name="Normal 2 2 43 4" xfId="15450" xr:uid="{00000000-0005-0000-0000-0000593C0000}"/>
    <cellStyle name="Normal 2 2 43 4 2" xfId="15451" xr:uid="{00000000-0005-0000-0000-00005A3C0000}"/>
    <cellStyle name="Normal 2 2 43 5" xfId="15452" xr:uid="{00000000-0005-0000-0000-00005B3C0000}"/>
    <cellStyle name="Normal 2 2 43 5 2" xfId="15453" xr:uid="{00000000-0005-0000-0000-00005C3C0000}"/>
    <cellStyle name="Normal 2 2 43 6" xfId="15454" xr:uid="{00000000-0005-0000-0000-00005D3C0000}"/>
    <cellStyle name="Normal 2 2 43 6 2" xfId="15455" xr:uid="{00000000-0005-0000-0000-00005E3C0000}"/>
    <cellStyle name="Normal 2 2 43 7" xfId="15456" xr:uid="{00000000-0005-0000-0000-00005F3C0000}"/>
    <cellStyle name="Normal 2 2 43 7 2" xfId="15457" xr:uid="{00000000-0005-0000-0000-0000603C0000}"/>
    <cellStyle name="Normal 2 2 43 8" xfId="15458" xr:uid="{00000000-0005-0000-0000-0000613C0000}"/>
    <cellStyle name="Normal 2 2 43 9" xfId="15459" xr:uid="{00000000-0005-0000-0000-0000623C0000}"/>
    <cellStyle name="Normal 2 2 44" xfId="15460" xr:uid="{00000000-0005-0000-0000-0000633C0000}"/>
    <cellStyle name="Normal 2 2 44 10" xfId="15461" xr:uid="{00000000-0005-0000-0000-0000643C0000}"/>
    <cellStyle name="Normal 2 2 44 2" xfId="15462" xr:uid="{00000000-0005-0000-0000-0000653C0000}"/>
    <cellStyle name="Normal 2 2 44 2 2" xfId="15463" xr:uid="{00000000-0005-0000-0000-0000663C0000}"/>
    <cellStyle name="Normal 2 2 44 3" xfId="15464" xr:uid="{00000000-0005-0000-0000-0000673C0000}"/>
    <cellStyle name="Normal 2 2 44 3 2" xfId="15465" xr:uid="{00000000-0005-0000-0000-0000683C0000}"/>
    <cellStyle name="Normal 2 2 44 4" xfId="15466" xr:uid="{00000000-0005-0000-0000-0000693C0000}"/>
    <cellStyle name="Normal 2 2 44 4 2" xfId="15467" xr:uid="{00000000-0005-0000-0000-00006A3C0000}"/>
    <cellStyle name="Normal 2 2 44 5" xfId="15468" xr:uid="{00000000-0005-0000-0000-00006B3C0000}"/>
    <cellStyle name="Normal 2 2 44 5 2" xfId="15469" xr:uid="{00000000-0005-0000-0000-00006C3C0000}"/>
    <cellStyle name="Normal 2 2 44 6" xfId="15470" xr:uid="{00000000-0005-0000-0000-00006D3C0000}"/>
    <cellStyle name="Normal 2 2 44 6 2" xfId="15471" xr:uid="{00000000-0005-0000-0000-00006E3C0000}"/>
    <cellStyle name="Normal 2 2 44 7" xfId="15472" xr:uid="{00000000-0005-0000-0000-00006F3C0000}"/>
    <cellStyle name="Normal 2 2 44 7 2" xfId="15473" xr:uid="{00000000-0005-0000-0000-0000703C0000}"/>
    <cellStyle name="Normal 2 2 44 8" xfId="15474" xr:uid="{00000000-0005-0000-0000-0000713C0000}"/>
    <cellStyle name="Normal 2 2 44 9" xfId="15475" xr:uid="{00000000-0005-0000-0000-0000723C0000}"/>
    <cellStyle name="Normal 2 2 45" xfId="15476" xr:uid="{00000000-0005-0000-0000-0000733C0000}"/>
    <cellStyle name="Normal 2 2 45 10" xfId="15477" xr:uid="{00000000-0005-0000-0000-0000743C0000}"/>
    <cellStyle name="Normal 2 2 45 2" xfId="15478" xr:uid="{00000000-0005-0000-0000-0000753C0000}"/>
    <cellStyle name="Normal 2 2 45 2 2" xfId="15479" xr:uid="{00000000-0005-0000-0000-0000763C0000}"/>
    <cellStyle name="Normal 2 2 45 3" xfId="15480" xr:uid="{00000000-0005-0000-0000-0000773C0000}"/>
    <cellStyle name="Normal 2 2 45 3 2" xfId="15481" xr:uid="{00000000-0005-0000-0000-0000783C0000}"/>
    <cellStyle name="Normal 2 2 45 4" xfId="15482" xr:uid="{00000000-0005-0000-0000-0000793C0000}"/>
    <cellStyle name="Normal 2 2 45 4 2" xfId="15483" xr:uid="{00000000-0005-0000-0000-00007A3C0000}"/>
    <cellStyle name="Normal 2 2 45 5" xfId="15484" xr:uid="{00000000-0005-0000-0000-00007B3C0000}"/>
    <cellStyle name="Normal 2 2 45 5 2" xfId="15485" xr:uid="{00000000-0005-0000-0000-00007C3C0000}"/>
    <cellStyle name="Normal 2 2 45 6" xfId="15486" xr:uid="{00000000-0005-0000-0000-00007D3C0000}"/>
    <cellStyle name="Normal 2 2 45 6 2" xfId="15487" xr:uid="{00000000-0005-0000-0000-00007E3C0000}"/>
    <cellStyle name="Normal 2 2 45 7" xfId="15488" xr:uid="{00000000-0005-0000-0000-00007F3C0000}"/>
    <cellStyle name="Normal 2 2 45 7 2" xfId="15489" xr:uid="{00000000-0005-0000-0000-0000803C0000}"/>
    <cellStyle name="Normal 2 2 45 8" xfId="15490" xr:uid="{00000000-0005-0000-0000-0000813C0000}"/>
    <cellStyle name="Normal 2 2 45 9" xfId="15491" xr:uid="{00000000-0005-0000-0000-0000823C0000}"/>
    <cellStyle name="Normal 2 2 46" xfId="15492" xr:uid="{00000000-0005-0000-0000-0000833C0000}"/>
    <cellStyle name="Normal 2 2 46 10" xfId="15493" xr:uid="{00000000-0005-0000-0000-0000843C0000}"/>
    <cellStyle name="Normal 2 2 46 2" xfId="15494" xr:uid="{00000000-0005-0000-0000-0000853C0000}"/>
    <cellStyle name="Normal 2 2 46 2 2" xfId="15495" xr:uid="{00000000-0005-0000-0000-0000863C0000}"/>
    <cellStyle name="Normal 2 2 46 3" xfId="15496" xr:uid="{00000000-0005-0000-0000-0000873C0000}"/>
    <cellStyle name="Normal 2 2 46 3 2" xfId="15497" xr:uid="{00000000-0005-0000-0000-0000883C0000}"/>
    <cellStyle name="Normal 2 2 46 4" xfId="15498" xr:uid="{00000000-0005-0000-0000-0000893C0000}"/>
    <cellStyle name="Normal 2 2 46 4 2" xfId="15499" xr:uid="{00000000-0005-0000-0000-00008A3C0000}"/>
    <cellStyle name="Normal 2 2 46 5" xfId="15500" xr:uid="{00000000-0005-0000-0000-00008B3C0000}"/>
    <cellStyle name="Normal 2 2 46 5 2" xfId="15501" xr:uid="{00000000-0005-0000-0000-00008C3C0000}"/>
    <cellStyle name="Normal 2 2 46 6" xfId="15502" xr:uid="{00000000-0005-0000-0000-00008D3C0000}"/>
    <cellStyle name="Normal 2 2 46 6 2" xfId="15503" xr:uid="{00000000-0005-0000-0000-00008E3C0000}"/>
    <cellStyle name="Normal 2 2 46 7" xfId="15504" xr:uid="{00000000-0005-0000-0000-00008F3C0000}"/>
    <cellStyle name="Normal 2 2 46 7 2" xfId="15505" xr:uid="{00000000-0005-0000-0000-0000903C0000}"/>
    <cellStyle name="Normal 2 2 46 8" xfId="15506" xr:uid="{00000000-0005-0000-0000-0000913C0000}"/>
    <cellStyle name="Normal 2 2 46 9" xfId="15507" xr:uid="{00000000-0005-0000-0000-0000923C0000}"/>
    <cellStyle name="Normal 2 2 47" xfId="15508" xr:uid="{00000000-0005-0000-0000-0000933C0000}"/>
    <cellStyle name="Normal 2 2 47 10" xfId="15509" xr:uid="{00000000-0005-0000-0000-0000943C0000}"/>
    <cellStyle name="Normal 2 2 47 2" xfId="15510" xr:uid="{00000000-0005-0000-0000-0000953C0000}"/>
    <cellStyle name="Normal 2 2 47 2 2" xfId="15511" xr:uid="{00000000-0005-0000-0000-0000963C0000}"/>
    <cellStyle name="Normal 2 2 47 3" xfId="15512" xr:uid="{00000000-0005-0000-0000-0000973C0000}"/>
    <cellStyle name="Normal 2 2 47 3 2" xfId="15513" xr:uid="{00000000-0005-0000-0000-0000983C0000}"/>
    <cellStyle name="Normal 2 2 47 4" xfId="15514" xr:uid="{00000000-0005-0000-0000-0000993C0000}"/>
    <cellStyle name="Normal 2 2 47 4 2" xfId="15515" xr:uid="{00000000-0005-0000-0000-00009A3C0000}"/>
    <cellStyle name="Normal 2 2 47 5" xfId="15516" xr:uid="{00000000-0005-0000-0000-00009B3C0000}"/>
    <cellStyle name="Normal 2 2 47 5 2" xfId="15517" xr:uid="{00000000-0005-0000-0000-00009C3C0000}"/>
    <cellStyle name="Normal 2 2 47 6" xfId="15518" xr:uid="{00000000-0005-0000-0000-00009D3C0000}"/>
    <cellStyle name="Normal 2 2 47 6 2" xfId="15519" xr:uid="{00000000-0005-0000-0000-00009E3C0000}"/>
    <cellStyle name="Normal 2 2 47 7" xfId="15520" xr:uid="{00000000-0005-0000-0000-00009F3C0000}"/>
    <cellStyle name="Normal 2 2 47 7 2" xfId="15521" xr:uid="{00000000-0005-0000-0000-0000A03C0000}"/>
    <cellStyle name="Normal 2 2 47 8" xfId="15522" xr:uid="{00000000-0005-0000-0000-0000A13C0000}"/>
    <cellStyle name="Normal 2 2 47 9" xfId="15523" xr:uid="{00000000-0005-0000-0000-0000A23C0000}"/>
    <cellStyle name="Normal 2 2 48" xfId="15524" xr:uid="{00000000-0005-0000-0000-0000A33C0000}"/>
    <cellStyle name="Normal 2 2 48 10" xfId="15525" xr:uid="{00000000-0005-0000-0000-0000A43C0000}"/>
    <cellStyle name="Normal 2 2 48 2" xfId="15526" xr:uid="{00000000-0005-0000-0000-0000A53C0000}"/>
    <cellStyle name="Normal 2 2 48 2 2" xfId="15527" xr:uid="{00000000-0005-0000-0000-0000A63C0000}"/>
    <cellStyle name="Normal 2 2 48 3" xfId="15528" xr:uid="{00000000-0005-0000-0000-0000A73C0000}"/>
    <cellStyle name="Normal 2 2 48 3 2" xfId="15529" xr:uid="{00000000-0005-0000-0000-0000A83C0000}"/>
    <cellStyle name="Normal 2 2 48 4" xfId="15530" xr:uid="{00000000-0005-0000-0000-0000A93C0000}"/>
    <cellStyle name="Normal 2 2 48 4 2" xfId="15531" xr:uid="{00000000-0005-0000-0000-0000AA3C0000}"/>
    <cellStyle name="Normal 2 2 48 5" xfId="15532" xr:uid="{00000000-0005-0000-0000-0000AB3C0000}"/>
    <cellStyle name="Normal 2 2 48 5 2" xfId="15533" xr:uid="{00000000-0005-0000-0000-0000AC3C0000}"/>
    <cellStyle name="Normal 2 2 48 6" xfId="15534" xr:uid="{00000000-0005-0000-0000-0000AD3C0000}"/>
    <cellStyle name="Normal 2 2 48 6 2" xfId="15535" xr:uid="{00000000-0005-0000-0000-0000AE3C0000}"/>
    <cellStyle name="Normal 2 2 48 7" xfId="15536" xr:uid="{00000000-0005-0000-0000-0000AF3C0000}"/>
    <cellStyle name="Normal 2 2 48 7 2" xfId="15537" xr:uid="{00000000-0005-0000-0000-0000B03C0000}"/>
    <cellStyle name="Normal 2 2 48 8" xfId="15538" xr:uid="{00000000-0005-0000-0000-0000B13C0000}"/>
    <cellStyle name="Normal 2 2 48 9" xfId="15539" xr:uid="{00000000-0005-0000-0000-0000B23C0000}"/>
    <cellStyle name="Normal 2 2 49" xfId="15540" xr:uid="{00000000-0005-0000-0000-0000B33C0000}"/>
    <cellStyle name="Normal 2 2 49 10" xfId="15541" xr:uid="{00000000-0005-0000-0000-0000B43C0000}"/>
    <cellStyle name="Normal 2 2 49 2" xfId="15542" xr:uid="{00000000-0005-0000-0000-0000B53C0000}"/>
    <cellStyle name="Normal 2 2 49 2 2" xfId="15543" xr:uid="{00000000-0005-0000-0000-0000B63C0000}"/>
    <cellStyle name="Normal 2 2 49 3" xfId="15544" xr:uid="{00000000-0005-0000-0000-0000B73C0000}"/>
    <cellStyle name="Normal 2 2 49 3 2" xfId="15545" xr:uid="{00000000-0005-0000-0000-0000B83C0000}"/>
    <cellStyle name="Normal 2 2 49 4" xfId="15546" xr:uid="{00000000-0005-0000-0000-0000B93C0000}"/>
    <cellStyle name="Normal 2 2 49 4 2" xfId="15547" xr:uid="{00000000-0005-0000-0000-0000BA3C0000}"/>
    <cellStyle name="Normal 2 2 49 5" xfId="15548" xr:uid="{00000000-0005-0000-0000-0000BB3C0000}"/>
    <cellStyle name="Normal 2 2 49 5 2" xfId="15549" xr:uid="{00000000-0005-0000-0000-0000BC3C0000}"/>
    <cellStyle name="Normal 2 2 49 6" xfId="15550" xr:uid="{00000000-0005-0000-0000-0000BD3C0000}"/>
    <cellStyle name="Normal 2 2 49 6 2" xfId="15551" xr:uid="{00000000-0005-0000-0000-0000BE3C0000}"/>
    <cellStyle name="Normal 2 2 49 7" xfId="15552" xr:uid="{00000000-0005-0000-0000-0000BF3C0000}"/>
    <cellStyle name="Normal 2 2 49 7 2" xfId="15553" xr:uid="{00000000-0005-0000-0000-0000C03C0000}"/>
    <cellStyle name="Normal 2 2 49 8" xfId="15554" xr:uid="{00000000-0005-0000-0000-0000C13C0000}"/>
    <cellStyle name="Normal 2 2 49 9" xfId="15555" xr:uid="{00000000-0005-0000-0000-0000C23C0000}"/>
    <cellStyle name="Normal 2 2 5" xfId="15556" xr:uid="{00000000-0005-0000-0000-0000C33C0000}"/>
    <cellStyle name="Normal 2 2 5 10" xfId="15557" xr:uid="{00000000-0005-0000-0000-0000C43C0000}"/>
    <cellStyle name="Normal 2 2 5 2" xfId="15558" xr:uid="{00000000-0005-0000-0000-0000C53C0000}"/>
    <cellStyle name="Normal 2 2 5 2 2" xfId="15559" xr:uid="{00000000-0005-0000-0000-0000C63C0000}"/>
    <cellStyle name="Normal 2 2 5 3" xfId="15560" xr:uid="{00000000-0005-0000-0000-0000C73C0000}"/>
    <cellStyle name="Normal 2 2 5 3 2" xfId="15561" xr:uid="{00000000-0005-0000-0000-0000C83C0000}"/>
    <cellStyle name="Normal 2 2 5 4" xfId="15562" xr:uid="{00000000-0005-0000-0000-0000C93C0000}"/>
    <cellStyle name="Normal 2 2 5 4 2" xfId="15563" xr:uid="{00000000-0005-0000-0000-0000CA3C0000}"/>
    <cellStyle name="Normal 2 2 5 5" xfId="15564" xr:uid="{00000000-0005-0000-0000-0000CB3C0000}"/>
    <cellStyle name="Normal 2 2 5 5 2" xfId="15565" xr:uid="{00000000-0005-0000-0000-0000CC3C0000}"/>
    <cellStyle name="Normal 2 2 5 6" xfId="15566" xr:uid="{00000000-0005-0000-0000-0000CD3C0000}"/>
    <cellStyle name="Normal 2 2 5 6 2" xfId="15567" xr:uid="{00000000-0005-0000-0000-0000CE3C0000}"/>
    <cellStyle name="Normal 2 2 5 7" xfId="15568" xr:uid="{00000000-0005-0000-0000-0000CF3C0000}"/>
    <cellStyle name="Normal 2 2 5 7 2" xfId="15569" xr:uid="{00000000-0005-0000-0000-0000D03C0000}"/>
    <cellStyle name="Normal 2 2 5 8" xfId="15570" xr:uid="{00000000-0005-0000-0000-0000D13C0000}"/>
    <cellStyle name="Normal 2 2 5 9" xfId="15571" xr:uid="{00000000-0005-0000-0000-0000D23C0000}"/>
    <cellStyle name="Normal 2 2 50" xfId="15572" xr:uid="{00000000-0005-0000-0000-0000D33C0000}"/>
    <cellStyle name="Normal 2 2 50 10" xfId="15573" xr:uid="{00000000-0005-0000-0000-0000D43C0000}"/>
    <cellStyle name="Normal 2 2 50 2" xfId="15574" xr:uid="{00000000-0005-0000-0000-0000D53C0000}"/>
    <cellStyle name="Normal 2 2 50 2 2" xfId="15575" xr:uid="{00000000-0005-0000-0000-0000D63C0000}"/>
    <cellStyle name="Normal 2 2 50 3" xfId="15576" xr:uid="{00000000-0005-0000-0000-0000D73C0000}"/>
    <cellStyle name="Normal 2 2 50 3 2" xfId="15577" xr:uid="{00000000-0005-0000-0000-0000D83C0000}"/>
    <cellStyle name="Normal 2 2 50 4" xfId="15578" xr:uid="{00000000-0005-0000-0000-0000D93C0000}"/>
    <cellStyle name="Normal 2 2 50 4 2" xfId="15579" xr:uid="{00000000-0005-0000-0000-0000DA3C0000}"/>
    <cellStyle name="Normal 2 2 50 5" xfId="15580" xr:uid="{00000000-0005-0000-0000-0000DB3C0000}"/>
    <cellStyle name="Normal 2 2 50 5 2" xfId="15581" xr:uid="{00000000-0005-0000-0000-0000DC3C0000}"/>
    <cellStyle name="Normal 2 2 50 6" xfId="15582" xr:uid="{00000000-0005-0000-0000-0000DD3C0000}"/>
    <cellStyle name="Normal 2 2 50 6 2" xfId="15583" xr:uid="{00000000-0005-0000-0000-0000DE3C0000}"/>
    <cellStyle name="Normal 2 2 50 7" xfId="15584" xr:uid="{00000000-0005-0000-0000-0000DF3C0000}"/>
    <cellStyle name="Normal 2 2 50 7 2" xfId="15585" xr:uid="{00000000-0005-0000-0000-0000E03C0000}"/>
    <cellStyle name="Normal 2 2 50 8" xfId="15586" xr:uid="{00000000-0005-0000-0000-0000E13C0000}"/>
    <cellStyle name="Normal 2 2 50 9" xfId="15587" xr:uid="{00000000-0005-0000-0000-0000E23C0000}"/>
    <cellStyle name="Normal 2 2 51" xfId="15588" xr:uid="{00000000-0005-0000-0000-0000E33C0000}"/>
    <cellStyle name="Normal 2 2 51 10" xfId="15589" xr:uid="{00000000-0005-0000-0000-0000E43C0000}"/>
    <cellStyle name="Normal 2 2 51 2" xfId="15590" xr:uid="{00000000-0005-0000-0000-0000E53C0000}"/>
    <cellStyle name="Normal 2 2 51 2 2" xfId="15591" xr:uid="{00000000-0005-0000-0000-0000E63C0000}"/>
    <cellStyle name="Normal 2 2 51 3" xfId="15592" xr:uid="{00000000-0005-0000-0000-0000E73C0000}"/>
    <cellStyle name="Normal 2 2 51 3 2" xfId="15593" xr:uid="{00000000-0005-0000-0000-0000E83C0000}"/>
    <cellStyle name="Normal 2 2 51 4" xfId="15594" xr:uid="{00000000-0005-0000-0000-0000E93C0000}"/>
    <cellStyle name="Normal 2 2 51 4 2" xfId="15595" xr:uid="{00000000-0005-0000-0000-0000EA3C0000}"/>
    <cellStyle name="Normal 2 2 51 5" xfId="15596" xr:uid="{00000000-0005-0000-0000-0000EB3C0000}"/>
    <cellStyle name="Normal 2 2 51 5 2" xfId="15597" xr:uid="{00000000-0005-0000-0000-0000EC3C0000}"/>
    <cellStyle name="Normal 2 2 51 6" xfId="15598" xr:uid="{00000000-0005-0000-0000-0000ED3C0000}"/>
    <cellStyle name="Normal 2 2 51 6 2" xfId="15599" xr:uid="{00000000-0005-0000-0000-0000EE3C0000}"/>
    <cellStyle name="Normal 2 2 51 7" xfId="15600" xr:uid="{00000000-0005-0000-0000-0000EF3C0000}"/>
    <cellStyle name="Normal 2 2 51 7 2" xfId="15601" xr:uid="{00000000-0005-0000-0000-0000F03C0000}"/>
    <cellStyle name="Normal 2 2 51 8" xfId="15602" xr:uid="{00000000-0005-0000-0000-0000F13C0000}"/>
    <cellStyle name="Normal 2 2 51 9" xfId="15603" xr:uid="{00000000-0005-0000-0000-0000F23C0000}"/>
    <cellStyle name="Normal 2 2 52" xfId="15604" xr:uid="{00000000-0005-0000-0000-0000F33C0000}"/>
    <cellStyle name="Normal 2 2 52 10" xfId="15605" xr:uid="{00000000-0005-0000-0000-0000F43C0000}"/>
    <cellStyle name="Normal 2 2 52 2" xfId="15606" xr:uid="{00000000-0005-0000-0000-0000F53C0000}"/>
    <cellStyle name="Normal 2 2 52 2 2" xfId="15607" xr:uid="{00000000-0005-0000-0000-0000F63C0000}"/>
    <cellStyle name="Normal 2 2 52 3" xfId="15608" xr:uid="{00000000-0005-0000-0000-0000F73C0000}"/>
    <cellStyle name="Normal 2 2 52 3 2" xfId="15609" xr:uid="{00000000-0005-0000-0000-0000F83C0000}"/>
    <cellStyle name="Normal 2 2 52 4" xfId="15610" xr:uid="{00000000-0005-0000-0000-0000F93C0000}"/>
    <cellStyle name="Normal 2 2 52 4 2" xfId="15611" xr:uid="{00000000-0005-0000-0000-0000FA3C0000}"/>
    <cellStyle name="Normal 2 2 52 5" xfId="15612" xr:uid="{00000000-0005-0000-0000-0000FB3C0000}"/>
    <cellStyle name="Normal 2 2 52 5 2" xfId="15613" xr:uid="{00000000-0005-0000-0000-0000FC3C0000}"/>
    <cellStyle name="Normal 2 2 52 6" xfId="15614" xr:uid="{00000000-0005-0000-0000-0000FD3C0000}"/>
    <cellStyle name="Normal 2 2 52 6 2" xfId="15615" xr:uid="{00000000-0005-0000-0000-0000FE3C0000}"/>
    <cellStyle name="Normal 2 2 52 7" xfId="15616" xr:uid="{00000000-0005-0000-0000-0000FF3C0000}"/>
    <cellStyle name="Normal 2 2 52 7 2" xfId="15617" xr:uid="{00000000-0005-0000-0000-0000003D0000}"/>
    <cellStyle name="Normal 2 2 52 8" xfId="15618" xr:uid="{00000000-0005-0000-0000-0000013D0000}"/>
    <cellStyle name="Normal 2 2 52 9" xfId="15619" xr:uid="{00000000-0005-0000-0000-0000023D0000}"/>
    <cellStyle name="Normal 2 2 53" xfId="15620" xr:uid="{00000000-0005-0000-0000-0000033D0000}"/>
    <cellStyle name="Normal 2 2 53 10" xfId="15621" xr:uid="{00000000-0005-0000-0000-0000043D0000}"/>
    <cellStyle name="Normal 2 2 53 2" xfId="15622" xr:uid="{00000000-0005-0000-0000-0000053D0000}"/>
    <cellStyle name="Normal 2 2 53 2 2" xfId="15623" xr:uid="{00000000-0005-0000-0000-0000063D0000}"/>
    <cellStyle name="Normal 2 2 53 3" xfId="15624" xr:uid="{00000000-0005-0000-0000-0000073D0000}"/>
    <cellStyle name="Normal 2 2 53 3 2" xfId="15625" xr:uid="{00000000-0005-0000-0000-0000083D0000}"/>
    <cellStyle name="Normal 2 2 53 4" xfId="15626" xr:uid="{00000000-0005-0000-0000-0000093D0000}"/>
    <cellStyle name="Normal 2 2 53 4 2" xfId="15627" xr:uid="{00000000-0005-0000-0000-00000A3D0000}"/>
    <cellStyle name="Normal 2 2 53 5" xfId="15628" xr:uid="{00000000-0005-0000-0000-00000B3D0000}"/>
    <cellStyle name="Normal 2 2 53 5 2" xfId="15629" xr:uid="{00000000-0005-0000-0000-00000C3D0000}"/>
    <cellStyle name="Normal 2 2 53 6" xfId="15630" xr:uid="{00000000-0005-0000-0000-00000D3D0000}"/>
    <cellStyle name="Normal 2 2 53 6 2" xfId="15631" xr:uid="{00000000-0005-0000-0000-00000E3D0000}"/>
    <cellStyle name="Normal 2 2 53 7" xfId="15632" xr:uid="{00000000-0005-0000-0000-00000F3D0000}"/>
    <cellStyle name="Normal 2 2 53 7 2" xfId="15633" xr:uid="{00000000-0005-0000-0000-0000103D0000}"/>
    <cellStyle name="Normal 2 2 53 8" xfId="15634" xr:uid="{00000000-0005-0000-0000-0000113D0000}"/>
    <cellStyle name="Normal 2 2 53 9" xfId="15635" xr:uid="{00000000-0005-0000-0000-0000123D0000}"/>
    <cellStyle name="Normal 2 2 54" xfId="15636" xr:uid="{00000000-0005-0000-0000-0000133D0000}"/>
    <cellStyle name="Normal 2 2 54 10" xfId="15637" xr:uid="{00000000-0005-0000-0000-0000143D0000}"/>
    <cellStyle name="Normal 2 2 54 2" xfId="15638" xr:uid="{00000000-0005-0000-0000-0000153D0000}"/>
    <cellStyle name="Normal 2 2 54 2 2" xfId="15639" xr:uid="{00000000-0005-0000-0000-0000163D0000}"/>
    <cellStyle name="Normal 2 2 54 3" xfId="15640" xr:uid="{00000000-0005-0000-0000-0000173D0000}"/>
    <cellStyle name="Normal 2 2 54 3 2" xfId="15641" xr:uid="{00000000-0005-0000-0000-0000183D0000}"/>
    <cellStyle name="Normal 2 2 54 4" xfId="15642" xr:uid="{00000000-0005-0000-0000-0000193D0000}"/>
    <cellStyle name="Normal 2 2 54 4 2" xfId="15643" xr:uid="{00000000-0005-0000-0000-00001A3D0000}"/>
    <cellStyle name="Normal 2 2 54 5" xfId="15644" xr:uid="{00000000-0005-0000-0000-00001B3D0000}"/>
    <cellStyle name="Normal 2 2 54 5 2" xfId="15645" xr:uid="{00000000-0005-0000-0000-00001C3D0000}"/>
    <cellStyle name="Normal 2 2 54 6" xfId="15646" xr:uid="{00000000-0005-0000-0000-00001D3D0000}"/>
    <cellStyle name="Normal 2 2 54 6 2" xfId="15647" xr:uid="{00000000-0005-0000-0000-00001E3D0000}"/>
    <cellStyle name="Normal 2 2 54 7" xfId="15648" xr:uid="{00000000-0005-0000-0000-00001F3D0000}"/>
    <cellStyle name="Normal 2 2 54 7 2" xfId="15649" xr:uid="{00000000-0005-0000-0000-0000203D0000}"/>
    <cellStyle name="Normal 2 2 54 8" xfId="15650" xr:uid="{00000000-0005-0000-0000-0000213D0000}"/>
    <cellStyle name="Normal 2 2 54 9" xfId="15651" xr:uid="{00000000-0005-0000-0000-0000223D0000}"/>
    <cellStyle name="Normal 2 2 55" xfId="15652" xr:uid="{00000000-0005-0000-0000-0000233D0000}"/>
    <cellStyle name="Normal 2 2 55 10" xfId="15653" xr:uid="{00000000-0005-0000-0000-0000243D0000}"/>
    <cellStyle name="Normal 2 2 55 2" xfId="15654" xr:uid="{00000000-0005-0000-0000-0000253D0000}"/>
    <cellStyle name="Normal 2 2 55 2 2" xfId="15655" xr:uid="{00000000-0005-0000-0000-0000263D0000}"/>
    <cellStyle name="Normal 2 2 55 3" xfId="15656" xr:uid="{00000000-0005-0000-0000-0000273D0000}"/>
    <cellStyle name="Normal 2 2 55 3 2" xfId="15657" xr:uid="{00000000-0005-0000-0000-0000283D0000}"/>
    <cellStyle name="Normal 2 2 55 4" xfId="15658" xr:uid="{00000000-0005-0000-0000-0000293D0000}"/>
    <cellStyle name="Normal 2 2 55 4 2" xfId="15659" xr:uid="{00000000-0005-0000-0000-00002A3D0000}"/>
    <cellStyle name="Normal 2 2 55 5" xfId="15660" xr:uid="{00000000-0005-0000-0000-00002B3D0000}"/>
    <cellStyle name="Normal 2 2 55 5 2" xfId="15661" xr:uid="{00000000-0005-0000-0000-00002C3D0000}"/>
    <cellStyle name="Normal 2 2 55 6" xfId="15662" xr:uid="{00000000-0005-0000-0000-00002D3D0000}"/>
    <cellStyle name="Normal 2 2 55 6 2" xfId="15663" xr:uid="{00000000-0005-0000-0000-00002E3D0000}"/>
    <cellStyle name="Normal 2 2 55 7" xfId="15664" xr:uid="{00000000-0005-0000-0000-00002F3D0000}"/>
    <cellStyle name="Normal 2 2 55 7 2" xfId="15665" xr:uid="{00000000-0005-0000-0000-0000303D0000}"/>
    <cellStyle name="Normal 2 2 55 8" xfId="15666" xr:uid="{00000000-0005-0000-0000-0000313D0000}"/>
    <cellStyle name="Normal 2 2 55 9" xfId="15667" xr:uid="{00000000-0005-0000-0000-0000323D0000}"/>
    <cellStyle name="Normal 2 2 56" xfId="15668" xr:uid="{00000000-0005-0000-0000-0000333D0000}"/>
    <cellStyle name="Normal 2 2 56 10" xfId="15669" xr:uid="{00000000-0005-0000-0000-0000343D0000}"/>
    <cellStyle name="Normal 2 2 56 2" xfId="15670" xr:uid="{00000000-0005-0000-0000-0000353D0000}"/>
    <cellStyle name="Normal 2 2 56 2 2" xfId="15671" xr:uid="{00000000-0005-0000-0000-0000363D0000}"/>
    <cellStyle name="Normal 2 2 56 3" xfId="15672" xr:uid="{00000000-0005-0000-0000-0000373D0000}"/>
    <cellStyle name="Normal 2 2 56 3 2" xfId="15673" xr:uid="{00000000-0005-0000-0000-0000383D0000}"/>
    <cellStyle name="Normal 2 2 56 4" xfId="15674" xr:uid="{00000000-0005-0000-0000-0000393D0000}"/>
    <cellStyle name="Normal 2 2 56 4 2" xfId="15675" xr:uid="{00000000-0005-0000-0000-00003A3D0000}"/>
    <cellStyle name="Normal 2 2 56 5" xfId="15676" xr:uid="{00000000-0005-0000-0000-00003B3D0000}"/>
    <cellStyle name="Normal 2 2 56 5 2" xfId="15677" xr:uid="{00000000-0005-0000-0000-00003C3D0000}"/>
    <cellStyle name="Normal 2 2 56 6" xfId="15678" xr:uid="{00000000-0005-0000-0000-00003D3D0000}"/>
    <cellStyle name="Normal 2 2 56 6 2" xfId="15679" xr:uid="{00000000-0005-0000-0000-00003E3D0000}"/>
    <cellStyle name="Normal 2 2 56 7" xfId="15680" xr:uid="{00000000-0005-0000-0000-00003F3D0000}"/>
    <cellStyle name="Normal 2 2 56 7 2" xfId="15681" xr:uid="{00000000-0005-0000-0000-0000403D0000}"/>
    <cellStyle name="Normal 2 2 56 8" xfId="15682" xr:uid="{00000000-0005-0000-0000-0000413D0000}"/>
    <cellStyle name="Normal 2 2 56 9" xfId="15683" xr:uid="{00000000-0005-0000-0000-0000423D0000}"/>
    <cellStyle name="Normal 2 2 57" xfId="15684" xr:uid="{00000000-0005-0000-0000-0000433D0000}"/>
    <cellStyle name="Normal 2 2 57 10" xfId="15685" xr:uid="{00000000-0005-0000-0000-0000443D0000}"/>
    <cellStyle name="Normal 2 2 57 2" xfId="15686" xr:uid="{00000000-0005-0000-0000-0000453D0000}"/>
    <cellStyle name="Normal 2 2 57 2 2" xfId="15687" xr:uid="{00000000-0005-0000-0000-0000463D0000}"/>
    <cellStyle name="Normal 2 2 57 3" xfId="15688" xr:uid="{00000000-0005-0000-0000-0000473D0000}"/>
    <cellStyle name="Normal 2 2 57 3 2" xfId="15689" xr:uid="{00000000-0005-0000-0000-0000483D0000}"/>
    <cellStyle name="Normal 2 2 57 4" xfId="15690" xr:uid="{00000000-0005-0000-0000-0000493D0000}"/>
    <cellStyle name="Normal 2 2 57 4 2" xfId="15691" xr:uid="{00000000-0005-0000-0000-00004A3D0000}"/>
    <cellStyle name="Normal 2 2 57 5" xfId="15692" xr:uid="{00000000-0005-0000-0000-00004B3D0000}"/>
    <cellStyle name="Normal 2 2 57 5 2" xfId="15693" xr:uid="{00000000-0005-0000-0000-00004C3D0000}"/>
    <cellStyle name="Normal 2 2 57 6" xfId="15694" xr:uid="{00000000-0005-0000-0000-00004D3D0000}"/>
    <cellStyle name="Normal 2 2 57 6 2" xfId="15695" xr:uid="{00000000-0005-0000-0000-00004E3D0000}"/>
    <cellStyle name="Normal 2 2 57 7" xfId="15696" xr:uid="{00000000-0005-0000-0000-00004F3D0000}"/>
    <cellStyle name="Normal 2 2 57 7 2" xfId="15697" xr:uid="{00000000-0005-0000-0000-0000503D0000}"/>
    <cellStyle name="Normal 2 2 57 8" xfId="15698" xr:uid="{00000000-0005-0000-0000-0000513D0000}"/>
    <cellStyle name="Normal 2 2 57 9" xfId="15699" xr:uid="{00000000-0005-0000-0000-0000523D0000}"/>
    <cellStyle name="Normal 2 2 58" xfId="15700" xr:uid="{00000000-0005-0000-0000-0000533D0000}"/>
    <cellStyle name="Normal 2 2 58 10" xfId="15701" xr:uid="{00000000-0005-0000-0000-0000543D0000}"/>
    <cellStyle name="Normal 2 2 58 2" xfId="15702" xr:uid="{00000000-0005-0000-0000-0000553D0000}"/>
    <cellStyle name="Normal 2 2 58 2 2" xfId="15703" xr:uid="{00000000-0005-0000-0000-0000563D0000}"/>
    <cellStyle name="Normal 2 2 58 3" xfId="15704" xr:uid="{00000000-0005-0000-0000-0000573D0000}"/>
    <cellStyle name="Normal 2 2 58 3 2" xfId="15705" xr:uid="{00000000-0005-0000-0000-0000583D0000}"/>
    <cellStyle name="Normal 2 2 58 4" xfId="15706" xr:uid="{00000000-0005-0000-0000-0000593D0000}"/>
    <cellStyle name="Normal 2 2 58 4 2" xfId="15707" xr:uid="{00000000-0005-0000-0000-00005A3D0000}"/>
    <cellStyle name="Normal 2 2 58 5" xfId="15708" xr:uid="{00000000-0005-0000-0000-00005B3D0000}"/>
    <cellStyle name="Normal 2 2 58 5 2" xfId="15709" xr:uid="{00000000-0005-0000-0000-00005C3D0000}"/>
    <cellStyle name="Normal 2 2 58 6" xfId="15710" xr:uid="{00000000-0005-0000-0000-00005D3D0000}"/>
    <cellStyle name="Normal 2 2 58 6 2" xfId="15711" xr:uid="{00000000-0005-0000-0000-00005E3D0000}"/>
    <cellStyle name="Normal 2 2 58 7" xfId="15712" xr:uid="{00000000-0005-0000-0000-00005F3D0000}"/>
    <cellStyle name="Normal 2 2 58 7 2" xfId="15713" xr:uid="{00000000-0005-0000-0000-0000603D0000}"/>
    <cellStyle name="Normal 2 2 58 8" xfId="15714" xr:uid="{00000000-0005-0000-0000-0000613D0000}"/>
    <cellStyle name="Normal 2 2 58 9" xfId="15715" xr:uid="{00000000-0005-0000-0000-0000623D0000}"/>
    <cellStyle name="Normal 2 2 59" xfId="15716" xr:uid="{00000000-0005-0000-0000-0000633D0000}"/>
    <cellStyle name="Normal 2 2 59 10" xfId="15717" xr:uid="{00000000-0005-0000-0000-0000643D0000}"/>
    <cellStyle name="Normal 2 2 59 2" xfId="15718" xr:uid="{00000000-0005-0000-0000-0000653D0000}"/>
    <cellStyle name="Normal 2 2 59 2 2" xfId="15719" xr:uid="{00000000-0005-0000-0000-0000663D0000}"/>
    <cellStyle name="Normal 2 2 59 3" xfId="15720" xr:uid="{00000000-0005-0000-0000-0000673D0000}"/>
    <cellStyle name="Normal 2 2 59 3 2" xfId="15721" xr:uid="{00000000-0005-0000-0000-0000683D0000}"/>
    <cellStyle name="Normal 2 2 59 4" xfId="15722" xr:uid="{00000000-0005-0000-0000-0000693D0000}"/>
    <cellStyle name="Normal 2 2 59 4 2" xfId="15723" xr:uid="{00000000-0005-0000-0000-00006A3D0000}"/>
    <cellStyle name="Normal 2 2 59 5" xfId="15724" xr:uid="{00000000-0005-0000-0000-00006B3D0000}"/>
    <cellStyle name="Normal 2 2 59 5 2" xfId="15725" xr:uid="{00000000-0005-0000-0000-00006C3D0000}"/>
    <cellStyle name="Normal 2 2 59 6" xfId="15726" xr:uid="{00000000-0005-0000-0000-00006D3D0000}"/>
    <cellStyle name="Normal 2 2 59 6 2" xfId="15727" xr:uid="{00000000-0005-0000-0000-00006E3D0000}"/>
    <cellStyle name="Normal 2 2 59 7" xfId="15728" xr:uid="{00000000-0005-0000-0000-00006F3D0000}"/>
    <cellStyle name="Normal 2 2 59 7 2" xfId="15729" xr:uid="{00000000-0005-0000-0000-0000703D0000}"/>
    <cellStyle name="Normal 2 2 59 8" xfId="15730" xr:uid="{00000000-0005-0000-0000-0000713D0000}"/>
    <cellStyle name="Normal 2 2 59 9" xfId="15731" xr:uid="{00000000-0005-0000-0000-0000723D0000}"/>
    <cellStyle name="Normal 2 2 6" xfId="15732" xr:uid="{00000000-0005-0000-0000-0000733D0000}"/>
    <cellStyle name="Normal 2 2 6 10" xfId="15733" xr:uid="{00000000-0005-0000-0000-0000743D0000}"/>
    <cellStyle name="Normal 2 2 6 2" xfId="15734" xr:uid="{00000000-0005-0000-0000-0000753D0000}"/>
    <cellStyle name="Normal 2 2 6 2 2" xfId="15735" xr:uid="{00000000-0005-0000-0000-0000763D0000}"/>
    <cellStyle name="Normal 2 2 6 3" xfId="15736" xr:uid="{00000000-0005-0000-0000-0000773D0000}"/>
    <cellStyle name="Normal 2 2 6 3 2" xfId="15737" xr:uid="{00000000-0005-0000-0000-0000783D0000}"/>
    <cellStyle name="Normal 2 2 6 4" xfId="15738" xr:uid="{00000000-0005-0000-0000-0000793D0000}"/>
    <cellStyle name="Normal 2 2 6 4 2" xfId="15739" xr:uid="{00000000-0005-0000-0000-00007A3D0000}"/>
    <cellStyle name="Normal 2 2 6 5" xfId="15740" xr:uid="{00000000-0005-0000-0000-00007B3D0000}"/>
    <cellStyle name="Normal 2 2 6 5 2" xfId="15741" xr:uid="{00000000-0005-0000-0000-00007C3D0000}"/>
    <cellStyle name="Normal 2 2 6 6" xfId="15742" xr:uid="{00000000-0005-0000-0000-00007D3D0000}"/>
    <cellStyle name="Normal 2 2 6 6 2" xfId="15743" xr:uid="{00000000-0005-0000-0000-00007E3D0000}"/>
    <cellStyle name="Normal 2 2 6 7" xfId="15744" xr:uid="{00000000-0005-0000-0000-00007F3D0000}"/>
    <cellStyle name="Normal 2 2 6 7 2" xfId="15745" xr:uid="{00000000-0005-0000-0000-0000803D0000}"/>
    <cellStyle name="Normal 2 2 6 8" xfId="15746" xr:uid="{00000000-0005-0000-0000-0000813D0000}"/>
    <cellStyle name="Normal 2 2 6 9" xfId="15747" xr:uid="{00000000-0005-0000-0000-0000823D0000}"/>
    <cellStyle name="Normal 2 2 60" xfId="15748" xr:uid="{00000000-0005-0000-0000-0000833D0000}"/>
    <cellStyle name="Normal 2 2 60 10" xfId="15749" xr:uid="{00000000-0005-0000-0000-0000843D0000}"/>
    <cellStyle name="Normal 2 2 60 2" xfId="15750" xr:uid="{00000000-0005-0000-0000-0000853D0000}"/>
    <cellStyle name="Normal 2 2 60 2 2" xfId="15751" xr:uid="{00000000-0005-0000-0000-0000863D0000}"/>
    <cellStyle name="Normal 2 2 60 3" xfId="15752" xr:uid="{00000000-0005-0000-0000-0000873D0000}"/>
    <cellStyle name="Normal 2 2 60 3 2" xfId="15753" xr:uid="{00000000-0005-0000-0000-0000883D0000}"/>
    <cellStyle name="Normal 2 2 60 4" xfId="15754" xr:uid="{00000000-0005-0000-0000-0000893D0000}"/>
    <cellStyle name="Normal 2 2 60 4 2" xfId="15755" xr:uid="{00000000-0005-0000-0000-00008A3D0000}"/>
    <cellStyle name="Normal 2 2 60 5" xfId="15756" xr:uid="{00000000-0005-0000-0000-00008B3D0000}"/>
    <cellStyle name="Normal 2 2 60 5 2" xfId="15757" xr:uid="{00000000-0005-0000-0000-00008C3D0000}"/>
    <cellStyle name="Normal 2 2 60 6" xfId="15758" xr:uid="{00000000-0005-0000-0000-00008D3D0000}"/>
    <cellStyle name="Normal 2 2 60 6 2" xfId="15759" xr:uid="{00000000-0005-0000-0000-00008E3D0000}"/>
    <cellStyle name="Normal 2 2 60 7" xfId="15760" xr:uid="{00000000-0005-0000-0000-00008F3D0000}"/>
    <cellStyle name="Normal 2 2 60 7 2" xfId="15761" xr:uid="{00000000-0005-0000-0000-0000903D0000}"/>
    <cellStyle name="Normal 2 2 60 8" xfId="15762" xr:uid="{00000000-0005-0000-0000-0000913D0000}"/>
    <cellStyle name="Normal 2 2 60 9" xfId="15763" xr:uid="{00000000-0005-0000-0000-0000923D0000}"/>
    <cellStyle name="Normal 2 2 61" xfId="15764" xr:uid="{00000000-0005-0000-0000-0000933D0000}"/>
    <cellStyle name="Normal 2 2 61 10" xfId="15765" xr:uid="{00000000-0005-0000-0000-0000943D0000}"/>
    <cellStyle name="Normal 2 2 61 2" xfId="15766" xr:uid="{00000000-0005-0000-0000-0000953D0000}"/>
    <cellStyle name="Normal 2 2 61 2 2" xfId="15767" xr:uid="{00000000-0005-0000-0000-0000963D0000}"/>
    <cellStyle name="Normal 2 2 61 3" xfId="15768" xr:uid="{00000000-0005-0000-0000-0000973D0000}"/>
    <cellStyle name="Normal 2 2 61 3 2" xfId="15769" xr:uid="{00000000-0005-0000-0000-0000983D0000}"/>
    <cellStyle name="Normal 2 2 61 4" xfId="15770" xr:uid="{00000000-0005-0000-0000-0000993D0000}"/>
    <cellStyle name="Normal 2 2 61 4 2" xfId="15771" xr:uid="{00000000-0005-0000-0000-00009A3D0000}"/>
    <cellStyle name="Normal 2 2 61 5" xfId="15772" xr:uid="{00000000-0005-0000-0000-00009B3D0000}"/>
    <cellStyle name="Normal 2 2 61 5 2" xfId="15773" xr:uid="{00000000-0005-0000-0000-00009C3D0000}"/>
    <cellStyle name="Normal 2 2 61 6" xfId="15774" xr:uid="{00000000-0005-0000-0000-00009D3D0000}"/>
    <cellStyle name="Normal 2 2 61 6 2" xfId="15775" xr:uid="{00000000-0005-0000-0000-00009E3D0000}"/>
    <cellStyle name="Normal 2 2 61 7" xfId="15776" xr:uid="{00000000-0005-0000-0000-00009F3D0000}"/>
    <cellStyle name="Normal 2 2 61 7 2" xfId="15777" xr:uid="{00000000-0005-0000-0000-0000A03D0000}"/>
    <cellStyle name="Normal 2 2 61 8" xfId="15778" xr:uid="{00000000-0005-0000-0000-0000A13D0000}"/>
    <cellStyle name="Normal 2 2 61 9" xfId="15779" xr:uid="{00000000-0005-0000-0000-0000A23D0000}"/>
    <cellStyle name="Normal 2 2 62" xfId="15780" xr:uid="{00000000-0005-0000-0000-0000A33D0000}"/>
    <cellStyle name="Normal 2 2 62 10" xfId="15781" xr:uid="{00000000-0005-0000-0000-0000A43D0000}"/>
    <cellStyle name="Normal 2 2 62 2" xfId="15782" xr:uid="{00000000-0005-0000-0000-0000A53D0000}"/>
    <cellStyle name="Normal 2 2 62 2 2" xfId="15783" xr:uid="{00000000-0005-0000-0000-0000A63D0000}"/>
    <cellStyle name="Normal 2 2 62 3" xfId="15784" xr:uid="{00000000-0005-0000-0000-0000A73D0000}"/>
    <cellStyle name="Normal 2 2 62 3 2" xfId="15785" xr:uid="{00000000-0005-0000-0000-0000A83D0000}"/>
    <cellStyle name="Normal 2 2 62 4" xfId="15786" xr:uid="{00000000-0005-0000-0000-0000A93D0000}"/>
    <cellStyle name="Normal 2 2 62 4 2" xfId="15787" xr:uid="{00000000-0005-0000-0000-0000AA3D0000}"/>
    <cellStyle name="Normal 2 2 62 5" xfId="15788" xr:uid="{00000000-0005-0000-0000-0000AB3D0000}"/>
    <cellStyle name="Normal 2 2 62 5 2" xfId="15789" xr:uid="{00000000-0005-0000-0000-0000AC3D0000}"/>
    <cellStyle name="Normal 2 2 62 6" xfId="15790" xr:uid="{00000000-0005-0000-0000-0000AD3D0000}"/>
    <cellStyle name="Normal 2 2 62 6 2" xfId="15791" xr:uid="{00000000-0005-0000-0000-0000AE3D0000}"/>
    <cellStyle name="Normal 2 2 62 7" xfId="15792" xr:uid="{00000000-0005-0000-0000-0000AF3D0000}"/>
    <cellStyle name="Normal 2 2 62 7 2" xfId="15793" xr:uid="{00000000-0005-0000-0000-0000B03D0000}"/>
    <cellStyle name="Normal 2 2 62 8" xfId="15794" xr:uid="{00000000-0005-0000-0000-0000B13D0000}"/>
    <cellStyle name="Normal 2 2 62 9" xfId="15795" xr:uid="{00000000-0005-0000-0000-0000B23D0000}"/>
    <cellStyle name="Normal 2 2 63" xfId="15796" xr:uid="{00000000-0005-0000-0000-0000B33D0000}"/>
    <cellStyle name="Normal 2 2 63 10" xfId="15797" xr:uid="{00000000-0005-0000-0000-0000B43D0000}"/>
    <cellStyle name="Normal 2 2 63 2" xfId="15798" xr:uid="{00000000-0005-0000-0000-0000B53D0000}"/>
    <cellStyle name="Normal 2 2 63 2 2" xfId="15799" xr:uid="{00000000-0005-0000-0000-0000B63D0000}"/>
    <cellStyle name="Normal 2 2 63 3" xfId="15800" xr:uid="{00000000-0005-0000-0000-0000B73D0000}"/>
    <cellStyle name="Normal 2 2 63 3 2" xfId="15801" xr:uid="{00000000-0005-0000-0000-0000B83D0000}"/>
    <cellStyle name="Normal 2 2 63 4" xfId="15802" xr:uid="{00000000-0005-0000-0000-0000B93D0000}"/>
    <cellStyle name="Normal 2 2 63 4 2" xfId="15803" xr:uid="{00000000-0005-0000-0000-0000BA3D0000}"/>
    <cellStyle name="Normal 2 2 63 5" xfId="15804" xr:uid="{00000000-0005-0000-0000-0000BB3D0000}"/>
    <cellStyle name="Normal 2 2 63 5 2" xfId="15805" xr:uid="{00000000-0005-0000-0000-0000BC3D0000}"/>
    <cellStyle name="Normal 2 2 63 6" xfId="15806" xr:uid="{00000000-0005-0000-0000-0000BD3D0000}"/>
    <cellStyle name="Normal 2 2 63 6 2" xfId="15807" xr:uid="{00000000-0005-0000-0000-0000BE3D0000}"/>
    <cellStyle name="Normal 2 2 63 7" xfId="15808" xr:uid="{00000000-0005-0000-0000-0000BF3D0000}"/>
    <cellStyle name="Normal 2 2 63 7 2" xfId="15809" xr:uid="{00000000-0005-0000-0000-0000C03D0000}"/>
    <cellStyle name="Normal 2 2 63 8" xfId="15810" xr:uid="{00000000-0005-0000-0000-0000C13D0000}"/>
    <cellStyle name="Normal 2 2 63 9" xfId="15811" xr:uid="{00000000-0005-0000-0000-0000C23D0000}"/>
    <cellStyle name="Normal 2 2 64" xfId="15812" xr:uid="{00000000-0005-0000-0000-0000C33D0000}"/>
    <cellStyle name="Normal 2 2 64 10" xfId="15813" xr:uid="{00000000-0005-0000-0000-0000C43D0000}"/>
    <cellStyle name="Normal 2 2 64 2" xfId="15814" xr:uid="{00000000-0005-0000-0000-0000C53D0000}"/>
    <cellStyle name="Normal 2 2 64 2 2" xfId="15815" xr:uid="{00000000-0005-0000-0000-0000C63D0000}"/>
    <cellStyle name="Normal 2 2 64 3" xfId="15816" xr:uid="{00000000-0005-0000-0000-0000C73D0000}"/>
    <cellStyle name="Normal 2 2 64 3 2" xfId="15817" xr:uid="{00000000-0005-0000-0000-0000C83D0000}"/>
    <cellStyle name="Normal 2 2 64 4" xfId="15818" xr:uid="{00000000-0005-0000-0000-0000C93D0000}"/>
    <cellStyle name="Normal 2 2 64 4 2" xfId="15819" xr:uid="{00000000-0005-0000-0000-0000CA3D0000}"/>
    <cellStyle name="Normal 2 2 64 5" xfId="15820" xr:uid="{00000000-0005-0000-0000-0000CB3D0000}"/>
    <cellStyle name="Normal 2 2 64 5 2" xfId="15821" xr:uid="{00000000-0005-0000-0000-0000CC3D0000}"/>
    <cellStyle name="Normal 2 2 64 6" xfId="15822" xr:uid="{00000000-0005-0000-0000-0000CD3D0000}"/>
    <cellStyle name="Normal 2 2 64 6 2" xfId="15823" xr:uid="{00000000-0005-0000-0000-0000CE3D0000}"/>
    <cellStyle name="Normal 2 2 64 7" xfId="15824" xr:uid="{00000000-0005-0000-0000-0000CF3D0000}"/>
    <cellStyle name="Normal 2 2 64 7 2" xfId="15825" xr:uid="{00000000-0005-0000-0000-0000D03D0000}"/>
    <cellStyle name="Normal 2 2 64 8" xfId="15826" xr:uid="{00000000-0005-0000-0000-0000D13D0000}"/>
    <cellStyle name="Normal 2 2 64 9" xfId="15827" xr:uid="{00000000-0005-0000-0000-0000D23D0000}"/>
    <cellStyle name="Normal 2 2 65" xfId="15828" xr:uid="{00000000-0005-0000-0000-0000D33D0000}"/>
    <cellStyle name="Normal 2 2 65 10" xfId="15829" xr:uid="{00000000-0005-0000-0000-0000D43D0000}"/>
    <cellStyle name="Normal 2 2 65 2" xfId="15830" xr:uid="{00000000-0005-0000-0000-0000D53D0000}"/>
    <cellStyle name="Normal 2 2 65 2 2" xfId="15831" xr:uid="{00000000-0005-0000-0000-0000D63D0000}"/>
    <cellStyle name="Normal 2 2 65 3" xfId="15832" xr:uid="{00000000-0005-0000-0000-0000D73D0000}"/>
    <cellStyle name="Normal 2 2 65 3 2" xfId="15833" xr:uid="{00000000-0005-0000-0000-0000D83D0000}"/>
    <cellStyle name="Normal 2 2 65 4" xfId="15834" xr:uid="{00000000-0005-0000-0000-0000D93D0000}"/>
    <cellStyle name="Normal 2 2 65 4 2" xfId="15835" xr:uid="{00000000-0005-0000-0000-0000DA3D0000}"/>
    <cellStyle name="Normal 2 2 65 5" xfId="15836" xr:uid="{00000000-0005-0000-0000-0000DB3D0000}"/>
    <cellStyle name="Normal 2 2 65 5 2" xfId="15837" xr:uid="{00000000-0005-0000-0000-0000DC3D0000}"/>
    <cellStyle name="Normal 2 2 65 6" xfId="15838" xr:uid="{00000000-0005-0000-0000-0000DD3D0000}"/>
    <cellStyle name="Normal 2 2 65 6 2" xfId="15839" xr:uid="{00000000-0005-0000-0000-0000DE3D0000}"/>
    <cellStyle name="Normal 2 2 65 7" xfId="15840" xr:uid="{00000000-0005-0000-0000-0000DF3D0000}"/>
    <cellStyle name="Normal 2 2 65 7 2" xfId="15841" xr:uid="{00000000-0005-0000-0000-0000E03D0000}"/>
    <cellStyle name="Normal 2 2 65 8" xfId="15842" xr:uid="{00000000-0005-0000-0000-0000E13D0000}"/>
    <cellStyle name="Normal 2 2 65 9" xfId="15843" xr:uid="{00000000-0005-0000-0000-0000E23D0000}"/>
    <cellStyle name="Normal 2 2 66" xfId="15844" xr:uid="{00000000-0005-0000-0000-0000E33D0000}"/>
    <cellStyle name="Normal 2 2 66 10" xfId="15845" xr:uid="{00000000-0005-0000-0000-0000E43D0000}"/>
    <cellStyle name="Normal 2 2 66 2" xfId="15846" xr:uid="{00000000-0005-0000-0000-0000E53D0000}"/>
    <cellStyle name="Normal 2 2 66 2 2" xfId="15847" xr:uid="{00000000-0005-0000-0000-0000E63D0000}"/>
    <cellStyle name="Normal 2 2 66 3" xfId="15848" xr:uid="{00000000-0005-0000-0000-0000E73D0000}"/>
    <cellStyle name="Normal 2 2 66 3 2" xfId="15849" xr:uid="{00000000-0005-0000-0000-0000E83D0000}"/>
    <cellStyle name="Normal 2 2 66 4" xfId="15850" xr:uid="{00000000-0005-0000-0000-0000E93D0000}"/>
    <cellStyle name="Normal 2 2 66 4 2" xfId="15851" xr:uid="{00000000-0005-0000-0000-0000EA3D0000}"/>
    <cellStyle name="Normal 2 2 66 5" xfId="15852" xr:uid="{00000000-0005-0000-0000-0000EB3D0000}"/>
    <cellStyle name="Normal 2 2 66 5 2" xfId="15853" xr:uid="{00000000-0005-0000-0000-0000EC3D0000}"/>
    <cellStyle name="Normal 2 2 66 6" xfId="15854" xr:uid="{00000000-0005-0000-0000-0000ED3D0000}"/>
    <cellStyle name="Normal 2 2 66 6 2" xfId="15855" xr:uid="{00000000-0005-0000-0000-0000EE3D0000}"/>
    <cellStyle name="Normal 2 2 66 7" xfId="15856" xr:uid="{00000000-0005-0000-0000-0000EF3D0000}"/>
    <cellStyle name="Normal 2 2 66 7 2" xfId="15857" xr:uid="{00000000-0005-0000-0000-0000F03D0000}"/>
    <cellStyle name="Normal 2 2 66 8" xfId="15858" xr:uid="{00000000-0005-0000-0000-0000F13D0000}"/>
    <cellStyle name="Normal 2 2 66 9" xfId="15859" xr:uid="{00000000-0005-0000-0000-0000F23D0000}"/>
    <cellStyle name="Normal 2 2 67" xfId="15860" xr:uid="{00000000-0005-0000-0000-0000F33D0000}"/>
    <cellStyle name="Normal 2 2 67 10" xfId="15861" xr:uid="{00000000-0005-0000-0000-0000F43D0000}"/>
    <cellStyle name="Normal 2 2 67 2" xfId="15862" xr:uid="{00000000-0005-0000-0000-0000F53D0000}"/>
    <cellStyle name="Normal 2 2 67 2 2" xfId="15863" xr:uid="{00000000-0005-0000-0000-0000F63D0000}"/>
    <cellStyle name="Normal 2 2 67 3" xfId="15864" xr:uid="{00000000-0005-0000-0000-0000F73D0000}"/>
    <cellStyle name="Normal 2 2 67 3 2" xfId="15865" xr:uid="{00000000-0005-0000-0000-0000F83D0000}"/>
    <cellStyle name="Normal 2 2 67 4" xfId="15866" xr:uid="{00000000-0005-0000-0000-0000F93D0000}"/>
    <cellStyle name="Normal 2 2 67 4 2" xfId="15867" xr:uid="{00000000-0005-0000-0000-0000FA3D0000}"/>
    <cellStyle name="Normal 2 2 67 5" xfId="15868" xr:uid="{00000000-0005-0000-0000-0000FB3D0000}"/>
    <cellStyle name="Normal 2 2 67 5 2" xfId="15869" xr:uid="{00000000-0005-0000-0000-0000FC3D0000}"/>
    <cellStyle name="Normal 2 2 67 6" xfId="15870" xr:uid="{00000000-0005-0000-0000-0000FD3D0000}"/>
    <cellStyle name="Normal 2 2 67 6 2" xfId="15871" xr:uid="{00000000-0005-0000-0000-0000FE3D0000}"/>
    <cellStyle name="Normal 2 2 67 7" xfId="15872" xr:uid="{00000000-0005-0000-0000-0000FF3D0000}"/>
    <cellStyle name="Normal 2 2 67 7 2" xfId="15873" xr:uid="{00000000-0005-0000-0000-0000003E0000}"/>
    <cellStyle name="Normal 2 2 67 8" xfId="15874" xr:uid="{00000000-0005-0000-0000-0000013E0000}"/>
    <cellStyle name="Normal 2 2 67 9" xfId="15875" xr:uid="{00000000-0005-0000-0000-0000023E0000}"/>
    <cellStyle name="Normal 2 2 68" xfId="15876" xr:uid="{00000000-0005-0000-0000-0000033E0000}"/>
    <cellStyle name="Normal 2 2 68 10" xfId="15877" xr:uid="{00000000-0005-0000-0000-0000043E0000}"/>
    <cellStyle name="Normal 2 2 68 2" xfId="15878" xr:uid="{00000000-0005-0000-0000-0000053E0000}"/>
    <cellStyle name="Normal 2 2 68 2 2" xfId="15879" xr:uid="{00000000-0005-0000-0000-0000063E0000}"/>
    <cellStyle name="Normal 2 2 68 3" xfId="15880" xr:uid="{00000000-0005-0000-0000-0000073E0000}"/>
    <cellStyle name="Normal 2 2 68 3 2" xfId="15881" xr:uid="{00000000-0005-0000-0000-0000083E0000}"/>
    <cellStyle name="Normal 2 2 68 4" xfId="15882" xr:uid="{00000000-0005-0000-0000-0000093E0000}"/>
    <cellStyle name="Normal 2 2 68 4 2" xfId="15883" xr:uid="{00000000-0005-0000-0000-00000A3E0000}"/>
    <cellStyle name="Normal 2 2 68 5" xfId="15884" xr:uid="{00000000-0005-0000-0000-00000B3E0000}"/>
    <cellStyle name="Normal 2 2 68 5 2" xfId="15885" xr:uid="{00000000-0005-0000-0000-00000C3E0000}"/>
    <cellStyle name="Normal 2 2 68 6" xfId="15886" xr:uid="{00000000-0005-0000-0000-00000D3E0000}"/>
    <cellStyle name="Normal 2 2 68 6 2" xfId="15887" xr:uid="{00000000-0005-0000-0000-00000E3E0000}"/>
    <cellStyle name="Normal 2 2 68 7" xfId="15888" xr:uid="{00000000-0005-0000-0000-00000F3E0000}"/>
    <cellStyle name="Normal 2 2 68 7 2" xfId="15889" xr:uid="{00000000-0005-0000-0000-0000103E0000}"/>
    <cellStyle name="Normal 2 2 68 8" xfId="15890" xr:uid="{00000000-0005-0000-0000-0000113E0000}"/>
    <cellStyle name="Normal 2 2 68 9" xfId="15891" xr:uid="{00000000-0005-0000-0000-0000123E0000}"/>
    <cellStyle name="Normal 2 2 69" xfId="15892" xr:uid="{00000000-0005-0000-0000-0000133E0000}"/>
    <cellStyle name="Normal 2 2 69 10" xfId="15893" xr:uid="{00000000-0005-0000-0000-0000143E0000}"/>
    <cellStyle name="Normal 2 2 69 2" xfId="15894" xr:uid="{00000000-0005-0000-0000-0000153E0000}"/>
    <cellStyle name="Normal 2 2 69 2 2" xfId="15895" xr:uid="{00000000-0005-0000-0000-0000163E0000}"/>
    <cellStyle name="Normal 2 2 69 3" xfId="15896" xr:uid="{00000000-0005-0000-0000-0000173E0000}"/>
    <cellStyle name="Normal 2 2 69 3 2" xfId="15897" xr:uid="{00000000-0005-0000-0000-0000183E0000}"/>
    <cellStyle name="Normal 2 2 69 4" xfId="15898" xr:uid="{00000000-0005-0000-0000-0000193E0000}"/>
    <cellStyle name="Normal 2 2 69 4 2" xfId="15899" xr:uid="{00000000-0005-0000-0000-00001A3E0000}"/>
    <cellStyle name="Normal 2 2 69 5" xfId="15900" xr:uid="{00000000-0005-0000-0000-00001B3E0000}"/>
    <cellStyle name="Normal 2 2 69 5 2" xfId="15901" xr:uid="{00000000-0005-0000-0000-00001C3E0000}"/>
    <cellStyle name="Normal 2 2 69 6" xfId="15902" xr:uid="{00000000-0005-0000-0000-00001D3E0000}"/>
    <cellStyle name="Normal 2 2 69 6 2" xfId="15903" xr:uid="{00000000-0005-0000-0000-00001E3E0000}"/>
    <cellStyle name="Normal 2 2 69 7" xfId="15904" xr:uid="{00000000-0005-0000-0000-00001F3E0000}"/>
    <cellStyle name="Normal 2 2 69 7 2" xfId="15905" xr:uid="{00000000-0005-0000-0000-0000203E0000}"/>
    <cellStyle name="Normal 2 2 69 8" xfId="15906" xr:uid="{00000000-0005-0000-0000-0000213E0000}"/>
    <cellStyle name="Normal 2 2 69 9" xfId="15907" xr:uid="{00000000-0005-0000-0000-0000223E0000}"/>
    <cellStyle name="Normal 2 2 7" xfId="15908" xr:uid="{00000000-0005-0000-0000-0000233E0000}"/>
    <cellStyle name="Normal 2 2 7 10" xfId="15909" xr:uid="{00000000-0005-0000-0000-0000243E0000}"/>
    <cellStyle name="Normal 2 2 7 2" xfId="15910" xr:uid="{00000000-0005-0000-0000-0000253E0000}"/>
    <cellStyle name="Normal 2 2 7 2 2" xfId="15911" xr:uid="{00000000-0005-0000-0000-0000263E0000}"/>
    <cellStyle name="Normal 2 2 7 3" xfId="15912" xr:uid="{00000000-0005-0000-0000-0000273E0000}"/>
    <cellStyle name="Normal 2 2 7 3 2" xfId="15913" xr:uid="{00000000-0005-0000-0000-0000283E0000}"/>
    <cellStyle name="Normal 2 2 7 4" xfId="15914" xr:uid="{00000000-0005-0000-0000-0000293E0000}"/>
    <cellStyle name="Normal 2 2 7 4 2" xfId="15915" xr:uid="{00000000-0005-0000-0000-00002A3E0000}"/>
    <cellStyle name="Normal 2 2 7 5" xfId="15916" xr:uid="{00000000-0005-0000-0000-00002B3E0000}"/>
    <cellStyle name="Normal 2 2 7 5 2" xfId="15917" xr:uid="{00000000-0005-0000-0000-00002C3E0000}"/>
    <cellStyle name="Normal 2 2 7 6" xfId="15918" xr:uid="{00000000-0005-0000-0000-00002D3E0000}"/>
    <cellStyle name="Normal 2 2 7 6 2" xfId="15919" xr:uid="{00000000-0005-0000-0000-00002E3E0000}"/>
    <cellStyle name="Normal 2 2 7 7" xfId="15920" xr:uid="{00000000-0005-0000-0000-00002F3E0000}"/>
    <cellStyle name="Normal 2 2 7 7 2" xfId="15921" xr:uid="{00000000-0005-0000-0000-0000303E0000}"/>
    <cellStyle name="Normal 2 2 7 8" xfId="15922" xr:uid="{00000000-0005-0000-0000-0000313E0000}"/>
    <cellStyle name="Normal 2 2 7 9" xfId="15923" xr:uid="{00000000-0005-0000-0000-0000323E0000}"/>
    <cellStyle name="Normal 2 2 70" xfId="15924" xr:uid="{00000000-0005-0000-0000-0000333E0000}"/>
    <cellStyle name="Normal 2 2 70 10" xfId="15925" xr:uid="{00000000-0005-0000-0000-0000343E0000}"/>
    <cellStyle name="Normal 2 2 70 2" xfId="15926" xr:uid="{00000000-0005-0000-0000-0000353E0000}"/>
    <cellStyle name="Normal 2 2 70 2 2" xfId="15927" xr:uid="{00000000-0005-0000-0000-0000363E0000}"/>
    <cellStyle name="Normal 2 2 70 3" xfId="15928" xr:uid="{00000000-0005-0000-0000-0000373E0000}"/>
    <cellStyle name="Normal 2 2 70 3 2" xfId="15929" xr:uid="{00000000-0005-0000-0000-0000383E0000}"/>
    <cellStyle name="Normal 2 2 70 4" xfId="15930" xr:uid="{00000000-0005-0000-0000-0000393E0000}"/>
    <cellStyle name="Normal 2 2 70 4 2" xfId="15931" xr:uid="{00000000-0005-0000-0000-00003A3E0000}"/>
    <cellStyle name="Normal 2 2 70 5" xfId="15932" xr:uid="{00000000-0005-0000-0000-00003B3E0000}"/>
    <cellStyle name="Normal 2 2 70 5 2" xfId="15933" xr:uid="{00000000-0005-0000-0000-00003C3E0000}"/>
    <cellStyle name="Normal 2 2 70 6" xfId="15934" xr:uid="{00000000-0005-0000-0000-00003D3E0000}"/>
    <cellStyle name="Normal 2 2 70 6 2" xfId="15935" xr:uid="{00000000-0005-0000-0000-00003E3E0000}"/>
    <cellStyle name="Normal 2 2 70 7" xfId="15936" xr:uid="{00000000-0005-0000-0000-00003F3E0000}"/>
    <cellStyle name="Normal 2 2 70 7 2" xfId="15937" xr:uid="{00000000-0005-0000-0000-0000403E0000}"/>
    <cellStyle name="Normal 2 2 70 8" xfId="15938" xr:uid="{00000000-0005-0000-0000-0000413E0000}"/>
    <cellStyle name="Normal 2 2 70 9" xfId="15939" xr:uid="{00000000-0005-0000-0000-0000423E0000}"/>
    <cellStyle name="Normal 2 2 71" xfId="15940" xr:uid="{00000000-0005-0000-0000-0000433E0000}"/>
    <cellStyle name="Normal 2 2 71 2" xfId="15941" xr:uid="{00000000-0005-0000-0000-0000443E0000}"/>
    <cellStyle name="Normal 2 2 72" xfId="15942" xr:uid="{00000000-0005-0000-0000-0000453E0000}"/>
    <cellStyle name="Normal 2 2 72 2" xfId="15943" xr:uid="{00000000-0005-0000-0000-0000463E0000}"/>
    <cellStyle name="Normal 2 2 73" xfId="15944" xr:uid="{00000000-0005-0000-0000-0000473E0000}"/>
    <cellStyle name="Normal 2 2 73 2" xfId="15945" xr:uid="{00000000-0005-0000-0000-0000483E0000}"/>
    <cellStyle name="Normal 2 2 74" xfId="15946" xr:uid="{00000000-0005-0000-0000-0000493E0000}"/>
    <cellStyle name="Normal 2 2 74 2" xfId="15947" xr:uid="{00000000-0005-0000-0000-00004A3E0000}"/>
    <cellStyle name="Normal 2 2 75" xfId="15948" xr:uid="{00000000-0005-0000-0000-00004B3E0000}"/>
    <cellStyle name="Normal 2 2 75 2" xfId="15949" xr:uid="{00000000-0005-0000-0000-00004C3E0000}"/>
    <cellStyle name="Normal 2 2 76" xfId="15950" xr:uid="{00000000-0005-0000-0000-00004D3E0000}"/>
    <cellStyle name="Normal 2 2 76 2" xfId="15951" xr:uid="{00000000-0005-0000-0000-00004E3E0000}"/>
    <cellStyle name="Normal 2 2 77" xfId="15952" xr:uid="{00000000-0005-0000-0000-00004F3E0000}"/>
    <cellStyle name="Normal 2 2 77 2" xfId="15953" xr:uid="{00000000-0005-0000-0000-0000503E0000}"/>
    <cellStyle name="Normal 2 2 78" xfId="15954" xr:uid="{00000000-0005-0000-0000-0000513E0000}"/>
    <cellStyle name="Normal 2 2 79" xfId="15955" xr:uid="{00000000-0005-0000-0000-0000523E0000}"/>
    <cellStyle name="Normal 2 2 8" xfId="15956" xr:uid="{00000000-0005-0000-0000-0000533E0000}"/>
    <cellStyle name="Normal 2 2 8 10" xfId="15957" xr:uid="{00000000-0005-0000-0000-0000543E0000}"/>
    <cellStyle name="Normal 2 2 8 2" xfId="15958" xr:uid="{00000000-0005-0000-0000-0000553E0000}"/>
    <cellStyle name="Normal 2 2 8 2 2" xfId="15959" xr:uid="{00000000-0005-0000-0000-0000563E0000}"/>
    <cellStyle name="Normal 2 2 8 3" xfId="15960" xr:uid="{00000000-0005-0000-0000-0000573E0000}"/>
    <cellStyle name="Normal 2 2 8 3 2" xfId="15961" xr:uid="{00000000-0005-0000-0000-0000583E0000}"/>
    <cellStyle name="Normal 2 2 8 4" xfId="15962" xr:uid="{00000000-0005-0000-0000-0000593E0000}"/>
    <cellStyle name="Normal 2 2 8 4 2" xfId="15963" xr:uid="{00000000-0005-0000-0000-00005A3E0000}"/>
    <cellStyle name="Normal 2 2 8 5" xfId="15964" xr:uid="{00000000-0005-0000-0000-00005B3E0000}"/>
    <cellStyle name="Normal 2 2 8 5 2" xfId="15965" xr:uid="{00000000-0005-0000-0000-00005C3E0000}"/>
    <cellStyle name="Normal 2 2 8 6" xfId="15966" xr:uid="{00000000-0005-0000-0000-00005D3E0000}"/>
    <cellStyle name="Normal 2 2 8 6 2" xfId="15967" xr:uid="{00000000-0005-0000-0000-00005E3E0000}"/>
    <cellStyle name="Normal 2 2 8 7" xfId="15968" xr:uid="{00000000-0005-0000-0000-00005F3E0000}"/>
    <cellStyle name="Normal 2 2 8 7 2" xfId="15969" xr:uid="{00000000-0005-0000-0000-0000603E0000}"/>
    <cellStyle name="Normal 2 2 8 8" xfId="15970" xr:uid="{00000000-0005-0000-0000-0000613E0000}"/>
    <cellStyle name="Normal 2 2 8 9" xfId="15971" xr:uid="{00000000-0005-0000-0000-0000623E0000}"/>
    <cellStyle name="Normal 2 2 80" xfId="15972" xr:uid="{00000000-0005-0000-0000-0000633E0000}"/>
    <cellStyle name="Normal 2 2 9" xfId="15973" xr:uid="{00000000-0005-0000-0000-0000643E0000}"/>
    <cellStyle name="Normal 2 2 9 10" xfId="15974" xr:uid="{00000000-0005-0000-0000-0000653E0000}"/>
    <cellStyle name="Normal 2 2 9 2" xfId="15975" xr:uid="{00000000-0005-0000-0000-0000663E0000}"/>
    <cellStyle name="Normal 2 2 9 2 2" xfId="15976" xr:uid="{00000000-0005-0000-0000-0000673E0000}"/>
    <cellStyle name="Normal 2 2 9 3" xfId="15977" xr:uid="{00000000-0005-0000-0000-0000683E0000}"/>
    <cellStyle name="Normal 2 2 9 3 2" xfId="15978" xr:uid="{00000000-0005-0000-0000-0000693E0000}"/>
    <cellStyle name="Normal 2 2 9 4" xfId="15979" xr:uid="{00000000-0005-0000-0000-00006A3E0000}"/>
    <cellStyle name="Normal 2 2 9 4 2" xfId="15980" xr:uid="{00000000-0005-0000-0000-00006B3E0000}"/>
    <cellStyle name="Normal 2 2 9 5" xfId="15981" xr:uid="{00000000-0005-0000-0000-00006C3E0000}"/>
    <cellStyle name="Normal 2 2 9 5 2" xfId="15982" xr:uid="{00000000-0005-0000-0000-00006D3E0000}"/>
    <cellStyle name="Normal 2 2 9 6" xfId="15983" xr:uid="{00000000-0005-0000-0000-00006E3E0000}"/>
    <cellStyle name="Normal 2 2 9 6 2" xfId="15984" xr:uid="{00000000-0005-0000-0000-00006F3E0000}"/>
    <cellStyle name="Normal 2 2 9 7" xfId="15985" xr:uid="{00000000-0005-0000-0000-0000703E0000}"/>
    <cellStyle name="Normal 2 2 9 7 2" xfId="15986" xr:uid="{00000000-0005-0000-0000-0000713E0000}"/>
    <cellStyle name="Normal 2 2 9 8" xfId="15987" xr:uid="{00000000-0005-0000-0000-0000723E0000}"/>
    <cellStyle name="Normal 2 2 9 9" xfId="15988" xr:uid="{00000000-0005-0000-0000-0000733E0000}"/>
    <cellStyle name="Normal 2 20" xfId="15989" xr:uid="{00000000-0005-0000-0000-0000743E0000}"/>
    <cellStyle name="Normal 2 20 10" xfId="15990" xr:uid="{00000000-0005-0000-0000-0000753E0000}"/>
    <cellStyle name="Normal 2 20 10 2" xfId="15991" xr:uid="{00000000-0005-0000-0000-0000763E0000}"/>
    <cellStyle name="Normal 2 20 11" xfId="15992" xr:uid="{00000000-0005-0000-0000-0000773E0000}"/>
    <cellStyle name="Normal 2 20 12" xfId="15993" xr:uid="{00000000-0005-0000-0000-0000783E0000}"/>
    <cellStyle name="Normal 2 20 2" xfId="15994" xr:uid="{00000000-0005-0000-0000-0000793E0000}"/>
    <cellStyle name="Normal 2 20 2 10" xfId="15995" xr:uid="{00000000-0005-0000-0000-00007A3E0000}"/>
    <cellStyle name="Normal 2 20 2 2" xfId="15996" xr:uid="{00000000-0005-0000-0000-00007B3E0000}"/>
    <cellStyle name="Normal 2 20 2 2 2" xfId="15997" xr:uid="{00000000-0005-0000-0000-00007C3E0000}"/>
    <cellStyle name="Normal 2 20 2 3" xfId="15998" xr:uid="{00000000-0005-0000-0000-00007D3E0000}"/>
    <cellStyle name="Normal 2 20 2 3 2" xfId="15999" xr:uid="{00000000-0005-0000-0000-00007E3E0000}"/>
    <cellStyle name="Normal 2 20 2 4" xfId="16000" xr:uid="{00000000-0005-0000-0000-00007F3E0000}"/>
    <cellStyle name="Normal 2 20 2 4 2" xfId="16001" xr:uid="{00000000-0005-0000-0000-0000803E0000}"/>
    <cellStyle name="Normal 2 20 2 5" xfId="16002" xr:uid="{00000000-0005-0000-0000-0000813E0000}"/>
    <cellStyle name="Normal 2 20 2 5 2" xfId="16003" xr:uid="{00000000-0005-0000-0000-0000823E0000}"/>
    <cellStyle name="Normal 2 20 2 6" xfId="16004" xr:uid="{00000000-0005-0000-0000-0000833E0000}"/>
    <cellStyle name="Normal 2 20 2 6 2" xfId="16005" xr:uid="{00000000-0005-0000-0000-0000843E0000}"/>
    <cellStyle name="Normal 2 20 2 7" xfId="16006" xr:uid="{00000000-0005-0000-0000-0000853E0000}"/>
    <cellStyle name="Normal 2 20 2 7 2" xfId="16007" xr:uid="{00000000-0005-0000-0000-0000863E0000}"/>
    <cellStyle name="Normal 2 20 2 8" xfId="16008" xr:uid="{00000000-0005-0000-0000-0000873E0000}"/>
    <cellStyle name="Normal 2 20 2 9" xfId="16009" xr:uid="{00000000-0005-0000-0000-0000883E0000}"/>
    <cellStyle name="Normal 2 20 3" xfId="16010" xr:uid="{00000000-0005-0000-0000-0000893E0000}"/>
    <cellStyle name="Normal 2 20 3 10" xfId="16011" xr:uid="{00000000-0005-0000-0000-00008A3E0000}"/>
    <cellStyle name="Normal 2 20 3 2" xfId="16012" xr:uid="{00000000-0005-0000-0000-00008B3E0000}"/>
    <cellStyle name="Normal 2 20 3 2 2" xfId="16013" xr:uid="{00000000-0005-0000-0000-00008C3E0000}"/>
    <cellStyle name="Normal 2 20 3 3" xfId="16014" xr:uid="{00000000-0005-0000-0000-00008D3E0000}"/>
    <cellStyle name="Normal 2 20 3 3 2" xfId="16015" xr:uid="{00000000-0005-0000-0000-00008E3E0000}"/>
    <cellStyle name="Normal 2 20 3 4" xfId="16016" xr:uid="{00000000-0005-0000-0000-00008F3E0000}"/>
    <cellStyle name="Normal 2 20 3 4 2" xfId="16017" xr:uid="{00000000-0005-0000-0000-0000903E0000}"/>
    <cellStyle name="Normal 2 20 3 5" xfId="16018" xr:uid="{00000000-0005-0000-0000-0000913E0000}"/>
    <cellStyle name="Normal 2 20 3 5 2" xfId="16019" xr:uid="{00000000-0005-0000-0000-0000923E0000}"/>
    <cellStyle name="Normal 2 20 3 6" xfId="16020" xr:uid="{00000000-0005-0000-0000-0000933E0000}"/>
    <cellStyle name="Normal 2 20 3 6 2" xfId="16021" xr:uid="{00000000-0005-0000-0000-0000943E0000}"/>
    <cellStyle name="Normal 2 20 3 7" xfId="16022" xr:uid="{00000000-0005-0000-0000-0000953E0000}"/>
    <cellStyle name="Normal 2 20 3 7 2" xfId="16023" xr:uid="{00000000-0005-0000-0000-0000963E0000}"/>
    <cellStyle name="Normal 2 20 3 8" xfId="16024" xr:uid="{00000000-0005-0000-0000-0000973E0000}"/>
    <cellStyle name="Normal 2 20 3 9" xfId="16025" xr:uid="{00000000-0005-0000-0000-0000983E0000}"/>
    <cellStyle name="Normal 2 20 4" xfId="16026" xr:uid="{00000000-0005-0000-0000-0000993E0000}"/>
    <cellStyle name="Normal 2 20 4 2" xfId="16027" xr:uid="{00000000-0005-0000-0000-00009A3E0000}"/>
    <cellStyle name="Normal 2 20 4 2 2" xfId="16028" xr:uid="{00000000-0005-0000-0000-00009B3E0000}"/>
    <cellStyle name="Normal 2 20 4 2 3" xfId="16029" xr:uid="{00000000-0005-0000-0000-00009C3E0000}"/>
    <cellStyle name="Normal 2 20 4 3" xfId="16030" xr:uid="{00000000-0005-0000-0000-00009D3E0000}"/>
    <cellStyle name="Normal 2 20 4 3 2" xfId="16031" xr:uid="{00000000-0005-0000-0000-00009E3E0000}"/>
    <cellStyle name="Normal 2 20 4 4" xfId="16032" xr:uid="{00000000-0005-0000-0000-00009F3E0000}"/>
    <cellStyle name="Normal 2 20 4 4 2" xfId="16033" xr:uid="{00000000-0005-0000-0000-0000A03E0000}"/>
    <cellStyle name="Normal 2 20 4 5" xfId="16034" xr:uid="{00000000-0005-0000-0000-0000A13E0000}"/>
    <cellStyle name="Normal 2 20 4 5 2" xfId="16035" xr:uid="{00000000-0005-0000-0000-0000A23E0000}"/>
    <cellStyle name="Normal 2 20 4 6" xfId="16036" xr:uid="{00000000-0005-0000-0000-0000A33E0000}"/>
    <cellStyle name="Normal 2 20 4 7" xfId="16037" xr:uid="{00000000-0005-0000-0000-0000A43E0000}"/>
    <cellStyle name="Normal 2 20 5" xfId="16038" xr:uid="{00000000-0005-0000-0000-0000A53E0000}"/>
    <cellStyle name="Normal 2 20 5 2" xfId="16039" xr:uid="{00000000-0005-0000-0000-0000A63E0000}"/>
    <cellStyle name="Normal 2 20 5 3" xfId="16040" xr:uid="{00000000-0005-0000-0000-0000A73E0000}"/>
    <cellStyle name="Normal 2 20 6" xfId="16041" xr:uid="{00000000-0005-0000-0000-0000A83E0000}"/>
    <cellStyle name="Normal 2 20 6 2" xfId="16042" xr:uid="{00000000-0005-0000-0000-0000A93E0000}"/>
    <cellStyle name="Normal 2 20 7" xfId="16043" xr:uid="{00000000-0005-0000-0000-0000AA3E0000}"/>
    <cellStyle name="Normal 2 20 7 2" xfId="16044" xr:uid="{00000000-0005-0000-0000-0000AB3E0000}"/>
    <cellStyle name="Normal 2 20 8" xfId="16045" xr:uid="{00000000-0005-0000-0000-0000AC3E0000}"/>
    <cellStyle name="Normal 2 20 8 2" xfId="16046" xr:uid="{00000000-0005-0000-0000-0000AD3E0000}"/>
    <cellStyle name="Normal 2 20 9" xfId="16047" xr:uid="{00000000-0005-0000-0000-0000AE3E0000}"/>
    <cellStyle name="Normal 2 20 9 2" xfId="16048" xr:uid="{00000000-0005-0000-0000-0000AF3E0000}"/>
    <cellStyle name="Normal 2 21" xfId="16049" xr:uid="{00000000-0005-0000-0000-0000B03E0000}"/>
    <cellStyle name="Normal 2 21 10" xfId="16050" xr:uid="{00000000-0005-0000-0000-0000B13E0000}"/>
    <cellStyle name="Normal 2 21 10 2" xfId="16051" xr:uid="{00000000-0005-0000-0000-0000B23E0000}"/>
    <cellStyle name="Normal 2 21 11" xfId="16052" xr:uid="{00000000-0005-0000-0000-0000B33E0000}"/>
    <cellStyle name="Normal 2 21 12" xfId="16053" xr:uid="{00000000-0005-0000-0000-0000B43E0000}"/>
    <cellStyle name="Normal 2 21 2" xfId="16054" xr:uid="{00000000-0005-0000-0000-0000B53E0000}"/>
    <cellStyle name="Normal 2 21 2 10" xfId="16055" xr:uid="{00000000-0005-0000-0000-0000B63E0000}"/>
    <cellStyle name="Normal 2 21 2 2" xfId="16056" xr:uid="{00000000-0005-0000-0000-0000B73E0000}"/>
    <cellStyle name="Normal 2 21 2 2 2" xfId="16057" xr:uid="{00000000-0005-0000-0000-0000B83E0000}"/>
    <cellStyle name="Normal 2 21 2 3" xfId="16058" xr:uid="{00000000-0005-0000-0000-0000B93E0000}"/>
    <cellStyle name="Normal 2 21 2 3 2" xfId="16059" xr:uid="{00000000-0005-0000-0000-0000BA3E0000}"/>
    <cellStyle name="Normal 2 21 2 4" xfId="16060" xr:uid="{00000000-0005-0000-0000-0000BB3E0000}"/>
    <cellStyle name="Normal 2 21 2 4 2" xfId="16061" xr:uid="{00000000-0005-0000-0000-0000BC3E0000}"/>
    <cellStyle name="Normal 2 21 2 5" xfId="16062" xr:uid="{00000000-0005-0000-0000-0000BD3E0000}"/>
    <cellStyle name="Normal 2 21 2 5 2" xfId="16063" xr:uid="{00000000-0005-0000-0000-0000BE3E0000}"/>
    <cellStyle name="Normal 2 21 2 6" xfId="16064" xr:uid="{00000000-0005-0000-0000-0000BF3E0000}"/>
    <cellStyle name="Normal 2 21 2 6 2" xfId="16065" xr:uid="{00000000-0005-0000-0000-0000C03E0000}"/>
    <cellStyle name="Normal 2 21 2 7" xfId="16066" xr:uid="{00000000-0005-0000-0000-0000C13E0000}"/>
    <cellStyle name="Normal 2 21 2 7 2" xfId="16067" xr:uid="{00000000-0005-0000-0000-0000C23E0000}"/>
    <cellStyle name="Normal 2 21 2 8" xfId="16068" xr:uid="{00000000-0005-0000-0000-0000C33E0000}"/>
    <cellStyle name="Normal 2 21 2 9" xfId="16069" xr:uid="{00000000-0005-0000-0000-0000C43E0000}"/>
    <cellStyle name="Normal 2 21 3" xfId="16070" xr:uid="{00000000-0005-0000-0000-0000C53E0000}"/>
    <cellStyle name="Normal 2 21 3 10" xfId="16071" xr:uid="{00000000-0005-0000-0000-0000C63E0000}"/>
    <cellStyle name="Normal 2 21 3 2" xfId="16072" xr:uid="{00000000-0005-0000-0000-0000C73E0000}"/>
    <cellStyle name="Normal 2 21 3 2 2" xfId="16073" xr:uid="{00000000-0005-0000-0000-0000C83E0000}"/>
    <cellStyle name="Normal 2 21 3 3" xfId="16074" xr:uid="{00000000-0005-0000-0000-0000C93E0000}"/>
    <cellStyle name="Normal 2 21 3 3 2" xfId="16075" xr:uid="{00000000-0005-0000-0000-0000CA3E0000}"/>
    <cellStyle name="Normal 2 21 3 4" xfId="16076" xr:uid="{00000000-0005-0000-0000-0000CB3E0000}"/>
    <cellStyle name="Normal 2 21 3 4 2" xfId="16077" xr:uid="{00000000-0005-0000-0000-0000CC3E0000}"/>
    <cellStyle name="Normal 2 21 3 5" xfId="16078" xr:uid="{00000000-0005-0000-0000-0000CD3E0000}"/>
    <cellStyle name="Normal 2 21 3 5 2" xfId="16079" xr:uid="{00000000-0005-0000-0000-0000CE3E0000}"/>
    <cellStyle name="Normal 2 21 3 6" xfId="16080" xr:uid="{00000000-0005-0000-0000-0000CF3E0000}"/>
    <cellStyle name="Normal 2 21 3 6 2" xfId="16081" xr:uid="{00000000-0005-0000-0000-0000D03E0000}"/>
    <cellStyle name="Normal 2 21 3 7" xfId="16082" xr:uid="{00000000-0005-0000-0000-0000D13E0000}"/>
    <cellStyle name="Normal 2 21 3 7 2" xfId="16083" xr:uid="{00000000-0005-0000-0000-0000D23E0000}"/>
    <cellStyle name="Normal 2 21 3 8" xfId="16084" xr:uid="{00000000-0005-0000-0000-0000D33E0000}"/>
    <cellStyle name="Normal 2 21 3 9" xfId="16085" xr:uid="{00000000-0005-0000-0000-0000D43E0000}"/>
    <cellStyle name="Normal 2 21 4" xfId="16086" xr:uid="{00000000-0005-0000-0000-0000D53E0000}"/>
    <cellStyle name="Normal 2 21 4 2" xfId="16087" xr:uid="{00000000-0005-0000-0000-0000D63E0000}"/>
    <cellStyle name="Normal 2 21 4 2 2" xfId="16088" xr:uid="{00000000-0005-0000-0000-0000D73E0000}"/>
    <cellStyle name="Normal 2 21 4 2 3" xfId="16089" xr:uid="{00000000-0005-0000-0000-0000D83E0000}"/>
    <cellStyle name="Normal 2 21 4 3" xfId="16090" xr:uid="{00000000-0005-0000-0000-0000D93E0000}"/>
    <cellStyle name="Normal 2 21 4 3 2" xfId="16091" xr:uid="{00000000-0005-0000-0000-0000DA3E0000}"/>
    <cellStyle name="Normal 2 21 4 4" xfId="16092" xr:uid="{00000000-0005-0000-0000-0000DB3E0000}"/>
    <cellStyle name="Normal 2 21 4 4 2" xfId="16093" xr:uid="{00000000-0005-0000-0000-0000DC3E0000}"/>
    <cellStyle name="Normal 2 21 4 5" xfId="16094" xr:uid="{00000000-0005-0000-0000-0000DD3E0000}"/>
    <cellStyle name="Normal 2 21 4 5 2" xfId="16095" xr:uid="{00000000-0005-0000-0000-0000DE3E0000}"/>
    <cellStyle name="Normal 2 21 4 6" xfId="16096" xr:uid="{00000000-0005-0000-0000-0000DF3E0000}"/>
    <cellStyle name="Normal 2 21 4 7" xfId="16097" xr:uid="{00000000-0005-0000-0000-0000E03E0000}"/>
    <cellStyle name="Normal 2 21 5" xfId="16098" xr:uid="{00000000-0005-0000-0000-0000E13E0000}"/>
    <cellStyle name="Normal 2 21 5 2" xfId="16099" xr:uid="{00000000-0005-0000-0000-0000E23E0000}"/>
    <cellStyle name="Normal 2 21 5 3" xfId="16100" xr:uid="{00000000-0005-0000-0000-0000E33E0000}"/>
    <cellStyle name="Normal 2 21 6" xfId="16101" xr:uid="{00000000-0005-0000-0000-0000E43E0000}"/>
    <cellStyle name="Normal 2 21 6 2" xfId="16102" xr:uid="{00000000-0005-0000-0000-0000E53E0000}"/>
    <cellStyle name="Normal 2 21 7" xfId="16103" xr:uid="{00000000-0005-0000-0000-0000E63E0000}"/>
    <cellStyle name="Normal 2 21 7 2" xfId="16104" xr:uid="{00000000-0005-0000-0000-0000E73E0000}"/>
    <cellStyle name="Normal 2 21 8" xfId="16105" xr:uid="{00000000-0005-0000-0000-0000E83E0000}"/>
    <cellStyle name="Normal 2 21 8 2" xfId="16106" xr:uid="{00000000-0005-0000-0000-0000E93E0000}"/>
    <cellStyle name="Normal 2 21 9" xfId="16107" xr:uid="{00000000-0005-0000-0000-0000EA3E0000}"/>
    <cellStyle name="Normal 2 21 9 2" xfId="16108" xr:uid="{00000000-0005-0000-0000-0000EB3E0000}"/>
    <cellStyle name="Normal 2 22" xfId="16109" xr:uid="{00000000-0005-0000-0000-0000EC3E0000}"/>
    <cellStyle name="Normal 2 22 10" xfId="16110" xr:uid="{00000000-0005-0000-0000-0000ED3E0000}"/>
    <cellStyle name="Normal 2 22 10 2" xfId="16111" xr:uid="{00000000-0005-0000-0000-0000EE3E0000}"/>
    <cellStyle name="Normal 2 22 11" xfId="16112" xr:uid="{00000000-0005-0000-0000-0000EF3E0000}"/>
    <cellStyle name="Normal 2 22 12" xfId="16113" xr:uid="{00000000-0005-0000-0000-0000F03E0000}"/>
    <cellStyle name="Normal 2 22 2" xfId="16114" xr:uid="{00000000-0005-0000-0000-0000F13E0000}"/>
    <cellStyle name="Normal 2 22 2 10" xfId="16115" xr:uid="{00000000-0005-0000-0000-0000F23E0000}"/>
    <cellStyle name="Normal 2 22 2 2" xfId="16116" xr:uid="{00000000-0005-0000-0000-0000F33E0000}"/>
    <cellStyle name="Normal 2 22 2 2 2" xfId="16117" xr:uid="{00000000-0005-0000-0000-0000F43E0000}"/>
    <cellStyle name="Normal 2 22 2 3" xfId="16118" xr:uid="{00000000-0005-0000-0000-0000F53E0000}"/>
    <cellStyle name="Normal 2 22 2 3 2" xfId="16119" xr:uid="{00000000-0005-0000-0000-0000F63E0000}"/>
    <cellStyle name="Normal 2 22 2 4" xfId="16120" xr:uid="{00000000-0005-0000-0000-0000F73E0000}"/>
    <cellStyle name="Normal 2 22 2 4 2" xfId="16121" xr:uid="{00000000-0005-0000-0000-0000F83E0000}"/>
    <cellStyle name="Normal 2 22 2 5" xfId="16122" xr:uid="{00000000-0005-0000-0000-0000F93E0000}"/>
    <cellStyle name="Normal 2 22 2 5 2" xfId="16123" xr:uid="{00000000-0005-0000-0000-0000FA3E0000}"/>
    <cellStyle name="Normal 2 22 2 6" xfId="16124" xr:uid="{00000000-0005-0000-0000-0000FB3E0000}"/>
    <cellStyle name="Normal 2 22 2 6 2" xfId="16125" xr:uid="{00000000-0005-0000-0000-0000FC3E0000}"/>
    <cellStyle name="Normal 2 22 2 7" xfId="16126" xr:uid="{00000000-0005-0000-0000-0000FD3E0000}"/>
    <cellStyle name="Normal 2 22 2 7 2" xfId="16127" xr:uid="{00000000-0005-0000-0000-0000FE3E0000}"/>
    <cellStyle name="Normal 2 22 2 8" xfId="16128" xr:uid="{00000000-0005-0000-0000-0000FF3E0000}"/>
    <cellStyle name="Normal 2 22 2 9" xfId="16129" xr:uid="{00000000-0005-0000-0000-0000003F0000}"/>
    <cellStyle name="Normal 2 22 3" xfId="16130" xr:uid="{00000000-0005-0000-0000-0000013F0000}"/>
    <cellStyle name="Normal 2 22 3 10" xfId="16131" xr:uid="{00000000-0005-0000-0000-0000023F0000}"/>
    <cellStyle name="Normal 2 22 3 2" xfId="16132" xr:uid="{00000000-0005-0000-0000-0000033F0000}"/>
    <cellStyle name="Normal 2 22 3 2 2" xfId="16133" xr:uid="{00000000-0005-0000-0000-0000043F0000}"/>
    <cellStyle name="Normal 2 22 3 3" xfId="16134" xr:uid="{00000000-0005-0000-0000-0000053F0000}"/>
    <cellStyle name="Normal 2 22 3 3 2" xfId="16135" xr:uid="{00000000-0005-0000-0000-0000063F0000}"/>
    <cellStyle name="Normal 2 22 3 4" xfId="16136" xr:uid="{00000000-0005-0000-0000-0000073F0000}"/>
    <cellStyle name="Normal 2 22 3 4 2" xfId="16137" xr:uid="{00000000-0005-0000-0000-0000083F0000}"/>
    <cellStyle name="Normal 2 22 3 5" xfId="16138" xr:uid="{00000000-0005-0000-0000-0000093F0000}"/>
    <cellStyle name="Normal 2 22 3 5 2" xfId="16139" xr:uid="{00000000-0005-0000-0000-00000A3F0000}"/>
    <cellStyle name="Normal 2 22 3 6" xfId="16140" xr:uid="{00000000-0005-0000-0000-00000B3F0000}"/>
    <cellStyle name="Normal 2 22 3 6 2" xfId="16141" xr:uid="{00000000-0005-0000-0000-00000C3F0000}"/>
    <cellStyle name="Normal 2 22 3 7" xfId="16142" xr:uid="{00000000-0005-0000-0000-00000D3F0000}"/>
    <cellStyle name="Normal 2 22 3 7 2" xfId="16143" xr:uid="{00000000-0005-0000-0000-00000E3F0000}"/>
    <cellStyle name="Normal 2 22 3 8" xfId="16144" xr:uid="{00000000-0005-0000-0000-00000F3F0000}"/>
    <cellStyle name="Normal 2 22 3 9" xfId="16145" xr:uid="{00000000-0005-0000-0000-0000103F0000}"/>
    <cellStyle name="Normal 2 22 4" xfId="16146" xr:uid="{00000000-0005-0000-0000-0000113F0000}"/>
    <cellStyle name="Normal 2 22 4 2" xfId="16147" xr:uid="{00000000-0005-0000-0000-0000123F0000}"/>
    <cellStyle name="Normal 2 22 4 2 2" xfId="16148" xr:uid="{00000000-0005-0000-0000-0000133F0000}"/>
    <cellStyle name="Normal 2 22 4 2 3" xfId="16149" xr:uid="{00000000-0005-0000-0000-0000143F0000}"/>
    <cellStyle name="Normal 2 22 4 3" xfId="16150" xr:uid="{00000000-0005-0000-0000-0000153F0000}"/>
    <cellStyle name="Normal 2 22 4 3 2" xfId="16151" xr:uid="{00000000-0005-0000-0000-0000163F0000}"/>
    <cellStyle name="Normal 2 22 4 4" xfId="16152" xr:uid="{00000000-0005-0000-0000-0000173F0000}"/>
    <cellStyle name="Normal 2 22 4 4 2" xfId="16153" xr:uid="{00000000-0005-0000-0000-0000183F0000}"/>
    <cellStyle name="Normal 2 22 4 5" xfId="16154" xr:uid="{00000000-0005-0000-0000-0000193F0000}"/>
    <cellStyle name="Normal 2 22 4 5 2" xfId="16155" xr:uid="{00000000-0005-0000-0000-00001A3F0000}"/>
    <cellStyle name="Normal 2 22 4 6" xfId="16156" xr:uid="{00000000-0005-0000-0000-00001B3F0000}"/>
    <cellStyle name="Normal 2 22 4 7" xfId="16157" xr:uid="{00000000-0005-0000-0000-00001C3F0000}"/>
    <cellStyle name="Normal 2 22 5" xfId="16158" xr:uid="{00000000-0005-0000-0000-00001D3F0000}"/>
    <cellStyle name="Normal 2 22 5 2" xfId="16159" xr:uid="{00000000-0005-0000-0000-00001E3F0000}"/>
    <cellStyle name="Normal 2 22 5 3" xfId="16160" xr:uid="{00000000-0005-0000-0000-00001F3F0000}"/>
    <cellStyle name="Normal 2 22 6" xfId="16161" xr:uid="{00000000-0005-0000-0000-0000203F0000}"/>
    <cellStyle name="Normal 2 22 6 2" xfId="16162" xr:uid="{00000000-0005-0000-0000-0000213F0000}"/>
    <cellStyle name="Normal 2 22 7" xfId="16163" xr:uid="{00000000-0005-0000-0000-0000223F0000}"/>
    <cellStyle name="Normal 2 22 7 2" xfId="16164" xr:uid="{00000000-0005-0000-0000-0000233F0000}"/>
    <cellStyle name="Normal 2 22 8" xfId="16165" xr:uid="{00000000-0005-0000-0000-0000243F0000}"/>
    <cellStyle name="Normal 2 22 8 2" xfId="16166" xr:uid="{00000000-0005-0000-0000-0000253F0000}"/>
    <cellStyle name="Normal 2 22 9" xfId="16167" xr:uid="{00000000-0005-0000-0000-0000263F0000}"/>
    <cellStyle name="Normal 2 22 9 2" xfId="16168" xr:uid="{00000000-0005-0000-0000-0000273F0000}"/>
    <cellStyle name="Normal 2 23" xfId="16169" xr:uid="{00000000-0005-0000-0000-0000283F0000}"/>
    <cellStyle name="Normal 2 23 10" xfId="16170" xr:uid="{00000000-0005-0000-0000-0000293F0000}"/>
    <cellStyle name="Normal 2 23 10 2" xfId="16171" xr:uid="{00000000-0005-0000-0000-00002A3F0000}"/>
    <cellStyle name="Normal 2 23 11" xfId="16172" xr:uid="{00000000-0005-0000-0000-00002B3F0000}"/>
    <cellStyle name="Normal 2 23 12" xfId="16173" xr:uid="{00000000-0005-0000-0000-00002C3F0000}"/>
    <cellStyle name="Normal 2 23 2" xfId="16174" xr:uid="{00000000-0005-0000-0000-00002D3F0000}"/>
    <cellStyle name="Normal 2 23 2 10" xfId="16175" xr:uid="{00000000-0005-0000-0000-00002E3F0000}"/>
    <cellStyle name="Normal 2 23 2 2" xfId="16176" xr:uid="{00000000-0005-0000-0000-00002F3F0000}"/>
    <cellStyle name="Normal 2 23 2 2 2" xfId="16177" xr:uid="{00000000-0005-0000-0000-0000303F0000}"/>
    <cellStyle name="Normal 2 23 2 3" xfId="16178" xr:uid="{00000000-0005-0000-0000-0000313F0000}"/>
    <cellStyle name="Normal 2 23 2 3 2" xfId="16179" xr:uid="{00000000-0005-0000-0000-0000323F0000}"/>
    <cellStyle name="Normal 2 23 2 4" xfId="16180" xr:uid="{00000000-0005-0000-0000-0000333F0000}"/>
    <cellStyle name="Normal 2 23 2 4 2" xfId="16181" xr:uid="{00000000-0005-0000-0000-0000343F0000}"/>
    <cellStyle name="Normal 2 23 2 5" xfId="16182" xr:uid="{00000000-0005-0000-0000-0000353F0000}"/>
    <cellStyle name="Normal 2 23 2 5 2" xfId="16183" xr:uid="{00000000-0005-0000-0000-0000363F0000}"/>
    <cellStyle name="Normal 2 23 2 6" xfId="16184" xr:uid="{00000000-0005-0000-0000-0000373F0000}"/>
    <cellStyle name="Normal 2 23 2 6 2" xfId="16185" xr:uid="{00000000-0005-0000-0000-0000383F0000}"/>
    <cellStyle name="Normal 2 23 2 7" xfId="16186" xr:uid="{00000000-0005-0000-0000-0000393F0000}"/>
    <cellStyle name="Normal 2 23 2 7 2" xfId="16187" xr:uid="{00000000-0005-0000-0000-00003A3F0000}"/>
    <cellStyle name="Normal 2 23 2 8" xfId="16188" xr:uid="{00000000-0005-0000-0000-00003B3F0000}"/>
    <cellStyle name="Normal 2 23 2 9" xfId="16189" xr:uid="{00000000-0005-0000-0000-00003C3F0000}"/>
    <cellStyle name="Normal 2 23 3" xfId="16190" xr:uid="{00000000-0005-0000-0000-00003D3F0000}"/>
    <cellStyle name="Normal 2 23 3 10" xfId="16191" xr:uid="{00000000-0005-0000-0000-00003E3F0000}"/>
    <cellStyle name="Normal 2 23 3 2" xfId="16192" xr:uid="{00000000-0005-0000-0000-00003F3F0000}"/>
    <cellStyle name="Normal 2 23 3 2 2" xfId="16193" xr:uid="{00000000-0005-0000-0000-0000403F0000}"/>
    <cellStyle name="Normal 2 23 3 3" xfId="16194" xr:uid="{00000000-0005-0000-0000-0000413F0000}"/>
    <cellStyle name="Normal 2 23 3 3 2" xfId="16195" xr:uid="{00000000-0005-0000-0000-0000423F0000}"/>
    <cellStyle name="Normal 2 23 3 4" xfId="16196" xr:uid="{00000000-0005-0000-0000-0000433F0000}"/>
    <cellStyle name="Normal 2 23 3 4 2" xfId="16197" xr:uid="{00000000-0005-0000-0000-0000443F0000}"/>
    <cellStyle name="Normal 2 23 3 5" xfId="16198" xr:uid="{00000000-0005-0000-0000-0000453F0000}"/>
    <cellStyle name="Normal 2 23 3 5 2" xfId="16199" xr:uid="{00000000-0005-0000-0000-0000463F0000}"/>
    <cellStyle name="Normal 2 23 3 6" xfId="16200" xr:uid="{00000000-0005-0000-0000-0000473F0000}"/>
    <cellStyle name="Normal 2 23 3 6 2" xfId="16201" xr:uid="{00000000-0005-0000-0000-0000483F0000}"/>
    <cellStyle name="Normal 2 23 3 7" xfId="16202" xr:uid="{00000000-0005-0000-0000-0000493F0000}"/>
    <cellStyle name="Normal 2 23 3 7 2" xfId="16203" xr:uid="{00000000-0005-0000-0000-00004A3F0000}"/>
    <cellStyle name="Normal 2 23 3 8" xfId="16204" xr:uid="{00000000-0005-0000-0000-00004B3F0000}"/>
    <cellStyle name="Normal 2 23 3 9" xfId="16205" xr:uid="{00000000-0005-0000-0000-00004C3F0000}"/>
    <cellStyle name="Normal 2 23 4" xfId="16206" xr:uid="{00000000-0005-0000-0000-00004D3F0000}"/>
    <cellStyle name="Normal 2 23 4 2" xfId="16207" xr:uid="{00000000-0005-0000-0000-00004E3F0000}"/>
    <cellStyle name="Normal 2 23 4 2 2" xfId="16208" xr:uid="{00000000-0005-0000-0000-00004F3F0000}"/>
    <cellStyle name="Normal 2 23 4 2 3" xfId="16209" xr:uid="{00000000-0005-0000-0000-0000503F0000}"/>
    <cellStyle name="Normal 2 23 4 3" xfId="16210" xr:uid="{00000000-0005-0000-0000-0000513F0000}"/>
    <cellStyle name="Normal 2 23 4 3 2" xfId="16211" xr:uid="{00000000-0005-0000-0000-0000523F0000}"/>
    <cellStyle name="Normal 2 23 4 4" xfId="16212" xr:uid="{00000000-0005-0000-0000-0000533F0000}"/>
    <cellStyle name="Normal 2 23 4 4 2" xfId="16213" xr:uid="{00000000-0005-0000-0000-0000543F0000}"/>
    <cellStyle name="Normal 2 23 4 5" xfId="16214" xr:uid="{00000000-0005-0000-0000-0000553F0000}"/>
    <cellStyle name="Normal 2 23 4 5 2" xfId="16215" xr:uid="{00000000-0005-0000-0000-0000563F0000}"/>
    <cellStyle name="Normal 2 23 4 6" xfId="16216" xr:uid="{00000000-0005-0000-0000-0000573F0000}"/>
    <cellStyle name="Normal 2 23 4 7" xfId="16217" xr:uid="{00000000-0005-0000-0000-0000583F0000}"/>
    <cellStyle name="Normal 2 23 5" xfId="16218" xr:uid="{00000000-0005-0000-0000-0000593F0000}"/>
    <cellStyle name="Normal 2 23 5 2" xfId="16219" xr:uid="{00000000-0005-0000-0000-00005A3F0000}"/>
    <cellStyle name="Normal 2 23 5 3" xfId="16220" xr:uid="{00000000-0005-0000-0000-00005B3F0000}"/>
    <cellStyle name="Normal 2 23 6" xfId="16221" xr:uid="{00000000-0005-0000-0000-00005C3F0000}"/>
    <cellStyle name="Normal 2 23 6 2" xfId="16222" xr:uid="{00000000-0005-0000-0000-00005D3F0000}"/>
    <cellStyle name="Normal 2 23 7" xfId="16223" xr:uid="{00000000-0005-0000-0000-00005E3F0000}"/>
    <cellStyle name="Normal 2 23 7 2" xfId="16224" xr:uid="{00000000-0005-0000-0000-00005F3F0000}"/>
    <cellStyle name="Normal 2 23 8" xfId="16225" xr:uid="{00000000-0005-0000-0000-0000603F0000}"/>
    <cellStyle name="Normal 2 23 8 2" xfId="16226" xr:uid="{00000000-0005-0000-0000-0000613F0000}"/>
    <cellStyle name="Normal 2 23 9" xfId="16227" xr:uid="{00000000-0005-0000-0000-0000623F0000}"/>
    <cellStyle name="Normal 2 23 9 2" xfId="16228" xr:uid="{00000000-0005-0000-0000-0000633F0000}"/>
    <cellStyle name="Normal 2 24" xfId="16229" xr:uid="{00000000-0005-0000-0000-0000643F0000}"/>
    <cellStyle name="Normal 2 24 10" xfId="16230" xr:uid="{00000000-0005-0000-0000-0000653F0000}"/>
    <cellStyle name="Normal 2 24 10 10" xfId="16231" xr:uid="{00000000-0005-0000-0000-0000663F0000}"/>
    <cellStyle name="Normal 2 24 10 2" xfId="16232" xr:uid="{00000000-0005-0000-0000-0000673F0000}"/>
    <cellStyle name="Normal 2 24 10 2 2" xfId="16233" xr:uid="{00000000-0005-0000-0000-0000683F0000}"/>
    <cellStyle name="Normal 2 24 10 2 2 2" xfId="16234" xr:uid="{00000000-0005-0000-0000-0000693F0000}"/>
    <cellStyle name="Normal 2 24 10 2 2 3" xfId="16235" xr:uid="{00000000-0005-0000-0000-00006A3F0000}"/>
    <cellStyle name="Normal 2 24 10 2 3" xfId="16236" xr:uid="{00000000-0005-0000-0000-00006B3F0000}"/>
    <cellStyle name="Normal 2 24 10 2 3 2" xfId="16237" xr:uid="{00000000-0005-0000-0000-00006C3F0000}"/>
    <cellStyle name="Normal 2 24 10 2 4" xfId="16238" xr:uid="{00000000-0005-0000-0000-00006D3F0000}"/>
    <cellStyle name="Normal 2 24 10 2 4 2" xfId="16239" xr:uid="{00000000-0005-0000-0000-00006E3F0000}"/>
    <cellStyle name="Normal 2 24 10 2 5" xfId="16240" xr:uid="{00000000-0005-0000-0000-00006F3F0000}"/>
    <cellStyle name="Normal 2 24 10 2 5 2" xfId="16241" xr:uid="{00000000-0005-0000-0000-0000703F0000}"/>
    <cellStyle name="Normal 2 24 10 2 6" xfId="16242" xr:uid="{00000000-0005-0000-0000-0000713F0000}"/>
    <cellStyle name="Normal 2 24 10 2 7" xfId="16243" xr:uid="{00000000-0005-0000-0000-0000723F0000}"/>
    <cellStyle name="Normal 2 24 10 3" xfId="16244" xr:uid="{00000000-0005-0000-0000-0000733F0000}"/>
    <cellStyle name="Normal 2 24 10 3 2" xfId="16245" xr:uid="{00000000-0005-0000-0000-0000743F0000}"/>
    <cellStyle name="Normal 2 24 10 3 3" xfId="16246" xr:uid="{00000000-0005-0000-0000-0000753F0000}"/>
    <cellStyle name="Normal 2 24 10 4" xfId="16247" xr:uid="{00000000-0005-0000-0000-0000763F0000}"/>
    <cellStyle name="Normal 2 24 10 4 2" xfId="16248" xr:uid="{00000000-0005-0000-0000-0000773F0000}"/>
    <cellStyle name="Normal 2 24 10 5" xfId="16249" xr:uid="{00000000-0005-0000-0000-0000783F0000}"/>
    <cellStyle name="Normal 2 24 10 5 2" xfId="16250" xr:uid="{00000000-0005-0000-0000-0000793F0000}"/>
    <cellStyle name="Normal 2 24 10 6" xfId="16251" xr:uid="{00000000-0005-0000-0000-00007A3F0000}"/>
    <cellStyle name="Normal 2 24 10 6 2" xfId="16252" xr:uid="{00000000-0005-0000-0000-00007B3F0000}"/>
    <cellStyle name="Normal 2 24 10 7" xfId="16253" xr:uid="{00000000-0005-0000-0000-00007C3F0000}"/>
    <cellStyle name="Normal 2 24 10 7 2" xfId="16254" xr:uid="{00000000-0005-0000-0000-00007D3F0000}"/>
    <cellStyle name="Normal 2 24 10 8" xfId="16255" xr:uid="{00000000-0005-0000-0000-00007E3F0000}"/>
    <cellStyle name="Normal 2 24 10 8 2" xfId="16256" xr:uid="{00000000-0005-0000-0000-00007F3F0000}"/>
    <cellStyle name="Normal 2 24 10 9" xfId="16257" xr:uid="{00000000-0005-0000-0000-0000803F0000}"/>
    <cellStyle name="Normal 2 24 11" xfId="16258" xr:uid="{00000000-0005-0000-0000-0000813F0000}"/>
    <cellStyle name="Normal 2 24 11 10" xfId="16259" xr:uid="{00000000-0005-0000-0000-0000823F0000}"/>
    <cellStyle name="Normal 2 24 11 2" xfId="16260" xr:uid="{00000000-0005-0000-0000-0000833F0000}"/>
    <cellStyle name="Normal 2 24 11 2 2" xfId="16261" xr:uid="{00000000-0005-0000-0000-0000843F0000}"/>
    <cellStyle name="Normal 2 24 11 2 2 2" xfId="16262" xr:uid="{00000000-0005-0000-0000-0000853F0000}"/>
    <cellStyle name="Normal 2 24 11 2 2 3" xfId="16263" xr:uid="{00000000-0005-0000-0000-0000863F0000}"/>
    <cellStyle name="Normal 2 24 11 2 3" xfId="16264" xr:uid="{00000000-0005-0000-0000-0000873F0000}"/>
    <cellStyle name="Normal 2 24 11 2 3 2" xfId="16265" xr:uid="{00000000-0005-0000-0000-0000883F0000}"/>
    <cellStyle name="Normal 2 24 11 2 4" xfId="16266" xr:uid="{00000000-0005-0000-0000-0000893F0000}"/>
    <cellStyle name="Normal 2 24 11 2 4 2" xfId="16267" xr:uid="{00000000-0005-0000-0000-00008A3F0000}"/>
    <cellStyle name="Normal 2 24 11 2 5" xfId="16268" xr:uid="{00000000-0005-0000-0000-00008B3F0000}"/>
    <cellStyle name="Normal 2 24 11 2 5 2" xfId="16269" xr:uid="{00000000-0005-0000-0000-00008C3F0000}"/>
    <cellStyle name="Normal 2 24 11 2 6" xfId="16270" xr:uid="{00000000-0005-0000-0000-00008D3F0000}"/>
    <cellStyle name="Normal 2 24 11 2 7" xfId="16271" xr:uid="{00000000-0005-0000-0000-00008E3F0000}"/>
    <cellStyle name="Normal 2 24 11 3" xfId="16272" xr:uid="{00000000-0005-0000-0000-00008F3F0000}"/>
    <cellStyle name="Normal 2 24 11 3 2" xfId="16273" xr:uid="{00000000-0005-0000-0000-0000903F0000}"/>
    <cellStyle name="Normal 2 24 11 3 3" xfId="16274" xr:uid="{00000000-0005-0000-0000-0000913F0000}"/>
    <cellStyle name="Normal 2 24 11 4" xfId="16275" xr:uid="{00000000-0005-0000-0000-0000923F0000}"/>
    <cellStyle name="Normal 2 24 11 4 2" xfId="16276" xr:uid="{00000000-0005-0000-0000-0000933F0000}"/>
    <cellStyle name="Normal 2 24 11 5" xfId="16277" xr:uid="{00000000-0005-0000-0000-0000943F0000}"/>
    <cellStyle name="Normal 2 24 11 5 2" xfId="16278" xr:uid="{00000000-0005-0000-0000-0000953F0000}"/>
    <cellStyle name="Normal 2 24 11 6" xfId="16279" xr:uid="{00000000-0005-0000-0000-0000963F0000}"/>
    <cellStyle name="Normal 2 24 11 6 2" xfId="16280" xr:uid="{00000000-0005-0000-0000-0000973F0000}"/>
    <cellStyle name="Normal 2 24 11 7" xfId="16281" xr:uid="{00000000-0005-0000-0000-0000983F0000}"/>
    <cellStyle name="Normal 2 24 11 7 2" xfId="16282" xr:uid="{00000000-0005-0000-0000-0000993F0000}"/>
    <cellStyle name="Normal 2 24 11 8" xfId="16283" xr:uid="{00000000-0005-0000-0000-00009A3F0000}"/>
    <cellStyle name="Normal 2 24 11 8 2" xfId="16284" xr:uid="{00000000-0005-0000-0000-00009B3F0000}"/>
    <cellStyle name="Normal 2 24 11 9" xfId="16285" xr:uid="{00000000-0005-0000-0000-00009C3F0000}"/>
    <cellStyle name="Normal 2 24 12" xfId="16286" xr:uid="{00000000-0005-0000-0000-00009D3F0000}"/>
    <cellStyle name="Normal 2 24 12 10" xfId="16287" xr:uid="{00000000-0005-0000-0000-00009E3F0000}"/>
    <cellStyle name="Normal 2 24 12 2" xfId="16288" xr:uid="{00000000-0005-0000-0000-00009F3F0000}"/>
    <cellStyle name="Normal 2 24 12 2 2" xfId="16289" xr:uid="{00000000-0005-0000-0000-0000A03F0000}"/>
    <cellStyle name="Normal 2 24 12 2 2 2" xfId="16290" xr:uid="{00000000-0005-0000-0000-0000A13F0000}"/>
    <cellStyle name="Normal 2 24 12 2 2 3" xfId="16291" xr:uid="{00000000-0005-0000-0000-0000A23F0000}"/>
    <cellStyle name="Normal 2 24 12 2 3" xfId="16292" xr:uid="{00000000-0005-0000-0000-0000A33F0000}"/>
    <cellStyle name="Normal 2 24 12 2 3 2" xfId="16293" xr:uid="{00000000-0005-0000-0000-0000A43F0000}"/>
    <cellStyle name="Normal 2 24 12 2 4" xfId="16294" xr:uid="{00000000-0005-0000-0000-0000A53F0000}"/>
    <cellStyle name="Normal 2 24 12 2 4 2" xfId="16295" xr:uid="{00000000-0005-0000-0000-0000A63F0000}"/>
    <cellStyle name="Normal 2 24 12 2 5" xfId="16296" xr:uid="{00000000-0005-0000-0000-0000A73F0000}"/>
    <cellStyle name="Normal 2 24 12 2 5 2" xfId="16297" xr:uid="{00000000-0005-0000-0000-0000A83F0000}"/>
    <cellStyle name="Normal 2 24 12 2 6" xfId="16298" xr:uid="{00000000-0005-0000-0000-0000A93F0000}"/>
    <cellStyle name="Normal 2 24 12 2 7" xfId="16299" xr:uid="{00000000-0005-0000-0000-0000AA3F0000}"/>
    <cellStyle name="Normal 2 24 12 3" xfId="16300" xr:uid="{00000000-0005-0000-0000-0000AB3F0000}"/>
    <cellStyle name="Normal 2 24 12 3 2" xfId="16301" xr:uid="{00000000-0005-0000-0000-0000AC3F0000}"/>
    <cellStyle name="Normal 2 24 12 3 3" xfId="16302" xr:uid="{00000000-0005-0000-0000-0000AD3F0000}"/>
    <cellStyle name="Normal 2 24 12 4" xfId="16303" xr:uid="{00000000-0005-0000-0000-0000AE3F0000}"/>
    <cellStyle name="Normal 2 24 12 4 2" xfId="16304" xr:uid="{00000000-0005-0000-0000-0000AF3F0000}"/>
    <cellStyle name="Normal 2 24 12 5" xfId="16305" xr:uid="{00000000-0005-0000-0000-0000B03F0000}"/>
    <cellStyle name="Normal 2 24 12 5 2" xfId="16306" xr:uid="{00000000-0005-0000-0000-0000B13F0000}"/>
    <cellStyle name="Normal 2 24 12 6" xfId="16307" xr:uid="{00000000-0005-0000-0000-0000B23F0000}"/>
    <cellStyle name="Normal 2 24 12 6 2" xfId="16308" xr:uid="{00000000-0005-0000-0000-0000B33F0000}"/>
    <cellStyle name="Normal 2 24 12 7" xfId="16309" xr:uid="{00000000-0005-0000-0000-0000B43F0000}"/>
    <cellStyle name="Normal 2 24 12 7 2" xfId="16310" xr:uid="{00000000-0005-0000-0000-0000B53F0000}"/>
    <cellStyle name="Normal 2 24 12 8" xfId="16311" xr:uid="{00000000-0005-0000-0000-0000B63F0000}"/>
    <cellStyle name="Normal 2 24 12 8 2" xfId="16312" xr:uid="{00000000-0005-0000-0000-0000B73F0000}"/>
    <cellStyle name="Normal 2 24 12 9" xfId="16313" xr:uid="{00000000-0005-0000-0000-0000B83F0000}"/>
    <cellStyle name="Normal 2 24 13" xfId="16314" xr:uid="{00000000-0005-0000-0000-0000B93F0000}"/>
    <cellStyle name="Normal 2 24 13 10" xfId="16315" xr:uid="{00000000-0005-0000-0000-0000BA3F0000}"/>
    <cellStyle name="Normal 2 24 13 2" xfId="16316" xr:uid="{00000000-0005-0000-0000-0000BB3F0000}"/>
    <cellStyle name="Normal 2 24 13 2 2" xfId="16317" xr:uid="{00000000-0005-0000-0000-0000BC3F0000}"/>
    <cellStyle name="Normal 2 24 13 2 2 2" xfId="16318" xr:uid="{00000000-0005-0000-0000-0000BD3F0000}"/>
    <cellStyle name="Normal 2 24 13 2 2 3" xfId="16319" xr:uid="{00000000-0005-0000-0000-0000BE3F0000}"/>
    <cellStyle name="Normal 2 24 13 2 3" xfId="16320" xr:uid="{00000000-0005-0000-0000-0000BF3F0000}"/>
    <cellStyle name="Normal 2 24 13 2 3 2" xfId="16321" xr:uid="{00000000-0005-0000-0000-0000C03F0000}"/>
    <cellStyle name="Normal 2 24 13 2 4" xfId="16322" xr:uid="{00000000-0005-0000-0000-0000C13F0000}"/>
    <cellStyle name="Normal 2 24 13 2 4 2" xfId="16323" xr:uid="{00000000-0005-0000-0000-0000C23F0000}"/>
    <cellStyle name="Normal 2 24 13 2 5" xfId="16324" xr:uid="{00000000-0005-0000-0000-0000C33F0000}"/>
    <cellStyle name="Normal 2 24 13 2 5 2" xfId="16325" xr:uid="{00000000-0005-0000-0000-0000C43F0000}"/>
    <cellStyle name="Normal 2 24 13 2 6" xfId="16326" xr:uid="{00000000-0005-0000-0000-0000C53F0000}"/>
    <cellStyle name="Normal 2 24 13 2 7" xfId="16327" xr:uid="{00000000-0005-0000-0000-0000C63F0000}"/>
    <cellStyle name="Normal 2 24 13 3" xfId="16328" xr:uid="{00000000-0005-0000-0000-0000C73F0000}"/>
    <cellStyle name="Normal 2 24 13 3 2" xfId="16329" xr:uid="{00000000-0005-0000-0000-0000C83F0000}"/>
    <cellStyle name="Normal 2 24 13 3 3" xfId="16330" xr:uid="{00000000-0005-0000-0000-0000C93F0000}"/>
    <cellStyle name="Normal 2 24 13 4" xfId="16331" xr:uid="{00000000-0005-0000-0000-0000CA3F0000}"/>
    <cellStyle name="Normal 2 24 13 4 2" xfId="16332" xr:uid="{00000000-0005-0000-0000-0000CB3F0000}"/>
    <cellStyle name="Normal 2 24 13 5" xfId="16333" xr:uid="{00000000-0005-0000-0000-0000CC3F0000}"/>
    <cellStyle name="Normal 2 24 13 5 2" xfId="16334" xr:uid="{00000000-0005-0000-0000-0000CD3F0000}"/>
    <cellStyle name="Normal 2 24 13 6" xfId="16335" xr:uid="{00000000-0005-0000-0000-0000CE3F0000}"/>
    <cellStyle name="Normal 2 24 13 6 2" xfId="16336" xr:uid="{00000000-0005-0000-0000-0000CF3F0000}"/>
    <cellStyle name="Normal 2 24 13 7" xfId="16337" xr:uid="{00000000-0005-0000-0000-0000D03F0000}"/>
    <cellStyle name="Normal 2 24 13 7 2" xfId="16338" xr:uid="{00000000-0005-0000-0000-0000D13F0000}"/>
    <cellStyle name="Normal 2 24 13 8" xfId="16339" xr:uid="{00000000-0005-0000-0000-0000D23F0000}"/>
    <cellStyle name="Normal 2 24 13 8 2" xfId="16340" xr:uid="{00000000-0005-0000-0000-0000D33F0000}"/>
    <cellStyle name="Normal 2 24 13 9" xfId="16341" xr:uid="{00000000-0005-0000-0000-0000D43F0000}"/>
    <cellStyle name="Normal 2 24 14" xfId="16342" xr:uid="{00000000-0005-0000-0000-0000D53F0000}"/>
    <cellStyle name="Normal 2 24 14 10" xfId="16343" xr:uid="{00000000-0005-0000-0000-0000D63F0000}"/>
    <cellStyle name="Normal 2 24 14 2" xfId="16344" xr:uid="{00000000-0005-0000-0000-0000D73F0000}"/>
    <cellStyle name="Normal 2 24 14 2 2" xfId="16345" xr:uid="{00000000-0005-0000-0000-0000D83F0000}"/>
    <cellStyle name="Normal 2 24 14 2 2 2" xfId="16346" xr:uid="{00000000-0005-0000-0000-0000D93F0000}"/>
    <cellStyle name="Normal 2 24 14 2 2 3" xfId="16347" xr:uid="{00000000-0005-0000-0000-0000DA3F0000}"/>
    <cellStyle name="Normal 2 24 14 2 3" xfId="16348" xr:uid="{00000000-0005-0000-0000-0000DB3F0000}"/>
    <cellStyle name="Normal 2 24 14 2 3 2" xfId="16349" xr:uid="{00000000-0005-0000-0000-0000DC3F0000}"/>
    <cellStyle name="Normal 2 24 14 2 4" xfId="16350" xr:uid="{00000000-0005-0000-0000-0000DD3F0000}"/>
    <cellStyle name="Normal 2 24 14 2 4 2" xfId="16351" xr:uid="{00000000-0005-0000-0000-0000DE3F0000}"/>
    <cellStyle name="Normal 2 24 14 2 5" xfId="16352" xr:uid="{00000000-0005-0000-0000-0000DF3F0000}"/>
    <cellStyle name="Normal 2 24 14 2 5 2" xfId="16353" xr:uid="{00000000-0005-0000-0000-0000E03F0000}"/>
    <cellStyle name="Normal 2 24 14 2 6" xfId="16354" xr:uid="{00000000-0005-0000-0000-0000E13F0000}"/>
    <cellStyle name="Normal 2 24 14 2 7" xfId="16355" xr:uid="{00000000-0005-0000-0000-0000E23F0000}"/>
    <cellStyle name="Normal 2 24 14 3" xfId="16356" xr:uid="{00000000-0005-0000-0000-0000E33F0000}"/>
    <cellStyle name="Normal 2 24 14 3 2" xfId="16357" xr:uid="{00000000-0005-0000-0000-0000E43F0000}"/>
    <cellStyle name="Normal 2 24 14 3 3" xfId="16358" xr:uid="{00000000-0005-0000-0000-0000E53F0000}"/>
    <cellStyle name="Normal 2 24 14 4" xfId="16359" xr:uid="{00000000-0005-0000-0000-0000E63F0000}"/>
    <cellStyle name="Normal 2 24 14 4 2" xfId="16360" xr:uid="{00000000-0005-0000-0000-0000E73F0000}"/>
    <cellStyle name="Normal 2 24 14 5" xfId="16361" xr:uid="{00000000-0005-0000-0000-0000E83F0000}"/>
    <cellStyle name="Normal 2 24 14 5 2" xfId="16362" xr:uid="{00000000-0005-0000-0000-0000E93F0000}"/>
    <cellStyle name="Normal 2 24 14 6" xfId="16363" xr:uid="{00000000-0005-0000-0000-0000EA3F0000}"/>
    <cellStyle name="Normal 2 24 14 6 2" xfId="16364" xr:uid="{00000000-0005-0000-0000-0000EB3F0000}"/>
    <cellStyle name="Normal 2 24 14 7" xfId="16365" xr:uid="{00000000-0005-0000-0000-0000EC3F0000}"/>
    <cellStyle name="Normal 2 24 14 7 2" xfId="16366" xr:uid="{00000000-0005-0000-0000-0000ED3F0000}"/>
    <cellStyle name="Normal 2 24 14 8" xfId="16367" xr:uid="{00000000-0005-0000-0000-0000EE3F0000}"/>
    <cellStyle name="Normal 2 24 14 8 2" xfId="16368" xr:uid="{00000000-0005-0000-0000-0000EF3F0000}"/>
    <cellStyle name="Normal 2 24 14 9" xfId="16369" xr:uid="{00000000-0005-0000-0000-0000F03F0000}"/>
    <cellStyle name="Normal 2 24 15" xfId="16370" xr:uid="{00000000-0005-0000-0000-0000F13F0000}"/>
    <cellStyle name="Normal 2 24 15 10" xfId="16371" xr:uid="{00000000-0005-0000-0000-0000F23F0000}"/>
    <cellStyle name="Normal 2 24 15 2" xfId="16372" xr:uid="{00000000-0005-0000-0000-0000F33F0000}"/>
    <cellStyle name="Normal 2 24 15 2 2" xfId="16373" xr:uid="{00000000-0005-0000-0000-0000F43F0000}"/>
    <cellStyle name="Normal 2 24 15 2 2 2" xfId="16374" xr:uid="{00000000-0005-0000-0000-0000F53F0000}"/>
    <cellStyle name="Normal 2 24 15 2 2 3" xfId="16375" xr:uid="{00000000-0005-0000-0000-0000F63F0000}"/>
    <cellStyle name="Normal 2 24 15 2 3" xfId="16376" xr:uid="{00000000-0005-0000-0000-0000F73F0000}"/>
    <cellStyle name="Normal 2 24 15 2 3 2" xfId="16377" xr:uid="{00000000-0005-0000-0000-0000F83F0000}"/>
    <cellStyle name="Normal 2 24 15 2 4" xfId="16378" xr:uid="{00000000-0005-0000-0000-0000F93F0000}"/>
    <cellStyle name="Normal 2 24 15 2 4 2" xfId="16379" xr:uid="{00000000-0005-0000-0000-0000FA3F0000}"/>
    <cellStyle name="Normal 2 24 15 2 5" xfId="16380" xr:uid="{00000000-0005-0000-0000-0000FB3F0000}"/>
    <cellStyle name="Normal 2 24 15 2 5 2" xfId="16381" xr:uid="{00000000-0005-0000-0000-0000FC3F0000}"/>
    <cellStyle name="Normal 2 24 15 2 6" xfId="16382" xr:uid="{00000000-0005-0000-0000-0000FD3F0000}"/>
    <cellStyle name="Normal 2 24 15 2 7" xfId="16383" xr:uid="{00000000-0005-0000-0000-0000FE3F0000}"/>
    <cellStyle name="Normal 2 24 15 3" xfId="16384" xr:uid="{00000000-0005-0000-0000-0000FF3F0000}"/>
    <cellStyle name="Normal 2 24 15 3 2" xfId="16385" xr:uid="{00000000-0005-0000-0000-000000400000}"/>
    <cellStyle name="Normal 2 24 15 3 3" xfId="16386" xr:uid="{00000000-0005-0000-0000-000001400000}"/>
    <cellStyle name="Normal 2 24 15 4" xfId="16387" xr:uid="{00000000-0005-0000-0000-000002400000}"/>
    <cellStyle name="Normal 2 24 15 4 2" xfId="16388" xr:uid="{00000000-0005-0000-0000-000003400000}"/>
    <cellStyle name="Normal 2 24 15 5" xfId="16389" xr:uid="{00000000-0005-0000-0000-000004400000}"/>
    <cellStyle name="Normal 2 24 15 5 2" xfId="16390" xr:uid="{00000000-0005-0000-0000-000005400000}"/>
    <cellStyle name="Normal 2 24 15 6" xfId="16391" xr:uid="{00000000-0005-0000-0000-000006400000}"/>
    <cellStyle name="Normal 2 24 15 6 2" xfId="16392" xr:uid="{00000000-0005-0000-0000-000007400000}"/>
    <cellStyle name="Normal 2 24 15 7" xfId="16393" xr:uid="{00000000-0005-0000-0000-000008400000}"/>
    <cellStyle name="Normal 2 24 15 7 2" xfId="16394" xr:uid="{00000000-0005-0000-0000-000009400000}"/>
    <cellStyle name="Normal 2 24 15 8" xfId="16395" xr:uid="{00000000-0005-0000-0000-00000A400000}"/>
    <cellStyle name="Normal 2 24 15 8 2" xfId="16396" xr:uid="{00000000-0005-0000-0000-00000B400000}"/>
    <cellStyle name="Normal 2 24 15 9" xfId="16397" xr:uid="{00000000-0005-0000-0000-00000C400000}"/>
    <cellStyle name="Normal 2 24 16" xfId="16398" xr:uid="{00000000-0005-0000-0000-00000D400000}"/>
    <cellStyle name="Normal 2 24 16 10" xfId="16399" xr:uid="{00000000-0005-0000-0000-00000E400000}"/>
    <cellStyle name="Normal 2 24 16 2" xfId="16400" xr:uid="{00000000-0005-0000-0000-00000F400000}"/>
    <cellStyle name="Normal 2 24 16 2 2" xfId="16401" xr:uid="{00000000-0005-0000-0000-000010400000}"/>
    <cellStyle name="Normal 2 24 16 2 2 2" xfId="16402" xr:uid="{00000000-0005-0000-0000-000011400000}"/>
    <cellStyle name="Normal 2 24 16 2 2 3" xfId="16403" xr:uid="{00000000-0005-0000-0000-000012400000}"/>
    <cellStyle name="Normal 2 24 16 2 3" xfId="16404" xr:uid="{00000000-0005-0000-0000-000013400000}"/>
    <cellStyle name="Normal 2 24 16 2 3 2" xfId="16405" xr:uid="{00000000-0005-0000-0000-000014400000}"/>
    <cellStyle name="Normal 2 24 16 2 4" xfId="16406" xr:uid="{00000000-0005-0000-0000-000015400000}"/>
    <cellStyle name="Normal 2 24 16 2 4 2" xfId="16407" xr:uid="{00000000-0005-0000-0000-000016400000}"/>
    <cellStyle name="Normal 2 24 16 2 5" xfId="16408" xr:uid="{00000000-0005-0000-0000-000017400000}"/>
    <cellStyle name="Normal 2 24 16 2 5 2" xfId="16409" xr:uid="{00000000-0005-0000-0000-000018400000}"/>
    <cellStyle name="Normal 2 24 16 2 6" xfId="16410" xr:uid="{00000000-0005-0000-0000-000019400000}"/>
    <cellStyle name="Normal 2 24 16 2 7" xfId="16411" xr:uid="{00000000-0005-0000-0000-00001A400000}"/>
    <cellStyle name="Normal 2 24 16 3" xfId="16412" xr:uid="{00000000-0005-0000-0000-00001B400000}"/>
    <cellStyle name="Normal 2 24 16 3 2" xfId="16413" xr:uid="{00000000-0005-0000-0000-00001C400000}"/>
    <cellStyle name="Normal 2 24 16 3 3" xfId="16414" xr:uid="{00000000-0005-0000-0000-00001D400000}"/>
    <cellStyle name="Normal 2 24 16 4" xfId="16415" xr:uid="{00000000-0005-0000-0000-00001E400000}"/>
    <cellStyle name="Normal 2 24 16 4 2" xfId="16416" xr:uid="{00000000-0005-0000-0000-00001F400000}"/>
    <cellStyle name="Normal 2 24 16 5" xfId="16417" xr:uid="{00000000-0005-0000-0000-000020400000}"/>
    <cellStyle name="Normal 2 24 16 5 2" xfId="16418" xr:uid="{00000000-0005-0000-0000-000021400000}"/>
    <cellStyle name="Normal 2 24 16 6" xfId="16419" xr:uid="{00000000-0005-0000-0000-000022400000}"/>
    <cellStyle name="Normal 2 24 16 6 2" xfId="16420" xr:uid="{00000000-0005-0000-0000-000023400000}"/>
    <cellStyle name="Normal 2 24 16 7" xfId="16421" xr:uid="{00000000-0005-0000-0000-000024400000}"/>
    <cellStyle name="Normal 2 24 16 7 2" xfId="16422" xr:uid="{00000000-0005-0000-0000-000025400000}"/>
    <cellStyle name="Normal 2 24 16 8" xfId="16423" xr:uid="{00000000-0005-0000-0000-000026400000}"/>
    <cellStyle name="Normal 2 24 16 8 2" xfId="16424" xr:uid="{00000000-0005-0000-0000-000027400000}"/>
    <cellStyle name="Normal 2 24 16 9" xfId="16425" xr:uid="{00000000-0005-0000-0000-000028400000}"/>
    <cellStyle name="Normal 2 24 17" xfId="16426" xr:uid="{00000000-0005-0000-0000-000029400000}"/>
    <cellStyle name="Normal 2 24 17 10" xfId="16427" xr:uid="{00000000-0005-0000-0000-00002A400000}"/>
    <cellStyle name="Normal 2 24 17 2" xfId="16428" xr:uid="{00000000-0005-0000-0000-00002B400000}"/>
    <cellStyle name="Normal 2 24 17 2 2" xfId="16429" xr:uid="{00000000-0005-0000-0000-00002C400000}"/>
    <cellStyle name="Normal 2 24 17 2 2 2" xfId="16430" xr:uid="{00000000-0005-0000-0000-00002D400000}"/>
    <cellStyle name="Normal 2 24 17 2 2 3" xfId="16431" xr:uid="{00000000-0005-0000-0000-00002E400000}"/>
    <cellStyle name="Normal 2 24 17 2 3" xfId="16432" xr:uid="{00000000-0005-0000-0000-00002F400000}"/>
    <cellStyle name="Normal 2 24 17 2 3 2" xfId="16433" xr:uid="{00000000-0005-0000-0000-000030400000}"/>
    <cellStyle name="Normal 2 24 17 2 4" xfId="16434" xr:uid="{00000000-0005-0000-0000-000031400000}"/>
    <cellStyle name="Normal 2 24 17 2 4 2" xfId="16435" xr:uid="{00000000-0005-0000-0000-000032400000}"/>
    <cellStyle name="Normal 2 24 17 2 5" xfId="16436" xr:uid="{00000000-0005-0000-0000-000033400000}"/>
    <cellStyle name="Normal 2 24 17 2 5 2" xfId="16437" xr:uid="{00000000-0005-0000-0000-000034400000}"/>
    <cellStyle name="Normal 2 24 17 2 6" xfId="16438" xr:uid="{00000000-0005-0000-0000-000035400000}"/>
    <cellStyle name="Normal 2 24 17 2 7" xfId="16439" xr:uid="{00000000-0005-0000-0000-000036400000}"/>
    <cellStyle name="Normal 2 24 17 3" xfId="16440" xr:uid="{00000000-0005-0000-0000-000037400000}"/>
    <cellStyle name="Normal 2 24 17 3 2" xfId="16441" xr:uid="{00000000-0005-0000-0000-000038400000}"/>
    <cellStyle name="Normal 2 24 17 3 3" xfId="16442" xr:uid="{00000000-0005-0000-0000-000039400000}"/>
    <cellStyle name="Normal 2 24 17 4" xfId="16443" xr:uid="{00000000-0005-0000-0000-00003A400000}"/>
    <cellStyle name="Normal 2 24 17 4 2" xfId="16444" xr:uid="{00000000-0005-0000-0000-00003B400000}"/>
    <cellStyle name="Normal 2 24 17 5" xfId="16445" xr:uid="{00000000-0005-0000-0000-00003C400000}"/>
    <cellStyle name="Normal 2 24 17 5 2" xfId="16446" xr:uid="{00000000-0005-0000-0000-00003D400000}"/>
    <cellStyle name="Normal 2 24 17 6" xfId="16447" xr:uid="{00000000-0005-0000-0000-00003E400000}"/>
    <cellStyle name="Normal 2 24 17 6 2" xfId="16448" xr:uid="{00000000-0005-0000-0000-00003F400000}"/>
    <cellStyle name="Normal 2 24 17 7" xfId="16449" xr:uid="{00000000-0005-0000-0000-000040400000}"/>
    <cellStyle name="Normal 2 24 17 7 2" xfId="16450" xr:uid="{00000000-0005-0000-0000-000041400000}"/>
    <cellStyle name="Normal 2 24 17 8" xfId="16451" xr:uid="{00000000-0005-0000-0000-000042400000}"/>
    <cellStyle name="Normal 2 24 17 8 2" xfId="16452" xr:uid="{00000000-0005-0000-0000-000043400000}"/>
    <cellStyle name="Normal 2 24 17 9" xfId="16453" xr:uid="{00000000-0005-0000-0000-000044400000}"/>
    <cellStyle name="Normal 2 24 18" xfId="16454" xr:uid="{00000000-0005-0000-0000-000045400000}"/>
    <cellStyle name="Normal 2 24 18 10" xfId="16455" xr:uid="{00000000-0005-0000-0000-000046400000}"/>
    <cellStyle name="Normal 2 24 18 2" xfId="16456" xr:uid="{00000000-0005-0000-0000-000047400000}"/>
    <cellStyle name="Normal 2 24 18 2 2" xfId="16457" xr:uid="{00000000-0005-0000-0000-000048400000}"/>
    <cellStyle name="Normal 2 24 18 2 2 2" xfId="16458" xr:uid="{00000000-0005-0000-0000-000049400000}"/>
    <cellStyle name="Normal 2 24 18 2 2 3" xfId="16459" xr:uid="{00000000-0005-0000-0000-00004A400000}"/>
    <cellStyle name="Normal 2 24 18 2 3" xfId="16460" xr:uid="{00000000-0005-0000-0000-00004B400000}"/>
    <cellStyle name="Normal 2 24 18 2 3 2" xfId="16461" xr:uid="{00000000-0005-0000-0000-00004C400000}"/>
    <cellStyle name="Normal 2 24 18 2 4" xfId="16462" xr:uid="{00000000-0005-0000-0000-00004D400000}"/>
    <cellStyle name="Normal 2 24 18 2 4 2" xfId="16463" xr:uid="{00000000-0005-0000-0000-00004E400000}"/>
    <cellStyle name="Normal 2 24 18 2 5" xfId="16464" xr:uid="{00000000-0005-0000-0000-00004F400000}"/>
    <cellStyle name="Normal 2 24 18 2 5 2" xfId="16465" xr:uid="{00000000-0005-0000-0000-000050400000}"/>
    <cellStyle name="Normal 2 24 18 2 6" xfId="16466" xr:uid="{00000000-0005-0000-0000-000051400000}"/>
    <cellStyle name="Normal 2 24 18 2 7" xfId="16467" xr:uid="{00000000-0005-0000-0000-000052400000}"/>
    <cellStyle name="Normal 2 24 18 3" xfId="16468" xr:uid="{00000000-0005-0000-0000-000053400000}"/>
    <cellStyle name="Normal 2 24 18 3 2" xfId="16469" xr:uid="{00000000-0005-0000-0000-000054400000}"/>
    <cellStyle name="Normal 2 24 18 3 3" xfId="16470" xr:uid="{00000000-0005-0000-0000-000055400000}"/>
    <cellStyle name="Normal 2 24 18 4" xfId="16471" xr:uid="{00000000-0005-0000-0000-000056400000}"/>
    <cellStyle name="Normal 2 24 18 4 2" xfId="16472" xr:uid="{00000000-0005-0000-0000-000057400000}"/>
    <cellStyle name="Normal 2 24 18 5" xfId="16473" xr:uid="{00000000-0005-0000-0000-000058400000}"/>
    <cellStyle name="Normal 2 24 18 5 2" xfId="16474" xr:uid="{00000000-0005-0000-0000-000059400000}"/>
    <cellStyle name="Normal 2 24 18 6" xfId="16475" xr:uid="{00000000-0005-0000-0000-00005A400000}"/>
    <cellStyle name="Normal 2 24 18 6 2" xfId="16476" xr:uid="{00000000-0005-0000-0000-00005B400000}"/>
    <cellStyle name="Normal 2 24 18 7" xfId="16477" xr:uid="{00000000-0005-0000-0000-00005C400000}"/>
    <cellStyle name="Normal 2 24 18 7 2" xfId="16478" xr:uid="{00000000-0005-0000-0000-00005D400000}"/>
    <cellStyle name="Normal 2 24 18 8" xfId="16479" xr:uid="{00000000-0005-0000-0000-00005E400000}"/>
    <cellStyle name="Normal 2 24 18 8 2" xfId="16480" xr:uid="{00000000-0005-0000-0000-00005F400000}"/>
    <cellStyle name="Normal 2 24 18 9" xfId="16481" xr:uid="{00000000-0005-0000-0000-000060400000}"/>
    <cellStyle name="Normal 2 24 19" xfId="16482" xr:uid="{00000000-0005-0000-0000-000061400000}"/>
    <cellStyle name="Normal 2 24 19 10" xfId="16483" xr:uid="{00000000-0005-0000-0000-000062400000}"/>
    <cellStyle name="Normal 2 24 19 2" xfId="16484" xr:uid="{00000000-0005-0000-0000-000063400000}"/>
    <cellStyle name="Normal 2 24 19 2 2" xfId="16485" xr:uid="{00000000-0005-0000-0000-000064400000}"/>
    <cellStyle name="Normal 2 24 19 2 2 2" xfId="16486" xr:uid="{00000000-0005-0000-0000-000065400000}"/>
    <cellStyle name="Normal 2 24 19 2 2 3" xfId="16487" xr:uid="{00000000-0005-0000-0000-000066400000}"/>
    <cellStyle name="Normal 2 24 19 2 3" xfId="16488" xr:uid="{00000000-0005-0000-0000-000067400000}"/>
    <cellStyle name="Normal 2 24 19 2 3 2" xfId="16489" xr:uid="{00000000-0005-0000-0000-000068400000}"/>
    <cellStyle name="Normal 2 24 19 2 4" xfId="16490" xr:uid="{00000000-0005-0000-0000-000069400000}"/>
    <cellStyle name="Normal 2 24 19 2 4 2" xfId="16491" xr:uid="{00000000-0005-0000-0000-00006A400000}"/>
    <cellStyle name="Normal 2 24 19 2 5" xfId="16492" xr:uid="{00000000-0005-0000-0000-00006B400000}"/>
    <cellStyle name="Normal 2 24 19 2 5 2" xfId="16493" xr:uid="{00000000-0005-0000-0000-00006C400000}"/>
    <cellStyle name="Normal 2 24 19 2 6" xfId="16494" xr:uid="{00000000-0005-0000-0000-00006D400000}"/>
    <cellStyle name="Normal 2 24 19 2 7" xfId="16495" xr:uid="{00000000-0005-0000-0000-00006E400000}"/>
    <cellStyle name="Normal 2 24 19 3" xfId="16496" xr:uid="{00000000-0005-0000-0000-00006F400000}"/>
    <cellStyle name="Normal 2 24 19 3 2" xfId="16497" xr:uid="{00000000-0005-0000-0000-000070400000}"/>
    <cellStyle name="Normal 2 24 19 3 3" xfId="16498" xr:uid="{00000000-0005-0000-0000-000071400000}"/>
    <cellStyle name="Normal 2 24 19 4" xfId="16499" xr:uid="{00000000-0005-0000-0000-000072400000}"/>
    <cellStyle name="Normal 2 24 19 4 2" xfId="16500" xr:uid="{00000000-0005-0000-0000-000073400000}"/>
    <cellStyle name="Normal 2 24 19 5" xfId="16501" xr:uid="{00000000-0005-0000-0000-000074400000}"/>
    <cellStyle name="Normal 2 24 19 5 2" xfId="16502" xr:uid="{00000000-0005-0000-0000-000075400000}"/>
    <cellStyle name="Normal 2 24 19 6" xfId="16503" xr:uid="{00000000-0005-0000-0000-000076400000}"/>
    <cellStyle name="Normal 2 24 19 6 2" xfId="16504" xr:uid="{00000000-0005-0000-0000-000077400000}"/>
    <cellStyle name="Normal 2 24 19 7" xfId="16505" xr:uid="{00000000-0005-0000-0000-000078400000}"/>
    <cellStyle name="Normal 2 24 19 7 2" xfId="16506" xr:uid="{00000000-0005-0000-0000-000079400000}"/>
    <cellStyle name="Normal 2 24 19 8" xfId="16507" xr:uid="{00000000-0005-0000-0000-00007A400000}"/>
    <cellStyle name="Normal 2 24 19 8 2" xfId="16508" xr:uid="{00000000-0005-0000-0000-00007B400000}"/>
    <cellStyle name="Normal 2 24 19 9" xfId="16509" xr:uid="{00000000-0005-0000-0000-00007C400000}"/>
    <cellStyle name="Normal 2 24 2" xfId="16510" xr:uid="{00000000-0005-0000-0000-00007D400000}"/>
    <cellStyle name="Normal 2 24 2 10" xfId="16511" xr:uid="{00000000-0005-0000-0000-00007E400000}"/>
    <cellStyle name="Normal 2 24 2 10 10" xfId="16512" xr:uid="{00000000-0005-0000-0000-00007F400000}"/>
    <cellStyle name="Normal 2 24 2 10 2" xfId="16513" xr:uid="{00000000-0005-0000-0000-000080400000}"/>
    <cellStyle name="Normal 2 24 2 10 2 2" xfId="16514" xr:uid="{00000000-0005-0000-0000-000081400000}"/>
    <cellStyle name="Normal 2 24 2 10 3" xfId="16515" xr:uid="{00000000-0005-0000-0000-000082400000}"/>
    <cellStyle name="Normal 2 24 2 10 3 2" xfId="16516" xr:uid="{00000000-0005-0000-0000-000083400000}"/>
    <cellStyle name="Normal 2 24 2 10 4" xfId="16517" xr:uid="{00000000-0005-0000-0000-000084400000}"/>
    <cellStyle name="Normal 2 24 2 10 4 2" xfId="16518" xr:uid="{00000000-0005-0000-0000-000085400000}"/>
    <cellStyle name="Normal 2 24 2 10 5" xfId="16519" xr:uid="{00000000-0005-0000-0000-000086400000}"/>
    <cellStyle name="Normal 2 24 2 10 5 2" xfId="16520" xr:uid="{00000000-0005-0000-0000-000087400000}"/>
    <cellStyle name="Normal 2 24 2 10 6" xfId="16521" xr:uid="{00000000-0005-0000-0000-000088400000}"/>
    <cellStyle name="Normal 2 24 2 10 6 2" xfId="16522" xr:uid="{00000000-0005-0000-0000-000089400000}"/>
    <cellStyle name="Normal 2 24 2 10 7" xfId="16523" xr:uid="{00000000-0005-0000-0000-00008A400000}"/>
    <cellStyle name="Normal 2 24 2 10 7 2" xfId="16524" xr:uid="{00000000-0005-0000-0000-00008B400000}"/>
    <cellStyle name="Normal 2 24 2 10 8" xfId="16525" xr:uid="{00000000-0005-0000-0000-00008C400000}"/>
    <cellStyle name="Normal 2 24 2 10 9" xfId="16526" xr:uid="{00000000-0005-0000-0000-00008D400000}"/>
    <cellStyle name="Normal 2 24 2 11" xfId="16527" xr:uid="{00000000-0005-0000-0000-00008E400000}"/>
    <cellStyle name="Normal 2 24 2 11 10" xfId="16528" xr:uid="{00000000-0005-0000-0000-00008F400000}"/>
    <cellStyle name="Normal 2 24 2 11 2" xfId="16529" xr:uid="{00000000-0005-0000-0000-000090400000}"/>
    <cellStyle name="Normal 2 24 2 11 2 2" xfId="16530" xr:uid="{00000000-0005-0000-0000-000091400000}"/>
    <cellStyle name="Normal 2 24 2 11 3" xfId="16531" xr:uid="{00000000-0005-0000-0000-000092400000}"/>
    <cellStyle name="Normal 2 24 2 11 3 2" xfId="16532" xr:uid="{00000000-0005-0000-0000-000093400000}"/>
    <cellStyle name="Normal 2 24 2 11 4" xfId="16533" xr:uid="{00000000-0005-0000-0000-000094400000}"/>
    <cellStyle name="Normal 2 24 2 11 4 2" xfId="16534" xr:uid="{00000000-0005-0000-0000-000095400000}"/>
    <cellStyle name="Normal 2 24 2 11 5" xfId="16535" xr:uid="{00000000-0005-0000-0000-000096400000}"/>
    <cellStyle name="Normal 2 24 2 11 5 2" xfId="16536" xr:uid="{00000000-0005-0000-0000-000097400000}"/>
    <cellStyle name="Normal 2 24 2 11 6" xfId="16537" xr:uid="{00000000-0005-0000-0000-000098400000}"/>
    <cellStyle name="Normal 2 24 2 11 6 2" xfId="16538" xr:uid="{00000000-0005-0000-0000-000099400000}"/>
    <cellStyle name="Normal 2 24 2 11 7" xfId="16539" xr:uid="{00000000-0005-0000-0000-00009A400000}"/>
    <cellStyle name="Normal 2 24 2 11 7 2" xfId="16540" xr:uid="{00000000-0005-0000-0000-00009B400000}"/>
    <cellStyle name="Normal 2 24 2 11 8" xfId="16541" xr:uid="{00000000-0005-0000-0000-00009C400000}"/>
    <cellStyle name="Normal 2 24 2 11 9" xfId="16542" xr:uid="{00000000-0005-0000-0000-00009D400000}"/>
    <cellStyle name="Normal 2 24 2 12" xfId="16543" xr:uid="{00000000-0005-0000-0000-00009E400000}"/>
    <cellStyle name="Normal 2 24 2 12 10" xfId="16544" xr:uid="{00000000-0005-0000-0000-00009F400000}"/>
    <cellStyle name="Normal 2 24 2 12 2" xfId="16545" xr:uid="{00000000-0005-0000-0000-0000A0400000}"/>
    <cellStyle name="Normal 2 24 2 12 2 2" xfId="16546" xr:uid="{00000000-0005-0000-0000-0000A1400000}"/>
    <cellStyle name="Normal 2 24 2 12 3" xfId="16547" xr:uid="{00000000-0005-0000-0000-0000A2400000}"/>
    <cellStyle name="Normal 2 24 2 12 3 2" xfId="16548" xr:uid="{00000000-0005-0000-0000-0000A3400000}"/>
    <cellStyle name="Normal 2 24 2 12 4" xfId="16549" xr:uid="{00000000-0005-0000-0000-0000A4400000}"/>
    <cellStyle name="Normal 2 24 2 12 4 2" xfId="16550" xr:uid="{00000000-0005-0000-0000-0000A5400000}"/>
    <cellStyle name="Normal 2 24 2 12 5" xfId="16551" xr:uid="{00000000-0005-0000-0000-0000A6400000}"/>
    <cellStyle name="Normal 2 24 2 12 5 2" xfId="16552" xr:uid="{00000000-0005-0000-0000-0000A7400000}"/>
    <cellStyle name="Normal 2 24 2 12 6" xfId="16553" xr:uid="{00000000-0005-0000-0000-0000A8400000}"/>
    <cellStyle name="Normal 2 24 2 12 6 2" xfId="16554" xr:uid="{00000000-0005-0000-0000-0000A9400000}"/>
    <cellStyle name="Normal 2 24 2 12 7" xfId="16555" xr:uid="{00000000-0005-0000-0000-0000AA400000}"/>
    <cellStyle name="Normal 2 24 2 12 7 2" xfId="16556" xr:uid="{00000000-0005-0000-0000-0000AB400000}"/>
    <cellStyle name="Normal 2 24 2 12 8" xfId="16557" xr:uid="{00000000-0005-0000-0000-0000AC400000}"/>
    <cellStyle name="Normal 2 24 2 12 9" xfId="16558" xr:uid="{00000000-0005-0000-0000-0000AD400000}"/>
    <cellStyle name="Normal 2 24 2 13" xfId="16559" xr:uid="{00000000-0005-0000-0000-0000AE400000}"/>
    <cellStyle name="Normal 2 24 2 13 10" xfId="16560" xr:uid="{00000000-0005-0000-0000-0000AF400000}"/>
    <cellStyle name="Normal 2 24 2 13 2" xfId="16561" xr:uid="{00000000-0005-0000-0000-0000B0400000}"/>
    <cellStyle name="Normal 2 24 2 13 2 2" xfId="16562" xr:uid="{00000000-0005-0000-0000-0000B1400000}"/>
    <cellStyle name="Normal 2 24 2 13 3" xfId="16563" xr:uid="{00000000-0005-0000-0000-0000B2400000}"/>
    <cellStyle name="Normal 2 24 2 13 3 2" xfId="16564" xr:uid="{00000000-0005-0000-0000-0000B3400000}"/>
    <cellStyle name="Normal 2 24 2 13 4" xfId="16565" xr:uid="{00000000-0005-0000-0000-0000B4400000}"/>
    <cellStyle name="Normal 2 24 2 13 4 2" xfId="16566" xr:uid="{00000000-0005-0000-0000-0000B5400000}"/>
    <cellStyle name="Normal 2 24 2 13 5" xfId="16567" xr:uid="{00000000-0005-0000-0000-0000B6400000}"/>
    <cellStyle name="Normal 2 24 2 13 5 2" xfId="16568" xr:uid="{00000000-0005-0000-0000-0000B7400000}"/>
    <cellStyle name="Normal 2 24 2 13 6" xfId="16569" xr:uid="{00000000-0005-0000-0000-0000B8400000}"/>
    <cellStyle name="Normal 2 24 2 13 6 2" xfId="16570" xr:uid="{00000000-0005-0000-0000-0000B9400000}"/>
    <cellStyle name="Normal 2 24 2 13 7" xfId="16571" xr:uid="{00000000-0005-0000-0000-0000BA400000}"/>
    <cellStyle name="Normal 2 24 2 13 7 2" xfId="16572" xr:uid="{00000000-0005-0000-0000-0000BB400000}"/>
    <cellStyle name="Normal 2 24 2 13 8" xfId="16573" xr:uid="{00000000-0005-0000-0000-0000BC400000}"/>
    <cellStyle name="Normal 2 24 2 13 9" xfId="16574" xr:uid="{00000000-0005-0000-0000-0000BD400000}"/>
    <cellStyle name="Normal 2 24 2 14" xfId="16575" xr:uid="{00000000-0005-0000-0000-0000BE400000}"/>
    <cellStyle name="Normal 2 24 2 14 10" xfId="16576" xr:uid="{00000000-0005-0000-0000-0000BF400000}"/>
    <cellStyle name="Normal 2 24 2 14 2" xfId="16577" xr:uid="{00000000-0005-0000-0000-0000C0400000}"/>
    <cellStyle name="Normal 2 24 2 14 2 2" xfId="16578" xr:uid="{00000000-0005-0000-0000-0000C1400000}"/>
    <cellStyle name="Normal 2 24 2 14 3" xfId="16579" xr:uid="{00000000-0005-0000-0000-0000C2400000}"/>
    <cellStyle name="Normal 2 24 2 14 3 2" xfId="16580" xr:uid="{00000000-0005-0000-0000-0000C3400000}"/>
    <cellStyle name="Normal 2 24 2 14 4" xfId="16581" xr:uid="{00000000-0005-0000-0000-0000C4400000}"/>
    <cellStyle name="Normal 2 24 2 14 4 2" xfId="16582" xr:uid="{00000000-0005-0000-0000-0000C5400000}"/>
    <cellStyle name="Normal 2 24 2 14 5" xfId="16583" xr:uid="{00000000-0005-0000-0000-0000C6400000}"/>
    <cellStyle name="Normal 2 24 2 14 5 2" xfId="16584" xr:uid="{00000000-0005-0000-0000-0000C7400000}"/>
    <cellStyle name="Normal 2 24 2 14 6" xfId="16585" xr:uid="{00000000-0005-0000-0000-0000C8400000}"/>
    <cellStyle name="Normal 2 24 2 14 6 2" xfId="16586" xr:uid="{00000000-0005-0000-0000-0000C9400000}"/>
    <cellStyle name="Normal 2 24 2 14 7" xfId="16587" xr:uid="{00000000-0005-0000-0000-0000CA400000}"/>
    <cellStyle name="Normal 2 24 2 14 7 2" xfId="16588" xr:uid="{00000000-0005-0000-0000-0000CB400000}"/>
    <cellStyle name="Normal 2 24 2 14 8" xfId="16589" xr:uid="{00000000-0005-0000-0000-0000CC400000}"/>
    <cellStyle name="Normal 2 24 2 14 9" xfId="16590" xr:uid="{00000000-0005-0000-0000-0000CD400000}"/>
    <cellStyle name="Normal 2 24 2 15" xfId="16591" xr:uid="{00000000-0005-0000-0000-0000CE400000}"/>
    <cellStyle name="Normal 2 24 2 15 10" xfId="16592" xr:uid="{00000000-0005-0000-0000-0000CF400000}"/>
    <cellStyle name="Normal 2 24 2 15 2" xfId="16593" xr:uid="{00000000-0005-0000-0000-0000D0400000}"/>
    <cellStyle name="Normal 2 24 2 15 2 2" xfId="16594" xr:uid="{00000000-0005-0000-0000-0000D1400000}"/>
    <cellStyle name="Normal 2 24 2 15 3" xfId="16595" xr:uid="{00000000-0005-0000-0000-0000D2400000}"/>
    <cellStyle name="Normal 2 24 2 15 3 2" xfId="16596" xr:uid="{00000000-0005-0000-0000-0000D3400000}"/>
    <cellStyle name="Normal 2 24 2 15 4" xfId="16597" xr:uid="{00000000-0005-0000-0000-0000D4400000}"/>
    <cellStyle name="Normal 2 24 2 15 4 2" xfId="16598" xr:uid="{00000000-0005-0000-0000-0000D5400000}"/>
    <cellStyle name="Normal 2 24 2 15 5" xfId="16599" xr:uid="{00000000-0005-0000-0000-0000D6400000}"/>
    <cellStyle name="Normal 2 24 2 15 5 2" xfId="16600" xr:uid="{00000000-0005-0000-0000-0000D7400000}"/>
    <cellStyle name="Normal 2 24 2 15 6" xfId="16601" xr:uid="{00000000-0005-0000-0000-0000D8400000}"/>
    <cellStyle name="Normal 2 24 2 15 6 2" xfId="16602" xr:uid="{00000000-0005-0000-0000-0000D9400000}"/>
    <cellStyle name="Normal 2 24 2 15 7" xfId="16603" xr:uid="{00000000-0005-0000-0000-0000DA400000}"/>
    <cellStyle name="Normal 2 24 2 15 7 2" xfId="16604" xr:uid="{00000000-0005-0000-0000-0000DB400000}"/>
    <cellStyle name="Normal 2 24 2 15 8" xfId="16605" xr:uid="{00000000-0005-0000-0000-0000DC400000}"/>
    <cellStyle name="Normal 2 24 2 15 9" xfId="16606" xr:uid="{00000000-0005-0000-0000-0000DD400000}"/>
    <cellStyle name="Normal 2 24 2 16" xfId="16607" xr:uid="{00000000-0005-0000-0000-0000DE400000}"/>
    <cellStyle name="Normal 2 24 2 16 10" xfId="16608" xr:uid="{00000000-0005-0000-0000-0000DF400000}"/>
    <cellStyle name="Normal 2 24 2 16 2" xfId="16609" xr:uid="{00000000-0005-0000-0000-0000E0400000}"/>
    <cellStyle name="Normal 2 24 2 16 2 2" xfId="16610" xr:uid="{00000000-0005-0000-0000-0000E1400000}"/>
    <cellStyle name="Normal 2 24 2 16 3" xfId="16611" xr:uid="{00000000-0005-0000-0000-0000E2400000}"/>
    <cellStyle name="Normal 2 24 2 16 3 2" xfId="16612" xr:uid="{00000000-0005-0000-0000-0000E3400000}"/>
    <cellStyle name="Normal 2 24 2 16 4" xfId="16613" xr:uid="{00000000-0005-0000-0000-0000E4400000}"/>
    <cellStyle name="Normal 2 24 2 16 4 2" xfId="16614" xr:uid="{00000000-0005-0000-0000-0000E5400000}"/>
    <cellStyle name="Normal 2 24 2 16 5" xfId="16615" xr:uid="{00000000-0005-0000-0000-0000E6400000}"/>
    <cellStyle name="Normal 2 24 2 16 5 2" xfId="16616" xr:uid="{00000000-0005-0000-0000-0000E7400000}"/>
    <cellStyle name="Normal 2 24 2 16 6" xfId="16617" xr:uid="{00000000-0005-0000-0000-0000E8400000}"/>
    <cellStyle name="Normal 2 24 2 16 6 2" xfId="16618" xr:uid="{00000000-0005-0000-0000-0000E9400000}"/>
    <cellStyle name="Normal 2 24 2 16 7" xfId="16619" xr:uid="{00000000-0005-0000-0000-0000EA400000}"/>
    <cellStyle name="Normal 2 24 2 16 7 2" xfId="16620" xr:uid="{00000000-0005-0000-0000-0000EB400000}"/>
    <cellStyle name="Normal 2 24 2 16 8" xfId="16621" xr:uid="{00000000-0005-0000-0000-0000EC400000}"/>
    <cellStyle name="Normal 2 24 2 16 9" xfId="16622" xr:uid="{00000000-0005-0000-0000-0000ED400000}"/>
    <cellStyle name="Normal 2 24 2 17" xfId="16623" xr:uid="{00000000-0005-0000-0000-0000EE400000}"/>
    <cellStyle name="Normal 2 24 2 17 10" xfId="16624" xr:uid="{00000000-0005-0000-0000-0000EF400000}"/>
    <cellStyle name="Normal 2 24 2 17 2" xfId="16625" xr:uid="{00000000-0005-0000-0000-0000F0400000}"/>
    <cellStyle name="Normal 2 24 2 17 2 2" xfId="16626" xr:uid="{00000000-0005-0000-0000-0000F1400000}"/>
    <cellStyle name="Normal 2 24 2 17 3" xfId="16627" xr:uid="{00000000-0005-0000-0000-0000F2400000}"/>
    <cellStyle name="Normal 2 24 2 17 3 2" xfId="16628" xr:uid="{00000000-0005-0000-0000-0000F3400000}"/>
    <cellStyle name="Normal 2 24 2 17 4" xfId="16629" xr:uid="{00000000-0005-0000-0000-0000F4400000}"/>
    <cellStyle name="Normal 2 24 2 17 4 2" xfId="16630" xr:uid="{00000000-0005-0000-0000-0000F5400000}"/>
    <cellStyle name="Normal 2 24 2 17 5" xfId="16631" xr:uid="{00000000-0005-0000-0000-0000F6400000}"/>
    <cellStyle name="Normal 2 24 2 17 5 2" xfId="16632" xr:uid="{00000000-0005-0000-0000-0000F7400000}"/>
    <cellStyle name="Normal 2 24 2 17 6" xfId="16633" xr:uid="{00000000-0005-0000-0000-0000F8400000}"/>
    <cellStyle name="Normal 2 24 2 17 6 2" xfId="16634" xr:uid="{00000000-0005-0000-0000-0000F9400000}"/>
    <cellStyle name="Normal 2 24 2 17 7" xfId="16635" xr:uid="{00000000-0005-0000-0000-0000FA400000}"/>
    <cellStyle name="Normal 2 24 2 17 7 2" xfId="16636" xr:uid="{00000000-0005-0000-0000-0000FB400000}"/>
    <cellStyle name="Normal 2 24 2 17 8" xfId="16637" xr:uid="{00000000-0005-0000-0000-0000FC400000}"/>
    <cellStyle name="Normal 2 24 2 17 9" xfId="16638" xr:uid="{00000000-0005-0000-0000-0000FD400000}"/>
    <cellStyle name="Normal 2 24 2 18" xfId="16639" xr:uid="{00000000-0005-0000-0000-0000FE400000}"/>
    <cellStyle name="Normal 2 24 2 18 10" xfId="16640" xr:uid="{00000000-0005-0000-0000-0000FF400000}"/>
    <cellStyle name="Normal 2 24 2 18 2" xfId="16641" xr:uid="{00000000-0005-0000-0000-000000410000}"/>
    <cellStyle name="Normal 2 24 2 18 2 2" xfId="16642" xr:uid="{00000000-0005-0000-0000-000001410000}"/>
    <cellStyle name="Normal 2 24 2 18 3" xfId="16643" xr:uid="{00000000-0005-0000-0000-000002410000}"/>
    <cellStyle name="Normal 2 24 2 18 3 2" xfId="16644" xr:uid="{00000000-0005-0000-0000-000003410000}"/>
    <cellStyle name="Normal 2 24 2 18 4" xfId="16645" xr:uid="{00000000-0005-0000-0000-000004410000}"/>
    <cellStyle name="Normal 2 24 2 18 4 2" xfId="16646" xr:uid="{00000000-0005-0000-0000-000005410000}"/>
    <cellStyle name="Normal 2 24 2 18 5" xfId="16647" xr:uid="{00000000-0005-0000-0000-000006410000}"/>
    <cellStyle name="Normal 2 24 2 18 5 2" xfId="16648" xr:uid="{00000000-0005-0000-0000-000007410000}"/>
    <cellStyle name="Normal 2 24 2 18 6" xfId="16649" xr:uid="{00000000-0005-0000-0000-000008410000}"/>
    <cellStyle name="Normal 2 24 2 18 6 2" xfId="16650" xr:uid="{00000000-0005-0000-0000-000009410000}"/>
    <cellStyle name="Normal 2 24 2 18 7" xfId="16651" xr:uid="{00000000-0005-0000-0000-00000A410000}"/>
    <cellStyle name="Normal 2 24 2 18 7 2" xfId="16652" xr:uid="{00000000-0005-0000-0000-00000B410000}"/>
    <cellStyle name="Normal 2 24 2 18 8" xfId="16653" xr:uid="{00000000-0005-0000-0000-00000C410000}"/>
    <cellStyle name="Normal 2 24 2 18 9" xfId="16654" xr:uid="{00000000-0005-0000-0000-00000D410000}"/>
    <cellStyle name="Normal 2 24 2 19" xfId="16655" xr:uid="{00000000-0005-0000-0000-00000E410000}"/>
    <cellStyle name="Normal 2 24 2 19 10" xfId="16656" xr:uid="{00000000-0005-0000-0000-00000F410000}"/>
    <cellStyle name="Normal 2 24 2 19 2" xfId="16657" xr:uid="{00000000-0005-0000-0000-000010410000}"/>
    <cellStyle name="Normal 2 24 2 19 2 2" xfId="16658" xr:uid="{00000000-0005-0000-0000-000011410000}"/>
    <cellStyle name="Normal 2 24 2 19 3" xfId="16659" xr:uid="{00000000-0005-0000-0000-000012410000}"/>
    <cellStyle name="Normal 2 24 2 19 3 2" xfId="16660" xr:uid="{00000000-0005-0000-0000-000013410000}"/>
    <cellStyle name="Normal 2 24 2 19 4" xfId="16661" xr:uid="{00000000-0005-0000-0000-000014410000}"/>
    <cellStyle name="Normal 2 24 2 19 4 2" xfId="16662" xr:uid="{00000000-0005-0000-0000-000015410000}"/>
    <cellStyle name="Normal 2 24 2 19 5" xfId="16663" xr:uid="{00000000-0005-0000-0000-000016410000}"/>
    <cellStyle name="Normal 2 24 2 19 5 2" xfId="16664" xr:uid="{00000000-0005-0000-0000-000017410000}"/>
    <cellStyle name="Normal 2 24 2 19 6" xfId="16665" xr:uid="{00000000-0005-0000-0000-000018410000}"/>
    <cellStyle name="Normal 2 24 2 19 6 2" xfId="16666" xr:uid="{00000000-0005-0000-0000-000019410000}"/>
    <cellStyle name="Normal 2 24 2 19 7" xfId="16667" xr:uid="{00000000-0005-0000-0000-00001A410000}"/>
    <cellStyle name="Normal 2 24 2 19 7 2" xfId="16668" xr:uid="{00000000-0005-0000-0000-00001B410000}"/>
    <cellStyle name="Normal 2 24 2 19 8" xfId="16669" xr:uid="{00000000-0005-0000-0000-00001C410000}"/>
    <cellStyle name="Normal 2 24 2 19 9" xfId="16670" xr:uid="{00000000-0005-0000-0000-00001D410000}"/>
    <cellStyle name="Normal 2 24 2 2" xfId="16671" xr:uid="{00000000-0005-0000-0000-00001E410000}"/>
    <cellStyle name="Normal 2 24 2 2 10" xfId="16672" xr:uid="{00000000-0005-0000-0000-00001F410000}"/>
    <cellStyle name="Normal 2 24 2 2 11" xfId="16673" xr:uid="{00000000-0005-0000-0000-000020410000}"/>
    <cellStyle name="Normal 2 24 2 2 12" xfId="16674" xr:uid="{00000000-0005-0000-0000-000021410000}"/>
    <cellStyle name="Normal 2 24 2 2 2" xfId="16675" xr:uid="{00000000-0005-0000-0000-000022410000}"/>
    <cellStyle name="Normal 2 24 2 2 2 2" xfId="16676" xr:uid="{00000000-0005-0000-0000-000023410000}"/>
    <cellStyle name="Normal 2 24 2 2 3" xfId="16677" xr:uid="{00000000-0005-0000-0000-000024410000}"/>
    <cellStyle name="Normal 2 24 2 2 3 10" xfId="16678" xr:uid="{00000000-0005-0000-0000-000025410000}"/>
    <cellStyle name="Normal 2 24 2 2 3 2" xfId="16679" xr:uid="{00000000-0005-0000-0000-000026410000}"/>
    <cellStyle name="Normal 2 24 2 2 3 2 2" xfId="16680" xr:uid="{00000000-0005-0000-0000-000027410000}"/>
    <cellStyle name="Normal 2 24 2 2 3 2 3" xfId="16681" xr:uid="{00000000-0005-0000-0000-000028410000}"/>
    <cellStyle name="Normal 2 24 2 2 3 3" xfId="16682" xr:uid="{00000000-0005-0000-0000-000029410000}"/>
    <cellStyle name="Normal 2 24 2 2 3 3 2" xfId="16683" xr:uid="{00000000-0005-0000-0000-00002A410000}"/>
    <cellStyle name="Normal 2 24 2 2 3 3 2 2" xfId="16684" xr:uid="{00000000-0005-0000-0000-00002B410000}"/>
    <cellStyle name="Normal 2 24 2 2 3 3 3" xfId="16685" xr:uid="{00000000-0005-0000-0000-00002C410000}"/>
    <cellStyle name="Normal 2 24 2 2 3 3 3 2" xfId="16686" xr:uid="{00000000-0005-0000-0000-00002D410000}"/>
    <cellStyle name="Normal 2 24 2 2 3 3 4" xfId="16687" xr:uid="{00000000-0005-0000-0000-00002E410000}"/>
    <cellStyle name="Normal 2 24 2 2 3 3 4 2" xfId="16688" xr:uid="{00000000-0005-0000-0000-00002F410000}"/>
    <cellStyle name="Normal 2 24 2 2 3 3 5" xfId="16689" xr:uid="{00000000-0005-0000-0000-000030410000}"/>
    <cellStyle name="Normal 2 24 2 2 3 4" xfId="16690" xr:uid="{00000000-0005-0000-0000-000031410000}"/>
    <cellStyle name="Normal 2 24 2 2 3 4 2" xfId="16691" xr:uid="{00000000-0005-0000-0000-000032410000}"/>
    <cellStyle name="Normal 2 24 2 2 3 5" xfId="16692" xr:uid="{00000000-0005-0000-0000-000033410000}"/>
    <cellStyle name="Normal 2 24 2 2 3 5 2" xfId="16693" xr:uid="{00000000-0005-0000-0000-000034410000}"/>
    <cellStyle name="Normal 2 24 2 2 3 6" xfId="16694" xr:uid="{00000000-0005-0000-0000-000035410000}"/>
    <cellStyle name="Normal 2 24 2 2 3 6 2" xfId="16695" xr:uid="{00000000-0005-0000-0000-000036410000}"/>
    <cellStyle name="Normal 2 24 2 2 3 7" xfId="16696" xr:uid="{00000000-0005-0000-0000-000037410000}"/>
    <cellStyle name="Normal 2 24 2 2 3 7 2" xfId="16697" xr:uid="{00000000-0005-0000-0000-000038410000}"/>
    <cellStyle name="Normal 2 24 2 2 3 8" xfId="16698" xr:uid="{00000000-0005-0000-0000-000039410000}"/>
    <cellStyle name="Normal 2 24 2 2 3 8 2" xfId="16699" xr:uid="{00000000-0005-0000-0000-00003A410000}"/>
    <cellStyle name="Normal 2 24 2 2 3 9" xfId="16700" xr:uid="{00000000-0005-0000-0000-00003B410000}"/>
    <cellStyle name="Normal 2 24 2 2 4" xfId="16701" xr:uid="{00000000-0005-0000-0000-00003C410000}"/>
    <cellStyle name="Normal 2 24 2 2 4 2" xfId="16702" xr:uid="{00000000-0005-0000-0000-00003D410000}"/>
    <cellStyle name="Normal 2 24 2 2 5" xfId="16703" xr:uid="{00000000-0005-0000-0000-00003E410000}"/>
    <cellStyle name="Normal 2 24 2 2 5 2" xfId="16704" xr:uid="{00000000-0005-0000-0000-00003F410000}"/>
    <cellStyle name="Normal 2 24 2 2 5 2 2" xfId="16705" xr:uid="{00000000-0005-0000-0000-000040410000}"/>
    <cellStyle name="Normal 2 24 2 2 5 3" xfId="16706" xr:uid="{00000000-0005-0000-0000-000041410000}"/>
    <cellStyle name="Normal 2 24 2 2 5 3 2" xfId="16707" xr:uid="{00000000-0005-0000-0000-000042410000}"/>
    <cellStyle name="Normal 2 24 2 2 5 4" xfId="16708" xr:uid="{00000000-0005-0000-0000-000043410000}"/>
    <cellStyle name="Normal 2 24 2 2 5 4 2" xfId="16709" xr:uid="{00000000-0005-0000-0000-000044410000}"/>
    <cellStyle name="Normal 2 24 2 2 5 5" xfId="16710" xr:uid="{00000000-0005-0000-0000-000045410000}"/>
    <cellStyle name="Normal 2 24 2 2 6" xfId="16711" xr:uid="{00000000-0005-0000-0000-000046410000}"/>
    <cellStyle name="Normal 2 24 2 2 6 2" xfId="16712" xr:uid="{00000000-0005-0000-0000-000047410000}"/>
    <cellStyle name="Normal 2 24 2 2 7" xfId="16713" xr:uid="{00000000-0005-0000-0000-000048410000}"/>
    <cellStyle name="Normal 2 24 2 2 7 2" xfId="16714" xr:uid="{00000000-0005-0000-0000-000049410000}"/>
    <cellStyle name="Normal 2 24 2 2 8" xfId="16715" xr:uid="{00000000-0005-0000-0000-00004A410000}"/>
    <cellStyle name="Normal 2 24 2 2 8 2" xfId="16716" xr:uid="{00000000-0005-0000-0000-00004B410000}"/>
    <cellStyle name="Normal 2 24 2 2 9" xfId="16717" xr:uid="{00000000-0005-0000-0000-00004C410000}"/>
    <cellStyle name="Normal 2 24 2 2 9 2" xfId="16718" xr:uid="{00000000-0005-0000-0000-00004D410000}"/>
    <cellStyle name="Normal 2 24 2 20" xfId="16719" xr:uid="{00000000-0005-0000-0000-00004E410000}"/>
    <cellStyle name="Normal 2 24 2 20 10" xfId="16720" xr:uid="{00000000-0005-0000-0000-00004F410000}"/>
    <cellStyle name="Normal 2 24 2 20 2" xfId="16721" xr:uid="{00000000-0005-0000-0000-000050410000}"/>
    <cellStyle name="Normal 2 24 2 20 2 2" xfId="16722" xr:uid="{00000000-0005-0000-0000-000051410000}"/>
    <cellStyle name="Normal 2 24 2 20 3" xfId="16723" xr:uid="{00000000-0005-0000-0000-000052410000}"/>
    <cellStyle name="Normal 2 24 2 20 3 2" xfId="16724" xr:uid="{00000000-0005-0000-0000-000053410000}"/>
    <cellStyle name="Normal 2 24 2 20 4" xfId="16725" xr:uid="{00000000-0005-0000-0000-000054410000}"/>
    <cellStyle name="Normal 2 24 2 20 4 2" xfId="16726" xr:uid="{00000000-0005-0000-0000-000055410000}"/>
    <cellStyle name="Normal 2 24 2 20 5" xfId="16727" xr:uid="{00000000-0005-0000-0000-000056410000}"/>
    <cellStyle name="Normal 2 24 2 20 5 2" xfId="16728" xr:uid="{00000000-0005-0000-0000-000057410000}"/>
    <cellStyle name="Normal 2 24 2 20 6" xfId="16729" xr:uid="{00000000-0005-0000-0000-000058410000}"/>
    <cellStyle name="Normal 2 24 2 20 6 2" xfId="16730" xr:uid="{00000000-0005-0000-0000-000059410000}"/>
    <cellStyle name="Normal 2 24 2 20 7" xfId="16731" xr:uid="{00000000-0005-0000-0000-00005A410000}"/>
    <cellStyle name="Normal 2 24 2 20 7 2" xfId="16732" xr:uid="{00000000-0005-0000-0000-00005B410000}"/>
    <cellStyle name="Normal 2 24 2 20 8" xfId="16733" xr:uid="{00000000-0005-0000-0000-00005C410000}"/>
    <cellStyle name="Normal 2 24 2 20 9" xfId="16734" xr:uid="{00000000-0005-0000-0000-00005D410000}"/>
    <cellStyle name="Normal 2 24 2 21" xfId="16735" xr:uid="{00000000-0005-0000-0000-00005E410000}"/>
    <cellStyle name="Normal 2 24 2 21 10" xfId="16736" xr:uid="{00000000-0005-0000-0000-00005F410000}"/>
    <cellStyle name="Normal 2 24 2 21 2" xfId="16737" xr:uid="{00000000-0005-0000-0000-000060410000}"/>
    <cellStyle name="Normal 2 24 2 21 2 2" xfId="16738" xr:uid="{00000000-0005-0000-0000-000061410000}"/>
    <cellStyle name="Normal 2 24 2 21 3" xfId="16739" xr:uid="{00000000-0005-0000-0000-000062410000}"/>
    <cellStyle name="Normal 2 24 2 21 3 2" xfId="16740" xr:uid="{00000000-0005-0000-0000-000063410000}"/>
    <cellStyle name="Normal 2 24 2 21 4" xfId="16741" xr:uid="{00000000-0005-0000-0000-000064410000}"/>
    <cellStyle name="Normal 2 24 2 21 4 2" xfId="16742" xr:uid="{00000000-0005-0000-0000-000065410000}"/>
    <cellStyle name="Normal 2 24 2 21 5" xfId="16743" xr:uid="{00000000-0005-0000-0000-000066410000}"/>
    <cellStyle name="Normal 2 24 2 21 5 2" xfId="16744" xr:uid="{00000000-0005-0000-0000-000067410000}"/>
    <cellStyle name="Normal 2 24 2 21 6" xfId="16745" xr:uid="{00000000-0005-0000-0000-000068410000}"/>
    <cellStyle name="Normal 2 24 2 21 6 2" xfId="16746" xr:uid="{00000000-0005-0000-0000-000069410000}"/>
    <cellStyle name="Normal 2 24 2 21 7" xfId="16747" xr:uid="{00000000-0005-0000-0000-00006A410000}"/>
    <cellStyle name="Normal 2 24 2 21 7 2" xfId="16748" xr:uid="{00000000-0005-0000-0000-00006B410000}"/>
    <cellStyle name="Normal 2 24 2 21 8" xfId="16749" xr:uid="{00000000-0005-0000-0000-00006C410000}"/>
    <cellStyle name="Normal 2 24 2 21 9" xfId="16750" xr:uid="{00000000-0005-0000-0000-00006D410000}"/>
    <cellStyle name="Normal 2 24 2 22" xfId="16751" xr:uid="{00000000-0005-0000-0000-00006E410000}"/>
    <cellStyle name="Normal 2 24 2 22 10" xfId="16752" xr:uid="{00000000-0005-0000-0000-00006F410000}"/>
    <cellStyle name="Normal 2 24 2 22 2" xfId="16753" xr:uid="{00000000-0005-0000-0000-000070410000}"/>
    <cellStyle name="Normal 2 24 2 22 2 2" xfId="16754" xr:uid="{00000000-0005-0000-0000-000071410000}"/>
    <cellStyle name="Normal 2 24 2 22 3" xfId="16755" xr:uid="{00000000-0005-0000-0000-000072410000}"/>
    <cellStyle name="Normal 2 24 2 22 3 2" xfId="16756" xr:uid="{00000000-0005-0000-0000-000073410000}"/>
    <cellStyle name="Normal 2 24 2 22 4" xfId="16757" xr:uid="{00000000-0005-0000-0000-000074410000}"/>
    <cellStyle name="Normal 2 24 2 22 4 2" xfId="16758" xr:uid="{00000000-0005-0000-0000-000075410000}"/>
    <cellStyle name="Normal 2 24 2 22 5" xfId="16759" xr:uid="{00000000-0005-0000-0000-000076410000}"/>
    <cellStyle name="Normal 2 24 2 22 5 2" xfId="16760" xr:uid="{00000000-0005-0000-0000-000077410000}"/>
    <cellStyle name="Normal 2 24 2 22 6" xfId="16761" xr:uid="{00000000-0005-0000-0000-000078410000}"/>
    <cellStyle name="Normal 2 24 2 22 6 2" xfId="16762" xr:uid="{00000000-0005-0000-0000-000079410000}"/>
    <cellStyle name="Normal 2 24 2 22 7" xfId="16763" xr:uid="{00000000-0005-0000-0000-00007A410000}"/>
    <cellStyle name="Normal 2 24 2 22 7 2" xfId="16764" xr:uid="{00000000-0005-0000-0000-00007B410000}"/>
    <cellStyle name="Normal 2 24 2 22 8" xfId="16765" xr:uid="{00000000-0005-0000-0000-00007C410000}"/>
    <cellStyle name="Normal 2 24 2 22 9" xfId="16766" xr:uid="{00000000-0005-0000-0000-00007D410000}"/>
    <cellStyle name="Normal 2 24 2 23" xfId="16767" xr:uid="{00000000-0005-0000-0000-00007E410000}"/>
    <cellStyle name="Normal 2 24 2 23 10" xfId="16768" xr:uid="{00000000-0005-0000-0000-00007F410000}"/>
    <cellStyle name="Normal 2 24 2 23 2" xfId="16769" xr:uid="{00000000-0005-0000-0000-000080410000}"/>
    <cellStyle name="Normal 2 24 2 23 2 2" xfId="16770" xr:uid="{00000000-0005-0000-0000-000081410000}"/>
    <cellStyle name="Normal 2 24 2 23 3" xfId="16771" xr:uid="{00000000-0005-0000-0000-000082410000}"/>
    <cellStyle name="Normal 2 24 2 23 3 2" xfId="16772" xr:uid="{00000000-0005-0000-0000-000083410000}"/>
    <cellStyle name="Normal 2 24 2 23 4" xfId="16773" xr:uid="{00000000-0005-0000-0000-000084410000}"/>
    <cellStyle name="Normal 2 24 2 23 4 2" xfId="16774" xr:uid="{00000000-0005-0000-0000-000085410000}"/>
    <cellStyle name="Normal 2 24 2 23 5" xfId="16775" xr:uid="{00000000-0005-0000-0000-000086410000}"/>
    <cellStyle name="Normal 2 24 2 23 5 2" xfId="16776" xr:uid="{00000000-0005-0000-0000-000087410000}"/>
    <cellStyle name="Normal 2 24 2 23 6" xfId="16777" xr:uid="{00000000-0005-0000-0000-000088410000}"/>
    <cellStyle name="Normal 2 24 2 23 6 2" xfId="16778" xr:uid="{00000000-0005-0000-0000-000089410000}"/>
    <cellStyle name="Normal 2 24 2 23 7" xfId="16779" xr:uid="{00000000-0005-0000-0000-00008A410000}"/>
    <cellStyle name="Normal 2 24 2 23 7 2" xfId="16780" xr:uid="{00000000-0005-0000-0000-00008B410000}"/>
    <cellStyle name="Normal 2 24 2 23 8" xfId="16781" xr:uid="{00000000-0005-0000-0000-00008C410000}"/>
    <cellStyle name="Normal 2 24 2 23 9" xfId="16782" xr:uid="{00000000-0005-0000-0000-00008D410000}"/>
    <cellStyle name="Normal 2 24 2 24" xfId="16783" xr:uid="{00000000-0005-0000-0000-00008E410000}"/>
    <cellStyle name="Normal 2 24 2 24 10" xfId="16784" xr:uid="{00000000-0005-0000-0000-00008F410000}"/>
    <cellStyle name="Normal 2 24 2 24 2" xfId="16785" xr:uid="{00000000-0005-0000-0000-000090410000}"/>
    <cellStyle name="Normal 2 24 2 24 2 2" xfId="16786" xr:uid="{00000000-0005-0000-0000-000091410000}"/>
    <cellStyle name="Normal 2 24 2 24 3" xfId="16787" xr:uid="{00000000-0005-0000-0000-000092410000}"/>
    <cellStyle name="Normal 2 24 2 24 3 2" xfId="16788" xr:uid="{00000000-0005-0000-0000-000093410000}"/>
    <cellStyle name="Normal 2 24 2 24 4" xfId="16789" xr:uid="{00000000-0005-0000-0000-000094410000}"/>
    <cellStyle name="Normal 2 24 2 24 4 2" xfId="16790" xr:uid="{00000000-0005-0000-0000-000095410000}"/>
    <cellStyle name="Normal 2 24 2 24 5" xfId="16791" xr:uid="{00000000-0005-0000-0000-000096410000}"/>
    <cellStyle name="Normal 2 24 2 24 5 2" xfId="16792" xr:uid="{00000000-0005-0000-0000-000097410000}"/>
    <cellStyle name="Normal 2 24 2 24 6" xfId="16793" xr:uid="{00000000-0005-0000-0000-000098410000}"/>
    <cellStyle name="Normal 2 24 2 24 6 2" xfId="16794" xr:uid="{00000000-0005-0000-0000-000099410000}"/>
    <cellStyle name="Normal 2 24 2 24 7" xfId="16795" xr:uid="{00000000-0005-0000-0000-00009A410000}"/>
    <cellStyle name="Normal 2 24 2 24 7 2" xfId="16796" xr:uid="{00000000-0005-0000-0000-00009B410000}"/>
    <cellStyle name="Normal 2 24 2 24 8" xfId="16797" xr:uid="{00000000-0005-0000-0000-00009C410000}"/>
    <cellStyle name="Normal 2 24 2 24 9" xfId="16798" xr:uid="{00000000-0005-0000-0000-00009D410000}"/>
    <cellStyle name="Normal 2 24 2 25" xfId="16799" xr:uid="{00000000-0005-0000-0000-00009E410000}"/>
    <cellStyle name="Normal 2 24 2 25 10" xfId="16800" xr:uid="{00000000-0005-0000-0000-00009F410000}"/>
    <cellStyle name="Normal 2 24 2 25 2" xfId="16801" xr:uid="{00000000-0005-0000-0000-0000A0410000}"/>
    <cellStyle name="Normal 2 24 2 25 2 2" xfId="16802" xr:uid="{00000000-0005-0000-0000-0000A1410000}"/>
    <cellStyle name="Normal 2 24 2 25 3" xfId="16803" xr:uid="{00000000-0005-0000-0000-0000A2410000}"/>
    <cellStyle name="Normal 2 24 2 25 3 2" xfId="16804" xr:uid="{00000000-0005-0000-0000-0000A3410000}"/>
    <cellStyle name="Normal 2 24 2 25 4" xfId="16805" xr:uid="{00000000-0005-0000-0000-0000A4410000}"/>
    <cellStyle name="Normal 2 24 2 25 4 2" xfId="16806" xr:uid="{00000000-0005-0000-0000-0000A5410000}"/>
    <cellStyle name="Normal 2 24 2 25 5" xfId="16807" xr:uid="{00000000-0005-0000-0000-0000A6410000}"/>
    <cellStyle name="Normal 2 24 2 25 5 2" xfId="16808" xr:uid="{00000000-0005-0000-0000-0000A7410000}"/>
    <cellStyle name="Normal 2 24 2 25 6" xfId="16809" xr:uid="{00000000-0005-0000-0000-0000A8410000}"/>
    <cellStyle name="Normal 2 24 2 25 6 2" xfId="16810" xr:uid="{00000000-0005-0000-0000-0000A9410000}"/>
    <cellStyle name="Normal 2 24 2 25 7" xfId="16811" xr:uid="{00000000-0005-0000-0000-0000AA410000}"/>
    <cellStyle name="Normal 2 24 2 25 7 2" xfId="16812" xr:uid="{00000000-0005-0000-0000-0000AB410000}"/>
    <cellStyle name="Normal 2 24 2 25 8" xfId="16813" xr:uid="{00000000-0005-0000-0000-0000AC410000}"/>
    <cellStyle name="Normal 2 24 2 25 9" xfId="16814" xr:uid="{00000000-0005-0000-0000-0000AD410000}"/>
    <cellStyle name="Normal 2 24 2 26" xfId="16815" xr:uid="{00000000-0005-0000-0000-0000AE410000}"/>
    <cellStyle name="Normal 2 24 2 26 10" xfId="16816" xr:uid="{00000000-0005-0000-0000-0000AF410000}"/>
    <cellStyle name="Normal 2 24 2 26 2" xfId="16817" xr:uid="{00000000-0005-0000-0000-0000B0410000}"/>
    <cellStyle name="Normal 2 24 2 26 2 2" xfId="16818" xr:uid="{00000000-0005-0000-0000-0000B1410000}"/>
    <cellStyle name="Normal 2 24 2 26 3" xfId="16819" xr:uid="{00000000-0005-0000-0000-0000B2410000}"/>
    <cellStyle name="Normal 2 24 2 26 3 2" xfId="16820" xr:uid="{00000000-0005-0000-0000-0000B3410000}"/>
    <cellStyle name="Normal 2 24 2 26 4" xfId="16821" xr:uid="{00000000-0005-0000-0000-0000B4410000}"/>
    <cellStyle name="Normal 2 24 2 26 4 2" xfId="16822" xr:uid="{00000000-0005-0000-0000-0000B5410000}"/>
    <cellStyle name="Normal 2 24 2 26 5" xfId="16823" xr:uid="{00000000-0005-0000-0000-0000B6410000}"/>
    <cellStyle name="Normal 2 24 2 26 5 2" xfId="16824" xr:uid="{00000000-0005-0000-0000-0000B7410000}"/>
    <cellStyle name="Normal 2 24 2 26 6" xfId="16825" xr:uid="{00000000-0005-0000-0000-0000B8410000}"/>
    <cellStyle name="Normal 2 24 2 26 6 2" xfId="16826" xr:uid="{00000000-0005-0000-0000-0000B9410000}"/>
    <cellStyle name="Normal 2 24 2 26 7" xfId="16827" xr:uid="{00000000-0005-0000-0000-0000BA410000}"/>
    <cellStyle name="Normal 2 24 2 26 7 2" xfId="16828" xr:uid="{00000000-0005-0000-0000-0000BB410000}"/>
    <cellStyle name="Normal 2 24 2 26 8" xfId="16829" xr:uid="{00000000-0005-0000-0000-0000BC410000}"/>
    <cellStyle name="Normal 2 24 2 26 9" xfId="16830" xr:uid="{00000000-0005-0000-0000-0000BD410000}"/>
    <cellStyle name="Normal 2 24 2 27" xfId="16831" xr:uid="{00000000-0005-0000-0000-0000BE410000}"/>
    <cellStyle name="Normal 2 24 2 27 10" xfId="16832" xr:uid="{00000000-0005-0000-0000-0000BF410000}"/>
    <cellStyle name="Normal 2 24 2 27 2" xfId="16833" xr:uid="{00000000-0005-0000-0000-0000C0410000}"/>
    <cellStyle name="Normal 2 24 2 27 2 2" xfId="16834" xr:uid="{00000000-0005-0000-0000-0000C1410000}"/>
    <cellStyle name="Normal 2 24 2 27 3" xfId="16835" xr:uid="{00000000-0005-0000-0000-0000C2410000}"/>
    <cellStyle name="Normal 2 24 2 27 3 2" xfId="16836" xr:uid="{00000000-0005-0000-0000-0000C3410000}"/>
    <cellStyle name="Normal 2 24 2 27 4" xfId="16837" xr:uid="{00000000-0005-0000-0000-0000C4410000}"/>
    <cellStyle name="Normal 2 24 2 27 4 2" xfId="16838" xr:uid="{00000000-0005-0000-0000-0000C5410000}"/>
    <cellStyle name="Normal 2 24 2 27 5" xfId="16839" xr:uid="{00000000-0005-0000-0000-0000C6410000}"/>
    <cellStyle name="Normal 2 24 2 27 5 2" xfId="16840" xr:uid="{00000000-0005-0000-0000-0000C7410000}"/>
    <cellStyle name="Normal 2 24 2 27 6" xfId="16841" xr:uid="{00000000-0005-0000-0000-0000C8410000}"/>
    <cellStyle name="Normal 2 24 2 27 6 2" xfId="16842" xr:uid="{00000000-0005-0000-0000-0000C9410000}"/>
    <cellStyle name="Normal 2 24 2 27 7" xfId="16843" xr:uid="{00000000-0005-0000-0000-0000CA410000}"/>
    <cellStyle name="Normal 2 24 2 27 7 2" xfId="16844" xr:uid="{00000000-0005-0000-0000-0000CB410000}"/>
    <cellStyle name="Normal 2 24 2 27 8" xfId="16845" xr:uid="{00000000-0005-0000-0000-0000CC410000}"/>
    <cellStyle name="Normal 2 24 2 27 9" xfId="16846" xr:uid="{00000000-0005-0000-0000-0000CD410000}"/>
    <cellStyle name="Normal 2 24 2 28" xfId="16847" xr:uid="{00000000-0005-0000-0000-0000CE410000}"/>
    <cellStyle name="Normal 2 24 2 28 10" xfId="16848" xr:uid="{00000000-0005-0000-0000-0000CF410000}"/>
    <cellStyle name="Normal 2 24 2 28 2" xfId="16849" xr:uid="{00000000-0005-0000-0000-0000D0410000}"/>
    <cellStyle name="Normal 2 24 2 28 2 2" xfId="16850" xr:uid="{00000000-0005-0000-0000-0000D1410000}"/>
    <cellStyle name="Normal 2 24 2 28 3" xfId="16851" xr:uid="{00000000-0005-0000-0000-0000D2410000}"/>
    <cellStyle name="Normal 2 24 2 28 3 2" xfId="16852" xr:uid="{00000000-0005-0000-0000-0000D3410000}"/>
    <cellStyle name="Normal 2 24 2 28 4" xfId="16853" xr:uid="{00000000-0005-0000-0000-0000D4410000}"/>
    <cellStyle name="Normal 2 24 2 28 4 2" xfId="16854" xr:uid="{00000000-0005-0000-0000-0000D5410000}"/>
    <cellStyle name="Normal 2 24 2 28 5" xfId="16855" xr:uid="{00000000-0005-0000-0000-0000D6410000}"/>
    <cellStyle name="Normal 2 24 2 28 5 2" xfId="16856" xr:uid="{00000000-0005-0000-0000-0000D7410000}"/>
    <cellStyle name="Normal 2 24 2 28 6" xfId="16857" xr:uid="{00000000-0005-0000-0000-0000D8410000}"/>
    <cellStyle name="Normal 2 24 2 28 6 2" xfId="16858" xr:uid="{00000000-0005-0000-0000-0000D9410000}"/>
    <cellStyle name="Normal 2 24 2 28 7" xfId="16859" xr:uid="{00000000-0005-0000-0000-0000DA410000}"/>
    <cellStyle name="Normal 2 24 2 28 7 2" xfId="16860" xr:uid="{00000000-0005-0000-0000-0000DB410000}"/>
    <cellStyle name="Normal 2 24 2 28 8" xfId="16861" xr:uid="{00000000-0005-0000-0000-0000DC410000}"/>
    <cellStyle name="Normal 2 24 2 28 9" xfId="16862" xr:uid="{00000000-0005-0000-0000-0000DD410000}"/>
    <cellStyle name="Normal 2 24 2 29" xfId="16863" xr:uid="{00000000-0005-0000-0000-0000DE410000}"/>
    <cellStyle name="Normal 2 24 2 29 10" xfId="16864" xr:uid="{00000000-0005-0000-0000-0000DF410000}"/>
    <cellStyle name="Normal 2 24 2 29 2" xfId="16865" xr:uid="{00000000-0005-0000-0000-0000E0410000}"/>
    <cellStyle name="Normal 2 24 2 29 2 2" xfId="16866" xr:uid="{00000000-0005-0000-0000-0000E1410000}"/>
    <cellStyle name="Normal 2 24 2 29 3" xfId="16867" xr:uid="{00000000-0005-0000-0000-0000E2410000}"/>
    <cellStyle name="Normal 2 24 2 29 3 2" xfId="16868" xr:uid="{00000000-0005-0000-0000-0000E3410000}"/>
    <cellStyle name="Normal 2 24 2 29 4" xfId="16869" xr:uid="{00000000-0005-0000-0000-0000E4410000}"/>
    <cellStyle name="Normal 2 24 2 29 4 2" xfId="16870" xr:uid="{00000000-0005-0000-0000-0000E5410000}"/>
    <cellStyle name="Normal 2 24 2 29 5" xfId="16871" xr:uid="{00000000-0005-0000-0000-0000E6410000}"/>
    <cellStyle name="Normal 2 24 2 29 5 2" xfId="16872" xr:uid="{00000000-0005-0000-0000-0000E7410000}"/>
    <cellStyle name="Normal 2 24 2 29 6" xfId="16873" xr:uid="{00000000-0005-0000-0000-0000E8410000}"/>
    <cellStyle name="Normal 2 24 2 29 6 2" xfId="16874" xr:uid="{00000000-0005-0000-0000-0000E9410000}"/>
    <cellStyle name="Normal 2 24 2 29 7" xfId="16875" xr:uid="{00000000-0005-0000-0000-0000EA410000}"/>
    <cellStyle name="Normal 2 24 2 29 7 2" xfId="16876" xr:uid="{00000000-0005-0000-0000-0000EB410000}"/>
    <cellStyle name="Normal 2 24 2 29 8" xfId="16877" xr:uid="{00000000-0005-0000-0000-0000EC410000}"/>
    <cellStyle name="Normal 2 24 2 29 9" xfId="16878" xr:uid="{00000000-0005-0000-0000-0000ED410000}"/>
    <cellStyle name="Normal 2 24 2 3" xfId="16879" xr:uid="{00000000-0005-0000-0000-0000EE410000}"/>
    <cellStyle name="Normal 2 24 2 3 10" xfId="16880" xr:uid="{00000000-0005-0000-0000-0000EF410000}"/>
    <cellStyle name="Normal 2 24 2 3 2" xfId="16881" xr:uid="{00000000-0005-0000-0000-0000F0410000}"/>
    <cellStyle name="Normal 2 24 2 3 2 2" xfId="16882" xr:uid="{00000000-0005-0000-0000-0000F1410000}"/>
    <cellStyle name="Normal 2 24 2 3 3" xfId="16883" xr:uid="{00000000-0005-0000-0000-0000F2410000}"/>
    <cellStyle name="Normal 2 24 2 3 3 2" xfId="16884" xr:uid="{00000000-0005-0000-0000-0000F3410000}"/>
    <cellStyle name="Normal 2 24 2 3 4" xfId="16885" xr:uid="{00000000-0005-0000-0000-0000F4410000}"/>
    <cellStyle name="Normal 2 24 2 3 4 2" xfId="16886" xr:uid="{00000000-0005-0000-0000-0000F5410000}"/>
    <cellStyle name="Normal 2 24 2 3 5" xfId="16887" xr:uid="{00000000-0005-0000-0000-0000F6410000}"/>
    <cellStyle name="Normal 2 24 2 3 5 2" xfId="16888" xr:uid="{00000000-0005-0000-0000-0000F7410000}"/>
    <cellStyle name="Normal 2 24 2 3 6" xfId="16889" xr:uid="{00000000-0005-0000-0000-0000F8410000}"/>
    <cellStyle name="Normal 2 24 2 3 6 2" xfId="16890" xr:uid="{00000000-0005-0000-0000-0000F9410000}"/>
    <cellStyle name="Normal 2 24 2 3 7" xfId="16891" xr:uid="{00000000-0005-0000-0000-0000FA410000}"/>
    <cellStyle name="Normal 2 24 2 3 7 2" xfId="16892" xr:uid="{00000000-0005-0000-0000-0000FB410000}"/>
    <cellStyle name="Normal 2 24 2 3 8" xfId="16893" xr:uid="{00000000-0005-0000-0000-0000FC410000}"/>
    <cellStyle name="Normal 2 24 2 3 9" xfId="16894" xr:uid="{00000000-0005-0000-0000-0000FD410000}"/>
    <cellStyle name="Normal 2 24 2 30" xfId="16895" xr:uid="{00000000-0005-0000-0000-0000FE410000}"/>
    <cellStyle name="Normal 2 24 2 30 10" xfId="16896" xr:uid="{00000000-0005-0000-0000-0000FF410000}"/>
    <cellStyle name="Normal 2 24 2 30 2" xfId="16897" xr:uid="{00000000-0005-0000-0000-000000420000}"/>
    <cellStyle name="Normal 2 24 2 30 2 2" xfId="16898" xr:uid="{00000000-0005-0000-0000-000001420000}"/>
    <cellStyle name="Normal 2 24 2 30 3" xfId="16899" xr:uid="{00000000-0005-0000-0000-000002420000}"/>
    <cellStyle name="Normal 2 24 2 30 3 2" xfId="16900" xr:uid="{00000000-0005-0000-0000-000003420000}"/>
    <cellStyle name="Normal 2 24 2 30 4" xfId="16901" xr:uid="{00000000-0005-0000-0000-000004420000}"/>
    <cellStyle name="Normal 2 24 2 30 4 2" xfId="16902" xr:uid="{00000000-0005-0000-0000-000005420000}"/>
    <cellStyle name="Normal 2 24 2 30 5" xfId="16903" xr:uid="{00000000-0005-0000-0000-000006420000}"/>
    <cellStyle name="Normal 2 24 2 30 5 2" xfId="16904" xr:uid="{00000000-0005-0000-0000-000007420000}"/>
    <cellStyle name="Normal 2 24 2 30 6" xfId="16905" xr:uid="{00000000-0005-0000-0000-000008420000}"/>
    <cellStyle name="Normal 2 24 2 30 6 2" xfId="16906" xr:uid="{00000000-0005-0000-0000-000009420000}"/>
    <cellStyle name="Normal 2 24 2 30 7" xfId="16907" xr:uid="{00000000-0005-0000-0000-00000A420000}"/>
    <cellStyle name="Normal 2 24 2 30 7 2" xfId="16908" xr:uid="{00000000-0005-0000-0000-00000B420000}"/>
    <cellStyle name="Normal 2 24 2 30 8" xfId="16909" xr:uid="{00000000-0005-0000-0000-00000C420000}"/>
    <cellStyle name="Normal 2 24 2 30 9" xfId="16910" xr:uid="{00000000-0005-0000-0000-00000D420000}"/>
    <cellStyle name="Normal 2 24 2 31" xfId="16911" xr:uid="{00000000-0005-0000-0000-00000E420000}"/>
    <cellStyle name="Normal 2 24 2 31 10" xfId="16912" xr:uid="{00000000-0005-0000-0000-00000F420000}"/>
    <cellStyle name="Normal 2 24 2 31 2" xfId="16913" xr:uid="{00000000-0005-0000-0000-000010420000}"/>
    <cellStyle name="Normal 2 24 2 31 2 2" xfId="16914" xr:uid="{00000000-0005-0000-0000-000011420000}"/>
    <cellStyle name="Normal 2 24 2 31 3" xfId="16915" xr:uid="{00000000-0005-0000-0000-000012420000}"/>
    <cellStyle name="Normal 2 24 2 31 3 2" xfId="16916" xr:uid="{00000000-0005-0000-0000-000013420000}"/>
    <cellStyle name="Normal 2 24 2 31 4" xfId="16917" xr:uid="{00000000-0005-0000-0000-000014420000}"/>
    <cellStyle name="Normal 2 24 2 31 4 2" xfId="16918" xr:uid="{00000000-0005-0000-0000-000015420000}"/>
    <cellStyle name="Normal 2 24 2 31 5" xfId="16919" xr:uid="{00000000-0005-0000-0000-000016420000}"/>
    <cellStyle name="Normal 2 24 2 31 5 2" xfId="16920" xr:uid="{00000000-0005-0000-0000-000017420000}"/>
    <cellStyle name="Normal 2 24 2 31 6" xfId="16921" xr:uid="{00000000-0005-0000-0000-000018420000}"/>
    <cellStyle name="Normal 2 24 2 31 6 2" xfId="16922" xr:uid="{00000000-0005-0000-0000-000019420000}"/>
    <cellStyle name="Normal 2 24 2 31 7" xfId="16923" xr:uid="{00000000-0005-0000-0000-00001A420000}"/>
    <cellStyle name="Normal 2 24 2 31 7 2" xfId="16924" xr:uid="{00000000-0005-0000-0000-00001B420000}"/>
    <cellStyle name="Normal 2 24 2 31 8" xfId="16925" xr:uid="{00000000-0005-0000-0000-00001C420000}"/>
    <cellStyle name="Normal 2 24 2 31 9" xfId="16926" xr:uid="{00000000-0005-0000-0000-00001D420000}"/>
    <cellStyle name="Normal 2 24 2 32" xfId="16927" xr:uid="{00000000-0005-0000-0000-00001E420000}"/>
    <cellStyle name="Normal 2 24 2 32 10" xfId="16928" xr:uid="{00000000-0005-0000-0000-00001F420000}"/>
    <cellStyle name="Normal 2 24 2 32 2" xfId="16929" xr:uid="{00000000-0005-0000-0000-000020420000}"/>
    <cellStyle name="Normal 2 24 2 32 2 2" xfId="16930" xr:uid="{00000000-0005-0000-0000-000021420000}"/>
    <cellStyle name="Normal 2 24 2 32 3" xfId="16931" xr:uid="{00000000-0005-0000-0000-000022420000}"/>
    <cellStyle name="Normal 2 24 2 32 3 2" xfId="16932" xr:uid="{00000000-0005-0000-0000-000023420000}"/>
    <cellStyle name="Normal 2 24 2 32 4" xfId="16933" xr:uid="{00000000-0005-0000-0000-000024420000}"/>
    <cellStyle name="Normal 2 24 2 32 4 2" xfId="16934" xr:uid="{00000000-0005-0000-0000-000025420000}"/>
    <cellStyle name="Normal 2 24 2 32 5" xfId="16935" xr:uid="{00000000-0005-0000-0000-000026420000}"/>
    <cellStyle name="Normal 2 24 2 32 5 2" xfId="16936" xr:uid="{00000000-0005-0000-0000-000027420000}"/>
    <cellStyle name="Normal 2 24 2 32 6" xfId="16937" xr:uid="{00000000-0005-0000-0000-000028420000}"/>
    <cellStyle name="Normal 2 24 2 32 6 2" xfId="16938" xr:uid="{00000000-0005-0000-0000-000029420000}"/>
    <cellStyle name="Normal 2 24 2 32 7" xfId="16939" xr:uid="{00000000-0005-0000-0000-00002A420000}"/>
    <cellStyle name="Normal 2 24 2 32 7 2" xfId="16940" xr:uid="{00000000-0005-0000-0000-00002B420000}"/>
    <cellStyle name="Normal 2 24 2 32 8" xfId="16941" xr:uid="{00000000-0005-0000-0000-00002C420000}"/>
    <cellStyle name="Normal 2 24 2 32 9" xfId="16942" xr:uid="{00000000-0005-0000-0000-00002D420000}"/>
    <cellStyle name="Normal 2 24 2 33" xfId="16943" xr:uid="{00000000-0005-0000-0000-00002E420000}"/>
    <cellStyle name="Normal 2 24 2 33 10" xfId="16944" xr:uid="{00000000-0005-0000-0000-00002F420000}"/>
    <cellStyle name="Normal 2 24 2 33 2" xfId="16945" xr:uid="{00000000-0005-0000-0000-000030420000}"/>
    <cellStyle name="Normal 2 24 2 33 2 2" xfId="16946" xr:uid="{00000000-0005-0000-0000-000031420000}"/>
    <cellStyle name="Normal 2 24 2 33 3" xfId="16947" xr:uid="{00000000-0005-0000-0000-000032420000}"/>
    <cellStyle name="Normal 2 24 2 33 3 2" xfId="16948" xr:uid="{00000000-0005-0000-0000-000033420000}"/>
    <cellStyle name="Normal 2 24 2 33 4" xfId="16949" xr:uid="{00000000-0005-0000-0000-000034420000}"/>
    <cellStyle name="Normal 2 24 2 33 4 2" xfId="16950" xr:uid="{00000000-0005-0000-0000-000035420000}"/>
    <cellStyle name="Normal 2 24 2 33 5" xfId="16951" xr:uid="{00000000-0005-0000-0000-000036420000}"/>
    <cellStyle name="Normal 2 24 2 33 5 2" xfId="16952" xr:uid="{00000000-0005-0000-0000-000037420000}"/>
    <cellStyle name="Normal 2 24 2 33 6" xfId="16953" xr:uid="{00000000-0005-0000-0000-000038420000}"/>
    <cellStyle name="Normal 2 24 2 33 6 2" xfId="16954" xr:uid="{00000000-0005-0000-0000-000039420000}"/>
    <cellStyle name="Normal 2 24 2 33 7" xfId="16955" xr:uid="{00000000-0005-0000-0000-00003A420000}"/>
    <cellStyle name="Normal 2 24 2 33 7 2" xfId="16956" xr:uid="{00000000-0005-0000-0000-00003B420000}"/>
    <cellStyle name="Normal 2 24 2 33 8" xfId="16957" xr:uid="{00000000-0005-0000-0000-00003C420000}"/>
    <cellStyle name="Normal 2 24 2 33 9" xfId="16958" xr:uid="{00000000-0005-0000-0000-00003D420000}"/>
    <cellStyle name="Normal 2 24 2 34" xfId="16959" xr:uid="{00000000-0005-0000-0000-00003E420000}"/>
    <cellStyle name="Normal 2 24 2 34 10" xfId="16960" xr:uid="{00000000-0005-0000-0000-00003F420000}"/>
    <cellStyle name="Normal 2 24 2 34 2" xfId="16961" xr:uid="{00000000-0005-0000-0000-000040420000}"/>
    <cellStyle name="Normal 2 24 2 34 2 2" xfId="16962" xr:uid="{00000000-0005-0000-0000-000041420000}"/>
    <cellStyle name="Normal 2 24 2 34 3" xfId="16963" xr:uid="{00000000-0005-0000-0000-000042420000}"/>
    <cellStyle name="Normal 2 24 2 34 3 2" xfId="16964" xr:uid="{00000000-0005-0000-0000-000043420000}"/>
    <cellStyle name="Normal 2 24 2 34 4" xfId="16965" xr:uid="{00000000-0005-0000-0000-000044420000}"/>
    <cellStyle name="Normal 2 24 2 34 4 2" xfId="16966" xr:uid="{00000000-0005-0000-0000-000045420000}"/>
    <cellStyle name="Normal 2 24 2 34 5" xfId="16967" xr:uid="{00000000-0005-0000-0000-000046420000}"/>
    <cellStyle name="Normal 2 24 2 34 5 2" xfId="16968" xr:uid="{00000000-0005-0000-0000-000047420000}"/>
    <cellStyle name="Normal 2 24 2 34 6" xfId="16969" xr:uid="{00000000-0005-0000-0000-000048420000}"/>
    <cellStyle name="Normal 2 24 2 34 6 2" xfId="16970" xr:uid="{00000000-0005-0000-0000-000049420000}"/>
    <cellStyle name="Normal 2 24 2 34 7" xfId="16971" xr:uid="{00000000-0005-0000-0000-00004A420000}"/>
    <cellStyle name="Normal 2 24 2 34 7 2" xfId="16972" xr:uid="{00000000-0005-0000-0000-00004B420000}"/>
    <cellStyle name="Normal 2 24 2 34 8" xfId="16973" xr:uid="{00000000-0005-0000-0000-00004C420000}"/>
    <cellStyle name="Normal 2 24 2 34 9" xfId="16974" xr:uid="{00000000-0005-0000-0000-00004D420000}"/>
    <cellStyle name="Normal 2 24 2 35" xfId="16975" xr:uid="{00000000-0005-0000-0000-00004E420000}"/>
    <cellStyle name="Normal 2 24 2 35 10" xfId="16976" xr:uid="{00000000-0005-0000-0000-00004F420000}"/>
    <cellStyle name="Normal 2 24 2 35 2" xfId="16977" xr:uid="{00000000-0005-0000-0000-000050420000}"/>
    <cellStyle name="Normal 2 24 2 35 2 2" xfId="16978" xr:uid="{00000000-0005-0000-0000-000051420000}"/>
    <cellStyle name="Normal 2 24 2 35 3" xfId="16979" xr:uid="{00000000-0005-0000-0000-000052420000}"/>
    <cellStyle name="Normal 2 24 2 35 3 2" xfId="16980" xr:uid="{00000000-0005-0000-0000-000053420000}"/>
    <cellStyle name="Normal 2 24 2 35 4" xfId="16981" xr:uid="{00000000-0005-0000-0000-000054420000}"/>
    <cellStyle name="Normal 2 24 2 35 4 2" xfId="16982" xr:uid="{00000000-0005-0000-0000-000055420000}"/>
    <cellStyle name="Normal 2 24 2 35 5" xfId="16983" xr:uid="{00000000-0005-0000-0000-000056420000}"/>
    <cellStyle name="Normal 2 24 2 35 5 2" xfId="16984" xr:uid="{00000000-0005-0000-0000-000057420000}"/>
    <cellStyle name="Normal 2 24 2 35 6" xfId="16985" xr:uid="{00000000-0005-0000-0000-000058420000}"/>
    <cellStyle name="Normal 2 24 2 35 6 2" xfId="16986" xr:uid="{00000000-0005-0000-0000-000059420000}"/>
    <cellStyle name="Normal 2 24 2 35 7" xfId="16987" xr:uid="{00000000-0005-0000-0000-00005A420000}"/>
    <cellStyle name="Normal 2 24 2 35 7 2" xfId="16988" xr:uid="{00000000-0005-0000-0000-00005B420000}"/>
    <cellStyle name="Normal 2 24 2 35 8" xfId="16989" xr:uid="{00000000-0005-0000-0000-00005C420000}"/>
    <cellStyle name="Normal 2 24 2 35 9" xfId="16990" xr:uid="{00000000-0005-0000-0000-00005D420000}"/>
    <cellStyle name="Normal 2 24 2 36" xfId="16991" xr:uid="{00000000-0005-0000-0000-00005E420000}"/>
    <cellStyle name="Normal 2 24 2 36 10" xfId="16992" xr:uid="{00000000-0005-0000-0000-00005F420000}"/>
    <cellStyle name="Normal 2 24 2 36 2" xfId="16993" xr:uid="{00000000-0005-0000-0000-000060420000}"/>
    <cellStyle name="Normal 2 24 2 36 2 2" xfId="16994" xr:uid="{00000000-0005-0000-0000-000061420000}"/>
    <cellStyle name="Normal 2 24 2 36 3" xfId="16995" xr:uid="{00000000-0005-0000-0000-000062420000}"/>
    <cellStyle name="Normal 2 24 2 36 3 2" xfId="16996" xr:uid="{00000000-0005-0000-0000-000063420000}"/>
    <cellStyle name="Normal 2 24 2 36 4" xfId="16997" xr:uid="{00000000-0005-0000-0000-000064420000}"/>
    <cellStyle name="Normal 2 24 2 36 4 2" xfId="16998" xr:uid="{00000000-0005-0000-0000-000065420000}"/>
    <cellStyle name="Normal 2 24 2 36 5" xfId="16999" xr:uid="{00000000-0005-0000-0000-000066420000}"/>
    <cellStyle name="Normal 2 24 2 36 5 2" xfId="17000" xr:uid="{00000000-0005-0000-0000-000067420000}"/>
    <cellStyle name="Normal 2 24 2 36 6" xfId="17001" xr:uid="{00000000-0005-0000-0000-000068420000}"/>
    <cellStyle name="Normal 2 24 2 36 6 2" xfId="17002" xr:uid="{00000000-0005-0000-0000-000069420000}"/>
    <cellStyle name="Normal 2 24 2 36 7" xfId="17003" xr:uid="{00000000-0005-0000-0000-00006A420000}"/>
    <cellStyle name="Normal 2 24 2 36 7 2" xfId="17004" xr:uid="{00000000-0005-0000-0000-00006B420000}"/>
    <cellStyle name="Normal 2 24 2 36 8" xfId="17005" xr:uid="{00000000-0005-0000-0000-00006C420000}"/>
    <cellStyle name="Normal 2 24 2 36 9" xfId="17006" xr:uid="{00000000-0005-0000-0000-00006D420000}"/>
    <cellStyle name="Normal 2 24 2 37" xfId="17007" xr:uid="{00000000-0005-0000-0000-00006E420000}"/>
    <cellStyle name="Normal 2 24 2 37 10" xfId="17008" xr:uid="{00000000-0005-0000-0000-00006F420000}"/>
    <cellStyle name="Normal 2 24 2 37 2" xfId="17009" xr:uid="{00000000-0005-0000-0000-000070420000}"/>
    <cellStyle name="Normal 2 24 2 37 2 2" xfId="17010" xr:uid="{00000000-0005-0000-0000-000071420000}"/>
    <cellStyle name="Normal 2 24 2 37 3" xfId="17011" xr:uid="{00000000-0005-0000-0000-000072420000}"/>
    <cellStyle name="Normal 2 24 2 37 3 2" xfId="17012" xr:uid="{00000000-0005-0000-0000-000073420000}"/>
    <cellStyle name="Normal 2 24 2 37 4" xfId="17013" xr:uid="{00000000-0005-0000-0000-000074420000}"/>
    <cellStyle name="Normal 2 24 2 37 4 2" xfId="17014" xr:uid="{00000000-0005-0000-0000-000075420000}"/>
    <cellStyle name="Normal 2 24 2 37 5" xfId="17015" xr:uid="{00000000-0005-0000-0000-000076420000}"/>
    <cellStyle name="Normal 2 24 2 37 5 2" xfId="17016" xr:uid="{00000000-0005-0000-0000-000077420000}"/>
    <cellStyle name="Normal 2 24 2 37 6" xfId="17017" xr:uid="{00000000-0005-0000-0000-000078420000}"/>
    <cellStyle name="Normal 2 24 2 37 6 2" xfId="17018" xr:uid="{00000000-0005-0000-0000-000079420000}"/>
    <cellStyle name="Normal 2 24 2 37 7" xfId="17019" xr:uid="{00000000-0005-0000-0000-00007A420000}"/>
    <cellStyle name="Normal 2 24 2 37 7 2" xfId="17020" xr:uid="{00000000-0005-0000-0000-00007B420000}"/>
    <cellStyle name="Normal 2 24 2 37 8" xfId="17021" xr:uid="{00000000-0005-0000-0000-00007C420000}"/>
    <cellStyle name="Normal 2 24 2 37 9" xfId="17022" xr:uid="{00000000-0005-0000-0000-00007D420000}"/>
    <cellStyle name="Normal 2 24 2 38" xfId="17023" xr:uid="{00000000-0005-0000-0000-00007E420000}"/>
    <cellStyle name="Normal 2 24 2 38 10" xfId="17024" xr:uid="{00000000-0005-0000-0000-00007F420000}"/>
    <cellStyle name="Normal 2 24 2 38 2" xfId="17025" xr:uid="{00000000-0005-0000-0000-000080420000}"/>
    <cellStyle name="Normal 2 24 2 38 2 2" xfId="17026" xr:uid="{00000000-0005-0000-0000-000081420000}"/>
    <cellStyle name="Normal 2 24 2 38 3" xfId="17027" xr:uid="{00000000-0005-0000-0000-000082420000}"/>
    <cellStyle name="Normal 2 24 2 38 3 2" xfId="17028" xr:uid="{00000000-0005-0000-0000-000083420000}"/>
    <cellStyle name="Normal 2 24 2 38 4" xfId="17029" xr:uid="{00000000-0005-0000-0000-000084420000}"/>
    <cellStyle name="Normal 2 24 2 38 4 2" xfId="17030" xr:uid="{00000000-0005-0000-0000-000085420000}"/>
    <cellStyle name="Normal 2 24 2 38 5" xfId="17031" xr:uid="{00000000-0005-0000-0000-000086420000}"/>
    <cellStyle name="Normal 2 24 2 38 5 2" xfId="17032" xr:uid="{00000000-0005-0000-0000-000087420000}"/>
    <cellStyle name="Normal 2 24 2 38 6" xfId="17033" xr:uid="{00000000-0005-0000-0000-000088420000}"/>
    <cellStyle name="Normal 2 24 2 38 6 2" xfId="17034" xr:uid="{00000000-0005-0000-0000-000089420000}"/>
    <cellStyle name="Normal 2 24 2 38 7" xfId="17035" xr:uid="{00000000-0005-0000-0000-00008A420000}"/>
    <cellStyle name="Normal 2 24 2 38 7 2" xfId="17036" xr:uid="{00000000-0005-0000-0000-00008B420000}"/>
    <cellStyle name="Normal 2 24 2 38 8" xfId="17037" xr:uid="{00000000-0005-0000-0000-00008C420000}"/>
    <cellStyle name="Normal 2 24 2 38 9" xfId="17038" xr:uid="{00000000-0005-0000-0000-00008D420000}"/>
    <cellStyle name="Normal 2 24 2 39" xfId="17039" xr:uid="{00000000-0005-0000-0000-00008E420000}"/>
    <cellStyle name="Normal 2 24 2 39 10" xfId="17040" xr:uid="{00000000-0005-0000-0000-00008F420000}"/>
    <cellStyle name="Normal 2 24 2 39 2" xfId="17041" xr:uid="{00000000-0005-0000-0000-000090420000}"/>
    <cellStyle name="Normal 2 24 2 39 2 2" xfId="17042" xr:uid="{00000000-0005-0000-0000-000091420000}"/>
    <cellStyle name="Normal 2 24 2 39 3" xfId="17043" xr:uid="{00000000-0005-0000-0000-000092420000}"/>
    <cellStyle name="Normal 2 24 2 39 3 2" xfId="17044" xr:uid="{00000000-0005-0000-0000-000093420000}"/>
    <cellStyle name="Normal 2 24 2 39 4" xfId="17045" xr:uid="{00000000-0005-0000-0000-000094420000}"/>
    <cellStyle name="Normal 2 24 2 39 4 2" xfId="17046" xr:uid="{00000000-0005-0000-0000-000095420000}"/>
    <cellStyle name="Normal 2 24 2 39 5" xfId="17047" xr:uid="{00000000-0005-0000-0000-000096420000}"/>
    <cellStyle name="Normal 2 24 2 39 5 2" xfId="17048" xr:uid="{00000000-0005-0000-0000-000097420000}"/>
    <cellStyle name="Normal 2 24 2 39 6" xfId="17049" xr:uid="{00000000-0005-0000-0000-000098420000}"/>
    <cellStyle name="Normal 2 24 2 39 6 2" xfId="17050" xr:uid="{00000000-0005-0000-0000-000099420000}"/>
    <cellStyle name="Normal 2 24 2 39 7" xfId="17051" xr:uid="{00000000-0005-0000-0000-00009A420000}"/>
    <cellStyle name="Normal 2 24 2 39 7 2" xfId="17052" xr:uid="{00000000-0005-0000-0000-00009B420000}"/>
    <cellStyle name="Normal 2 24 2 39 8" xfId="17053" xr:uid="{00000000-0005-0000-0000-00009C420000}"/>
    <cellStyle name="Normal 2 24 2 39 9" xfId="17054" xr:uid="{00000000-0005-0000-0000-00009D420000}"/>
    <cellStyle name="Normal 2 24 2 4" xfId="17055" xr:uid="{00000000-0005-0000-0000-00009E420000}"/>
    <cellStyle name="Normal 2 24 2 4 10" xfId="17056" xr:uid="{00000000-0005-0000-0000-00009F420000}"/>
    <cellStyle name="Normal 2 24 2 4 2" xfId="17057" xr:uid="{00000000-0005-0000-0000-0000A0420000}"/>
    <cellStyle name="Normal 2 24 2 4 2 2" xfId="17058" xr:uid="{00000000-0005-0000-0000-0000A1420000}"/>
    <cellStyle name="Normal 2 24 2 4 3" xfId="17059" xr:uid="{00000000-0005-0000-0000-0000A2420000}"/>
    <cellStyle name="Normal 2 24 2 4 3 2" xfId="17060" xr:uid="{00000000-0005-0000-0000-0000A3420000}"/>
    <cellStyle name="Normal 2 24 2 4 4" xfId="17061" xr:uid="{00000000-0005-0000-0000-0000A4420000}"/>
    <cellStyle name="Normal 2 24 2 4 4 2" xfId="17062" xr:uid="{00000000-0005-0000-0000-0000A5420000}"/>
    <cellStyle name="Normal 2 24 2 4 5" xfId="17063" xr:uid="{00000000-0005-0000-0000-0000A6420000}"/>
    <cellStyle name="Normal 2 24 2 4 5 2" xfId="17064" xr:uid="{00000000-0005-0000-0000-0000A7420000}"/>
    <cellStyle name="Normal 2 24 2 4 6" xfId="17065" xr:uid="{00000000-0005-0000-0000-0000A8420000}"/>
    <cellStyle name="Normal 2 24 2 4 6 2" xfId="17066" xr:uid="{00000000-0005-0000-0000-0000A9420000}"/>
    <cellStyle name="Normal 2 24 2 4 7" xfId="17067" xr:uid="{00000000-0005-0000-0000-0000AA420000}"/>
    <cellStyle name="Normal 2 24 2 4 7 2" xfId="17068" xr:uid="{00000000-0005-0000-0000-0000AB420000}"/>
    <cellStyle name="Normal 2 24 2 4 8" xfId="17069" xr:uid="{00000000-0005-0000-0000-0000AC420000}"/>
    <cellStyle name="Normal 2 24 2 4 9" xfId="17070" xr:uid="{00000000-0005-0000-0000-0000AD420000}"/>
    <cellStyle name="Normal 2 24 2 40" xfId="17071" xr:uid="{00000000-0005-0000-0000-0000AE420000}"/>
    <cellStyle name="Normal 2 24 2 40 10" xfId="17072" xr:uid="{00000000-0005-0000-0000-0000AF420000}"/>
    <cellStyle name="Normal 2 24 2 40 2" xfId="17073" xr:uid="{00000000-0005-0000-0000-0000B0420000}"/>
    <cellStyle name="Normal 2 24 2 40 2 2" xfId="17074" xr:uid="{00000000-0005-0000-0000-0000B1420000}"/>
    <cellStyle name="Normal 2 24 2 40 3" xfId="17075" xr:uid="{00000000-0005-0000-0000-0000B2420000}"/>
    <cellStyle name="Normal 2 24 2 40 3 2" xfId="17076" xr:uid="{00000000-0005-0000-0000-0000B3420000}"/>
    <cellStyle name="Normal 2 24 2 40 4" xfId="17077" xr:uid="{00000000-0005-0000-0000-0000B4420000}"/>
    <cellStyle name="Normal 2 24 2 40 4 2" xfId="17078" xr:uid="{00000000-0005-0000-0000-0000B5420000}"/>
    <cellStyle name="Normal 2 24 2 40 5" xfId="17079" xr:uid="{00000000-0005-0000-0000-0000B6420000}"/>
    <cellStyle name="Normal 2 24 2 40 5 2" xfId="17080" xr:uid="{00000000-0005-0000-0000-0000B7420000}"/>
    <cellStyle name="Normal 2 24 2 40 6" xfId="17081" xr:uid="{00000000-0005-0000-0000-0000B8420000}"/>
    <cellStyle name="Normal 2 24 2 40 6 2" xfId="17082" xr:uid="{00000000-0005-0000-0000-0000B9420000}"/>
    <cellStyle name="Normal 2 24 2 40 7" xfId="17083" xr:uid="{00000000-0005-0000-0000-0000BA420000}"/>
    <cellStyle name="Normal 2 24 2 40 7 2" xfId="17084" xr:uid="{00000000-0005-0000-0000-0000BB420000}"/>
    <cellStyle name="Normal 2 24 2 40 8" xfId="17085" xr:uid="{00000000-0005-0000-0000-0000BC420000}"/>
    <cellStyle name="Normal 2 24 2 40 9" xfId="17086" xr:uid="{00000000-0005-0000-0000-0000BD420000}"/>
    <cellStyle name="Normal 2 24 2 41" xfId="17087" xr:uid="{00000000-0005-0000-0000-0000BE420000}"/>
    <cellStyle name="Normal 2 24 2 41 10" xfId="17088" xr:uid="{00000000-0005-0000-0000-0000BF420000}"/>
    <cellStyle name="Normal 2 24 2 41 2" xfId="17089" xr:uid="{00000000-0005-0000-0000-0000C0420000}"/>
    <cellStyle name="Normal 2 24 2 41 2 2" xfId="17090" xr:uid="{00000000-0005-0000-0000-0000C1420000}"/>
    <cellStyle name="Normal 2 24 2 41 3" xfId="17091" xr:uid="{00000000-0005-0000-0000-0000C2420000}"/>
    <cellStyle name="Normal 2 24 2 41 3 2" xfId="17092" xr:uid="{00000000-0005-0000-0000-0000C3420000}"/>
    <cellStyle name="Normal 2 24 2 41 4" xfId="17093" xr:uid="{00000000-0005-0000-0000-0000C4420000}"/>
    <cellStyle name="Normal 2 24 2 41 4 2" xfId="17094" xr:uid="{00000000-0005-0000-0000-0000C5420000}"/>
    <cellStyle name="Normal 2 24 2 41 5" xfId="17095" xr:uid="{00000000-0005-0000-0000-0000C6420000}"/>
    <cellStyle name="Normal 2 24 2 41 5 2" xfId="17096" xr:uid="{00000000-0005-0000-0000-0000C7420000}"/>
    <cellStyle name="Normal 2 24 2 41 6" xfId="17097" xr:uid="{00000000-0005-0000-0000-0000C8420000}"/>
    <cellStyle name="Normal 2 24 2 41 6 2" xfId="17098" xr:uid="{00000000-0005-0000-0000-0000C9420000}"/>
    <cellStyle name="Normal 2 24 2 41 7" xfId="17099" xr:uid="{00000000-0005-0000-0000-0000CA420000}"/>
    <cellStyle name="Normal 2 24 2 41 7 2" xfId="17100" xr:uid="{00000000-0005-0000-0000-0000CB420000}"/>
    <cellStyle name="Normal 2 24 2 41 8" xfId="17101" xr:uid="{00000000-0005-0000-0000-0000CC420000}"/>
    <cellStyle name="Normal 2 24 2 41 9" xfId="17102" xr:uid="{00000000-0005-0000-0000-0000CD420000}"/>
    <cellStyle name="Normal 2 24 2 42" xfId="17103" xr:uid="{00000000-0005-0000-0000-0000CE420000}"/>
    <cellStyle name="Normal 2 24 2 42 10" xfId="17104" xr:uid="{00000000-0005-0000-0000-0000CF420000}"/>
    <cellStyle name="Normal 2 24 2 42 2" xfId="17105" xr:uid="{00000000-0005-0000-0000-0000D0420000}"/>
    <cellStyle name="Normal 2 24 2 42 2 2" xfId="17106" xr:uid="{00000000-0005-0000-0000-0000D1420000}"/>
    <cellStyle name="Normal 2 24 2 42 3" xfId="17107" xr:uid="{00000000-0005-0000-0000-0000D2420000}"/>
    <cellStyle name="Normal 2 24 2 42 3 2" xfId="17108" xr:uid="{00000000-0005-0000-0000-0000D3420000}"/>
    <cellStyle name="Normal 2 24 2 42 4" xfId="17109" xr:uid="{00000000-0005-0000-0000-0000D4420000}"/>
    <cellStyle name="Normal 2 24 2 42 4 2" xfId="17110" xr:uid="{00000000-0005-0000-0000-0000D5420000}"/>
    <cellStyle name="Normal 2 24 2 42 5" xfId="17111" xr:uid="{00000000-0005-0000-0000-0000D6420000}"/>
    <cellStyle name="Normal 2 24 2 42 5 2" xfId="17112" xr:uid="{00000000-0005-0000-0000-0000D7420000}"/>
    <cellStyle name="Normal 2 24 2 42 6" xfId="17113" xr:uid="{00000000-0005-0000-0000-0000D8420000}"/>
    <cellStyle name="Normal 2 24 2 42 6 2" xfId="17114" xr:uid="{00000000-0005-0000-0000-0000D9420000}"/>
    <cellStyle name="Normal 2 24 2 42 7" xfId="17115" xr:uid="{00000000-0005-0000-0000-0000DA420000}"/>
    <cellStyle name="Normal 2 24 2 42 7 2" xfId="17116" xr:uid="{00000000-0005-0000-0000-0000DB420000}"/>
    <cellStyle name="Normal 2 24 2 42 8" xfId="17117" xr:uid="{00000000-0005-0000-0000-0000DC420000}"/>
    <cellStyle name="Normal 2 24 2 42 9" xfId="17118" xr:uid="{00000000-0005-0000-0000-0000DD420000}"/>
    <cellStyle name="Normal 2 24 2 43" xfId="17119" xr:uid="{00000000-0005-0000-0000-0000DE420000}"/>
    <cellStyle name="Normal 2 24 2 43 10" xfId="17120" xr:uid="{00000000-0005-0000-0000-0000DF420000}"/>
    <cellStyle name="Normal 2 24 2 43 2" xfId="17121" xr:uid="{00000000-0005-0000-0000-0000E0420000}"/>
    <cellStyle name="Normal 2 24 2 43 2 2" xfId="17122" xr:uid="{00000000-0005-0000-0000-0000E1420000}"/>
    <cellStyle name="Normal 2 24 2 43 3" xfId="17123" xr:uid="{00000000-0005-0000-0000-0000E2420000}"/>
    <cellStyle name="Normal 2 24 2 43 3 2" xfId="17124" xr:uid="{00000000-0005-0000-0000-0000E3420000}"/>
    <cellStyle name="Normal 2 24 2 43 4" xfId="17125" xr:uid="{00000000-0005-0000-0000-0000E4420000}"/>
    <cellStyle name="Normal 2 24 2 43 4 2" xfId="17126" xr:uid="{00000000-0005-0000-0000-0000E5420000}"/>
    <cellStyle name="Normal 2 24 2 43 5" xfId="17127" xr:uid="{00000000-0005-0000-0000-0000E6420000}"/>
    <cellStyle name="Normal 2 24 2 43 5 2" xfId="17128" xr:uid="{00000000-0005-0000-0000-0000E7420000}"/>
    <cellStyle name="Normal 2 24 2 43 6" xfId="17129" xr:uid="{00000000-0005-0000-0000-0000E8420000}"/>
    <cellStyle name="Normal 2 24 2 43 6 2" xfId="17130" xr:uid="{00000000-0005-0000-0000-0000E9420000}"/>
    <cellStyle name="Normal 2 24 2 43 7" xfId="17131" xr:uid="{00000000-0005-0000-0000-0000EA420000}"/>
    <cellStyle name="Normal 2 24 2 43 7 2" xfId="17132" xr:uid="{00000000-0005-0000-0000-0000EB420000}"/>
    <cellStyle name="Normal 2 24 2 43 8" xfId="17133" xr:uid="{00000000-0005-0000-0000-0000EC420000}"/>
    <cellStyle name="Normal 2 24 2 43 9" xfId="17134" xr:uid="{00000000-0005-0000-0000-0000ED420000}"/>
    <cellStyle name="Normal 2 24 2 44" xfId="17135" xr:uid="{00000000-0005-0000-0000-0000EE420000}"/>
    <cellStyle name="Normal 2 24 2 44 10" xfId="17136" xr:uid="{00000000-0005-0000-0000-0000EF420000}"/>
    <cellStyle name="Normal 2 24 2 44 2" xfId="17137" xr:uid="{00000000-0005-0000-0000-0000F0420000}"/>
    <cellStyle name="Normal 2 24 2 44 2 2" xfId="17138" xr:uid="{00000000-0005-0000-0000-0000F1420000}"/>
    <cellStyle name="Normal 2 24 2 44 3" xfId="17139" xr:uid="{00000000-0005-0000-0000-0000F2420000}"/>
    <cellStyle name="Normal 2 24 2 44 3 2" xfId="17140" xr:uid="{00000000-0005-0000-0000-0000F3420000}"/>
    <cellStyle name="Normal 2 24 2 44 4" xfId="17141" xr:uid="{00000000-0005-0000-0000-0000F4420000}"/>
    <cellStyle name="Normal 2 24 2 44 4 2" xfId="17142" xr:uid="{00000000-0005-0000-0000-0000F5420000}"/>
    <cellStyle name="Normal 2 24 2 44 5" xfId="17143" xr:uid="{00000000-0005-0000-0000-0000F6420000}"/>
    <cellStyle name="Normal 2 24 2 44 5 2" xfId="17144" xr:uid="{00000000-0005-0000-0000-0000F7420000}"/>
    <cellStyle name="Normal 2 24 2 44 6" xfId="17145" xr:uid="{00000000-0005-0000-0000-0000F8420000}"/>
    <cellStyle name="Normal 2 24 2 44 6 2" xfId="17146" xr:uid="{00000000-0005-0000-0000-0000F9420000}"/>
    <cellStyle name="Normal 2 24 2 44 7" xfId="17147" xr:uid="{00000000-0005-0000-0000-0000FA420000}"/>
    <cellStyle name="Normal 2 24 2 44 7 2" xfId="17148" xr:uid="{00000000-0005-0000-0000-0000FB420000}"/>
    <cellStyle name="Normal 2 24 2 44 8" xfId="17149" xr:uid="{00000000-0005-0000-0000-0000FC420000}"/>
    <cellStyle name="Normal 2 24 2 44 9" xfId="17150" xr:uid="{00000000-0005-0000-0000-0000FD420000}"/>
    <cellStyle name="Normal 2 24 2 45" xfId="17151" xr:uid="{00000000-0005-0000-0000-0000FE420000}"/>
    <cellStyle name="Normal 2 24 2 45 2" xfId="17152" xr:uid="{00000000-0005-0000-0000-0000FF420000}"/>
    <cellStyle name="Normal 2 24 2 45 2 2" xfId="17153" xr:uid="{00000000-0005-0000-0000-000000430000}"/>
    <cellStyle name="Normal 2 24 2 45 2 2 2" xfId="17154" xr:uid="{00000000-0005-0000-0000-000001430000}"/>
    <cellStyle name="Normal 2 24 2 45 2 3" xfId="17155" xr:uid="{00000000-0005-0000-0000-000002430000}"/>
    <cellStyle name="Normal 2 24 2 45 2 3 2" xfId="17156" xr:uid="{00000000-0005-0000-0000-000003430000}"/>
    <cellStyle name="Normal 2 24 2 45 2 4" xfId="17157" xr:uid="{00000000-0005-0000-0000-000004430000}"/>
    <cellStyle name="Normal 2 24 2 45 2 4 2" xfId="17158" xr:uid="{00000000-0005-0000-0000-000005430000}"/>
    <cellStyle name="Normal 2 24 2 45 2 5" xfId="17159" xr:uid="{00000000-0005-0000-0000-000006430000}"/>
    <cellStyle name="Normal 2 24 2 45 3" xfId="17160" xr:uid="{00000000-0005-0000-0000-000007430000}"/>
    <cellStyle name="Normal 2 24 2 45 3 2" xfId="17161" xr:uid="{00000000-0005-0000-0000-000008430000}"/>
    <cellStyle name="Normal 2 24 2 45 4" xfId="17162" xr:uid="{00000000-0005-0000-0000-000009430000}"/>
    <cellStyle name="Normal 2 24 2 45 4 2" xfId="17163" xr:uid="{00000000-0005-0000-0000-00000A430000}"/>
    <cellStyle name="Normal 2 24 2 45 5" xfId="17164" xr:uid="{00000000-0005-0000-0000-00000B430000}"/>
    <cellStyle name="Normal 2 24 2 45 5 2" xfId="17165" xr:uid="{00000000-0005-0000-0000-00000C430000}"/>
    <cellStyle name="Normal 2 24 2 45 6" xfId="17166" xr:uid="{00000000-0005-0000-0000-00000D430000}"/>
    <cellStyle name="Normal 2 24 2 45 6 2" xfId="17167" xr:uid="{00000000-0005-0000-0000-00000E430000}"/>
    <cellStyle name="Normal 2 24 2 45 7" xfId="17168" xr:uid="{00000000-0005-0000-0000-00000F430000}"/>
    <cellStyle name="Normal 2 24 2 45 7 2" xfId="17169" xr:uid="{00000000-0005-0000-0000-000010430000}"/>
    <cellStyle name="Normal 2 24 2 45 8" xfId="17170" xr:uid="{00000000-0005-0000-0000-000011430000}"/>
    <cellStyle name="Normal 2 24 2 45 8 2" xfId="17171" xr:uid="{00000000-0005-0000-0000-000012430000}"/>
    <cellStyle name="Normal 2 24 2 45 9" xfId="17172" xr:uid="{00000000-0005-0000-0000-000013430000}"/>
    <cellStyle name="Normal 2 24 2 46" xfId="17173" xr:uid="{00000000-0005-0000-0000-000014430000}"/>
    <cellStyle name="Normal 2 24 2 46 2" xfId="17174" xr:uid="{00000000-0005-0000-0000-000015430000}"/>
    <cellStyle name="Normal 2 24 2 46 3" xfId="17175" xr:uid="{00000000-0005-0000-0000-000016430000}"/>
    <cellStyle name="Normal 2 24 2 47" xfId="17176" xr:uid="{00000000-0005-0000-0000-000017430000}"/>
    <cellStyle name="Normal 2 24 2 47 2" xfId="17177" xr:uid="{00000000-0005-0000-0000-000018430000}"/>
    <cellStyle name="Normal 2 24 2 47 2 2" xfId="17178" xr:uid="{00000000-0005-0000-0000-000019430000}"/>
    <cellStyle name="Normal 2 24 2 47 3" xfId="17179" xr:uid="{00000000-0005-0000-0000-00001A430000}"/>
    <cellStyle name="Normal 2 24 2 47 3 2" xfId="17180" xr:uid="{00000000-0005-0000-0000-00001B430000}"/>
    <cellStyle name="Normal 2 24 2 47 4" xfId="17181" xr:uid="{00000000-0005-0000-0000-00001C430000}"/>
    <cellStyle name="Normal 2 24 2 47 4 2" xfId="17182" xr:uid="{00000000-0005-0000-0000-00001D430000}"/>
    <cellStyle name="Normal 2 24 2 47 5" xfId="17183" xr:uid="{00000000-0005-0000-0000-00001E430000}"/>
    <cellStyle name="Normal 2 24 2 48" xfId="17184" xr:uid="{00000000-0005-0000-0000-00001F430000}"/>
    <cellStyle name="Normal 2 24 2 48 2" xfId="17185" xr:uid="{00000000-0005-0000-0000-000020430000}"/>
    <cellStyle name="Normal 2 24 2 49" xfId="17186" xr:uid="{00000000-0005-0000-0000-000021430000}"/>
    <cellStyle name="Normal 2 24 2 49 2" xfId="17187" xr:uid="{00000000-0005-0000-0000-000022430000}"/>
    <cellStyle name="Normal 2 24 2 5" xfId="17188" xr:uid="{00000000-0005-0000-0000-000023430000}"/>
    <cellStyle name="Normal 2 24 2 5 10" xfId="17189" xr:uid="{00000000-0005-0000-0000-000024430000}"/>
    <cellStyle name="Normal 2 24 2 5 2" xfId="17190" xr:uid="{00000000-0005-0000-0000-000025430000}"/>
    <cellStyle name="Normal 2 24 2 5 2 2" xfId="17191" xr:uid="{00000000-0005-0000-0000-000026430000}"/>
    <cellStyle name="Normal 2 24 2 5 3" xfId="17192" xr:uid="{00000000-0005-0000-0000-000027430000}"/>
    <cellStyle name="Normal 2 24 2 5 3 2" xfId="17193" xr:uid="{00000000-0005-0000-0000-000028430000}"/>
    <cellStyle name="Normal 2 24 2 5 4" xfId="17194" xr:uid="{00000000-0005-0000-0000-000029430000}"/>
    <cellStyle name="Normal 2 24 2 5 4 2" xfId="17195" xr:uid="{00000000-0005-0000-0000-00002A430000}"/>
    <cellStyle name="Normal 2 24 2 5 5" xfId="17196" xr:uid="{00000000-0005-0000-0000-00002B430000}"/>
    <cellStyle name="Normal 2 24 2 5 5 2" xfId="17197" xr:uid="{00000000-0005-0000-0000-00002C430000}"/>
    <cellStyle name="Normal 2 24 2 5 6" xfId="17198" xr:uid="{00000000-0005-0000-0000-00002D430000}"/>
    <cellStyle name="Normal 2 24 2 5 6 2" xfId="17199" xr:uid="{00000000-0005-0000-0000-00002E430000}"/>
    <cellStyle name="Normal 2 24 2 5 7" xfId="17200" xr:uid="{00000000-0005-0000-0000-00002F430000}"/>
    <cellStyle name="Normal 2 24 2 5 7 2" xfId="17201" xr:uid="{00000000-0005-0000-0000-000030430000}"/>
    <cellStyle name="Normal 2 24 2 5 8" xfId="17202" xr:uid="{00000000-0005-0000-0000-000031430000}"/>
    <cellStyle name="Normal 2 24 2 5 9" xfId="17203" xr:uid="{00000000-0005-0000-0000-000032430000}"/>
    <cellStyle name="Normal 2 24 2 50" xfId="17204" xr:uid="{00000000-0005-0000-0000-000033430000}"/>
    <cellStyle name="Normal 2 24 2 50 2" xfId="17205" xr:uid="{00000000-0005-0000-0000-000034430000}"/>
    <cellStyle name="Normal 2 24 2 51" xfId="17206" xr:uid="{00000000-0005-0000-0000-000035430000}"/>
    <cellStyle name="Normal 2 24 2 51 2" xfId="17207" xr:uid="{00000000-0005-0000-0000-000036430000}"/>
    <cellStyle name="Normal 2 24 2 52" xfId="17208" xr:uid="{00000000-0005-0000-0000-000037430000}"/>
    <cellStyle name="Normal 2 24 2 53" xfId="17209" xr:uid="{00000000-0005-0000-0000-000038430000}"/>
    <cellStyle name="Normal 2 24 2 6" xfId="17210" xr:uid="{00000000-0005-0000-0000-000039430000}"/>
    <cellStyle name="Normal 2 24 2 6 10" xfId="17211" xr:uid="{00000000-0005-0000-0000-00003A430000}"/>
    <cellStyle name="Normal 2 24 2 6 2" xfId="17212" xr:uid="{00000000-0005-0000-0000-00003B430000}"/>
    <cellStyle name="Normal 2 24 2 6 2 2" xfId="17213" xr:uid="{00000000-0005-0000-0000-00003C430000}"/>
    <cellStyle name="Normal 2 24 2 6 3" xfId="17214" xr:uid="{00000000-0005-0000-0000-00003D430000}"/>
    <cellStyle name="Normal 2 24 2 6 3 2" xfId="17215" xr:uid="{00000000-0005-0000-0000-00003E430000}"/>
    <cellStyle name="Normal 2 24 2 6 4" xfId="17216" xr:uid="{00000000-0005-0000-0000-00003F430000}"/>
    <cellStyle name="Normal 2 24 2 6 4 2" xfId="17217" xr:uid="{00000000-0005-0000-0000-000040430000}"/>
    <cellStyle name="Normal 2 24 2 6 5" xfId="17218" xr:uid="{00000000-0005-0000-0000-000041430000}"/>
    <cellStyle name="Normal 2 24 2 6 5 2" xfId="17219" xr:uid="{00000000-0005-0000-0000-000042430000}"/>
    <cellStyle name="Normal 2 24 2 6 6" xfId="17220" xr:uid="{00000000-0005-0000-0000-000043430000}"/>
    <cellStyle name="Normal 2 24 2 6 6 2" xfId="17221" xr:uid="{00000000-0005-0000-0000-000044430000}"/>
    <cellStyle name="Normal 2 24 2 6 7" xfId="17222" xr:uid="{00000000-0005-0000-0000-000045430000}"/>
    <cellStyle name="Normal 2 24 2 6 7 2" xfId="17223" xr:uid="{00000000-0005-0000-0000-000046430000}"/>
    <cellStyle name="Normal 2 24 2 6 8" xfId="17224" xr:uid="{00000000-0005-0000-0000-000047430000}"/>
    <cellStyle name="Normal 2 24 2 6 9" xfId="17225" xr:uid="{00000000-0005-0000-0000-000048430000}"/>
    <cellStyle name="Normal 2 24 2 7" xfId="17226" xr:uid="{00000000-0005-0000-0000-000049430000}"/>
    <cellStyle name="Normal 2 24 2 7 10" xfId="17227" xr:uid="{00000000-0005-0000-0000-00004A430000}"/>
    <cellStyle name="Normal 2 24 2 7 2" xfId="17228" xr:uid="{00000000-0005-0000-0000-00004B430000}"/>
    <cellStyle name="Normal 2 24 2 7 2 2" xfId="17229" xr:uid="{00000000-0005-0000-0000-00004C430000}"/>
    <cellStyle name="Normal 2 24 2 7 3" xfId="17230" xr:uid="{00000000-0005-0000-0000-00004D430000}"/>
    <cellStyle name="Normal 2 24 2 7 3 2" xfId="17231" xr:uid="{00000000-0005-0000-0000-00004E430000}"/>
    <cellStyle name="Normal 2 24 2 7 4" xfId="17232" xr:uid="{00000000-0005-0000-0000-00004F430000}"/>
    <cellStyle name="Normal 2 24 2 7 4 2" xfId="17233" xr:uid="{00000000-0005-0000-0000-000050430000}"/>
    <cellStyle name="Normal 2 24 2 7 5" xfId="17234" xr:uid="{00000000-0005-0000-0000-000051430000}"/>
    <cellStyle name="Normal 2 24 2 7 5 2" xfId="17235" xr:uid="{00000000-0005-0000-0000-000052430000}"/>
    <cellStyle name="Normal 2 24 2 7 6" xfId="17236" xr:uid="{00000000-0005-0000-0000-000053430000}"/>
    <cellStyle name="Normal 2 24 2 7 6 2" xfId="17237" xr:uid="{00000000-0005-0000-0000-000054430000}"/>
    <cellStyle name="Normal 2 24 2 7 7" xfId="17238" xr:uid="{00000000-0005-0000-0000-000055430000}"/>
    <cellStyle name="Normal 2 24 2 7 7 2" xfId="17239" xr:uid="{00000000-0005-0000-0000-000056430000}"/>
    <cellStyle name="Normal 2 24 2 7 8" xfId="17240" xr:uid="{00000000-0005-0000-0000-000057430000}"/>
    <cellStyle name="Normal 2 24 2 7 9" xfId="17241" xr:uid="{00000000-0005-0000-0000-000058430000}"/>
    <cellStyle name="Normal 2 24 2 8" xfId="17242" xr:uid="{00000000-0005-0000-0000-000059430000}"/>
    <cellStyle name="Normal 2 24 2 8 10" xfId="17243" xr:uid="{00000000-0005-0000-0000-00005A430000}"/>
    <cellStyle name="Normal 2 24 2 8 2" xfId="17244" xr:uid="{00000000-0005-0000-0000-00005B430000}"/>
    <cellStyle name="Normal 2 24 2 8 2 2" xfId="17245" xr:uid="{00000000-0005-0000-0000-00005C430000}"/>
    <cellStyle name="Normal 2 24 2 8 3" xfId="17246" xr:uid="{00000000-0005-0000-0000-00005D430000}"/>
    <cellStyle name="Normal 2 24 2 8 3 2" xfId="17247" xr:uid="{00000000-0005-0000-0000-00005E430000}"/>
    <cellStyle name="Normal 2 24 2 8 4" xfId="17248" xr:uid="{00000000-0005-0000-0000-00005F430000}"/>
    <cellStyle name="Normal 2 24 2 8 4 2" xfId="17249" xr:uid="{00000000-0005-0000-0000-000060430000}"/>
    <cellStyle name="Normal 2 24 2 8 5" xfId="17250" xr:uid="{00000000-0005-0000-0000-000061430000}"/>
    <cellStyle name="Normal 2 24 2 8 5 2" xfId="17251" xr:uid="{00000000-0005-0000-0000-000062430000}"/>
    <cellStyle name="Normal 2 24 2 8 6" xfId="17252" xr:uid="{00000000-0005-0000-0000-000063430000}"/>
    <cellStyle name="Normal 2 24 2 8 6 2" xfId="17253" xr:uid="{00000000-0005-0000-0000-000064430000}"/>
    <cellStyle name="Normal 2 24 2 8 7" xfId="17254" xr:uid="{00000000-0005-0000-0000-000065430000}"/>
    <cellStyle name="Normal 2 24 2 8 7 2" xfId="17255" xr:uid="{00000000-0005-0000-0000-000066430000}"/>
    <cellStyle name="Normal 2 24 2 8 8" xfId="17256" xr:uid="{00000000-0005-0000-0000-000067430000}"/>
    <cellStyle name="Normal 2 24 2 8 9" xfId="17257" xr:uid="{00000000-0005-0000-0000-000068430000}"/>
    <cellStyle name="Normal 2 24 2 9" xfId="17258" xr:uid="{00000000-0005-0000-0000-000069430000}"/>
    <cellStyle name="Normal 2 24 2 9 10" xfId="17259" xr:uid="{00000000-0005-0000-0000-00006A430000}"/>
    <cellStyle name="Normal 2 24 2 9 2" xfId="17260" xr:uid="{00000000-0005-0000-0000-00006B430000}"/>
    <cellStyle name="Normal 2 24 2 9 2 2" xfId="17261" xr:uid="{00000000-0005-0000-0000-00006C430000}"/>
    <cellStyle name="Normal 2 24 2 9 3" xfId="17262" xr:uid="{00000000-0005-0000-0000-00006D430000}"/>
    <cellStyle name="Normal 2 24 2 9 3 2" xfId="17263" xr:uid="{00000000-0005-0000-0000-00006E430000}"/>
    <cellStyle name="Normal 2 24 2 9 4" xfId="17264" xr:uid="{00000000-0005-0000-0000-00006F430000}"/>
    <cellStyle name="Normal 2 24 2 9 4 2" xfId="17265" xr:uid="{00000000-0005-0000-0000-000070430000}"/>
    <cellStyle name="Normal 2 24 2 9 5" xfId="17266" xr:uid="{00000000-0005-0000-0000-000071430000}"/>
    <cellStyle name="Normal 2 24 2 9 5 2" xfId="17267" xr:uid="{00000000-0005-0000-0000-000072430000}"/>
    <cellStyle name="Normal 2 24 2 9 6" xfId="17268" xr:uid="{00000000-0005-0000-0000-000073430000}"/>
    <cellStyle name="Normal 2 24 2 9 6 2" xfId="17269" xr:uid="{00000000-0005-0000-0000-000074430000}"/>
    <cellStyle name="Normal 2 24 2 9 7" xfId="17270" xr:uid="{00000000-0005-0000-0000-000075430000}"/>
    <cellStyle name="Normal 2 24 2 9 7 2" xfId="17271" xr:uid="{00000000-0005-0000-0000-000076430000}"/>
    <cellStyle name="Normal 2 24 2 9 8" xfId="17272" xr:uid="{00000000-0005-0000-0000-000077430000}"/>
    <cellStyle name="Normal 2 24 2 9 9" xfId="17273" xr:uid="{00000000-0005-0000-0000-000078430000}"/>
    <cellStyle name="Normal 2 24 20" xfId="17274" xr:uid="{00000000-0005-0000-0000-000079430000}"/>
    <cellStyle name="Normal 2 24 20 10" xfId="17275" xr:uid="{00000000-0005-0000-0000-00007A430000}"/>
    <cellStyle name="Normal 2 24 20 2" xfId="17276" xr:uid="{00000000-0005-0000-0000-00007B430000}"/>
    <cellStyle name="Normal 2 24 20 2 2" xfId="17277" xr:uid="{00000000-0005-0000-0000-00007C430000}"/>
    <cellStyle name="Normal 2 24 20 2 2 2" xfId="17278" xr:uid="{00000000-0005-0000-0000-00007D430000}"/>
    <cellStyle name="Normal 2 24 20 2 2 3" xfId="17279" xr:uid="{00000000-0005-0000-0000-00007E430000}"/>
    <cellStyle name="Normal 2 24 20 2 3" xfId="17280" xr:uid="{00000000-0005-0000-0000-00007F430000}"/>
    <cellStyle name="Normal 2 24 20 2 3 2" xfId="17281" xr:uid="{00000000-0005-0000-0000-000080430000}"/>
    <cellStyle name="Normal 2 24 20 2 4" xfId="17282" xr:uid="{00000000-0005-0000-0000-000081430000}"/>
    <cellStyle name="Normal 2 24 20 2 4 2" xfId="17283" xr:uid="{00000000-0005-0000-0000-000082430000}"/>
    <cellStyle name="Normal 2 24 20 2 5" xfId="17284" xr:uid="{00000000-0005-0000-0000-000083430000}"/>
    <cellStyle name="Normal 2 24 20 2 5 2" xfId="17285" xr:uid="{00000000-0005-0000-0000-000084430000}"/>
    <cellStyle name="Normal 2 24 20 2 6" xfId="17286" xr:uid="{00000000-0005-0000-0000-000085430000}"/>
    <cellStyle name="Normal 2 24 20 2 7" xfId="17287" xr:uid="{00000000-0005-0000-0000-000086430000}"/>
    <cellStyle name="Normal 2 24 20 3" xfId="17288" xr:uid="{00000000-0005-0000-0000-000087430000}"/>
    <cellStyle name="Normal 2 24 20 3 2" xfId="17289" xr:uid="{00000000-0005-0000-0000-000088430000}"/>
    <cellStyle name="Normal 2 24 20 3 3" xfId="17290" xr:uid="{00000000-0005-0000-0000-000089430000}"/>
    <cellStyle name="Normal 2 24 20 4" xfId="17291" xr:uid="{00000000-0005-0000-0000-00008A430000}"/>
    <cellStyle name="Normal 2 24 20 4 2" xfId="17292" xr:uid="{00000000-0005-0000-0000-00008B430000}"/>
    <cellStyle name="Normal 2 24 20 5" xfId="17293" xr:uid="{00000000-0005-0000-0000-00008C430000}"/>
    <cellStyle name="Normal 2 24 20 5 2" xfId="17294" xr:uid="{00000000-0005-0000-0000-00008D430000}"/>
    <cellStyle name="Normal 2 24 20 6" xfId="17295" xr:uid="{00000000-0005-0000-0000-00008E430000}"/>
    <cellStyle name="Normal 2 24 20 6 2" xfId="17296" xr:uid="{00000000-0005-0000-0000-00008F430000}"/>
    <cellStyle name="Normal 2 24 20 7" xfId="17297" xr:uid="{00000000-0005-0000-0000-000090430000}"/>
    <cellStyle name="Normal 2 24 20 7 2" xfId="17298" xr:uid="{00000000-0005-0000-0000-000091430000}"/>
    <cellStyle name="Normal 2 24 20 8" xfId="17299" xr:uid="{00000000-0005-0000-0000-000092430000}"/>
    <cellStyle name="Normal 2 24 20 8 2" xfId="17300" xr:uid="{00000000-0005-0000-0000-000093430000}"/>
    <cellStyle name="Normal 2 24 20 9" xfId="17301" xr:uid="{00000000-0005-0000-0000-000094430000}"/>
    <cellStyle name="Normal 2 24 21" xfId="17302" xr:uid="{00000000-0005-0000-0000-000095430000}"/>
    <cellStyle name="Normal 2 24 21 10" xfId="17303" xr:uid="{00000000-0005-0000-0000-000096430000}"/>
    <cellStyle name="Normal 2 24 21 2" xfId="17304" xr:uid="{00000000-0005-0000-0000-000097430000}"/>
    <cellStyle name="Normal 2 24 21 2 2" xfId="17305" xr:uid="{00000000-0005-0000-0000-000098430000}"/>
    <cellStyle name="Normal 2 24 21 2 2 2" xfId="17306" xr:uid="{00000000-0005-0000-0000-000099430000}"/>
    <cellStyle name="Normal 2 24 21 2 2 3" xfId="17307" xr:uid="{00000000-0005-0000-0000-00009A430000}"/>
    <cellStyle name="Normal 2 24 21 2 3" xfId="17308" xr:uid="{00000000-0005-0000-0000-00009B430000}"/>
    <cellStyle name="Normal 2 24 21 2 3 2" xfId="17309" xr:uid="{00000000-0005-0000-0000-00009C430000}"/>
    <cellStyle name="Normal 2 24 21 2 4" xfId="17310" xr:uid="{00000000-0005-0000-0000-00009D430000}"/>
    <cellStyle name="Normal 2 24 21 2 4 2" xfId="17311" xr:uid="{00000000-0005-0000-0000-00009E430000}"/>
    <cellStyle name="Normal 2 24 21 2 5" xfId="17312" xr:uid="{00000000-0005-0000-0000-00009F430000}"/>
    <cellStyle name="Normal 2 24 21 2 5 2" xfId="17313" xr:uid="{00000000-0005-0000-0000-0000A0430000}"/>
    <cellStyle name="Normal 2 24 21 2 6" xfId="17314" xr:uid="{00000000-0005-0000-0000-0000A1430000}"/>
    <cellStyle name="Normal 2 24 21 2 7" xfId="17315" xr:uid="{00000000-0005-0000-0000-0000A2430000}"/>
    <cellStyle name="Normal 2 24 21 3" xfId="17316" xr:uid="{00000000-0005-0000-0000-0000A3430000}"/>
    <cellStyle name="Normal 2 24 21 3 2" xfId="17317" xr:uid="{00000000-0005-0000-0000-0000A4430000}"/>
    <cellStyle name="Normal 2 24 21 3 3" xfId="17318" xr:uid="{00000000-0005-0000-0000-0000A5430000}"/>
    <cellStyle name="Normal 2 24 21 4" xfId="17319" xr:uid="{00000000-0005-0000-0000-0000A6430000}"/>
    <cellStyle name="Normal 2 24 21 4 2" xfId="17320" xr:uid="{00000000-0005-0000-0000-0000A7430000}"/>
    <cellStyle name="Normal 2 24 21 5" xfId="17321" xr:uid="{00000000-0005-0000-0000-0000A8430000}"/>
    <cellStyle name="Normal 2 24 21 5 2" xfId="17322" xr:uid="{00000000-0005-0000-0000-0000A9430000}"/>
    <cellStyle name="Normal 2 24 21 6" xfId="17323" xr:uid="{00000000-0005-0000-0000-0000AA430000}"/>
    <cellStyle name="Normal 2 24 21 6 2" xfId="17324" xr:uid="{00000000-0005-0000-0000-0000AB430000}"/>
    <cellStyle name="Normal 2 24 21 7" xfId="17325" xr:uid="{00000000-0005-0000-0000-0000AC430000}"/>
    <cellStyle name="Normal 2 24 21 7 2" xfId="17326" xr:uid="{00000000-0005-0000-0000-0000AD430000}"/>
    <cellStyle name="Normal 2 24 21 8" xfId="17327" xr:uid="{00000000-0005-0000-0000-0000AE430000}"/>
    <cellStyle name="Normal 2 24 21 8 2" xfId="17328" xr:uid="{00000000-0005-0000-0000-0000AF430000}"/>
    <cellStyle name="Normal 2 24 21 9" xfId="17329" xr:uid="{00000000-0005-0000-0000-0000B0430000}"/>
    <cellStyle name="Normal 2 24 22" xfId="17330" xr:uid="{00000000-0005-0000-0000-0000B1430000}"/>
    <cellStyle name="Normal 2 24 22 10" xfId="17331" xr:uid="{00000000-0005-0000-0000-0000B2430000}"/>
    <cellStyle name="Normal 2 24 22 2" xfId="17332" xr:uid="{00000000-0005-0000-0000-0000B3430000}"/>
    <cellStyle name="Normal 2 24 22 2 2" xfId="17333" xr:uid="{00000000-0005-0000-0000-0000B4430000}"/>
    <cellStyle name="Normal 2 24 22 2 2 2" xfId="17334" xr:uid="{00000000-0005-0000-0000-0000B5430000}"/>
    <cellStyle name="Normal 2 24 22 2 2 3" xfId="17335" xr:uid="{00000000-0005-0000-0000-0000B6430000}"/>
    <cellStyle name="Normal 2 24 22 2 3" xfId="17336" xr:uid="{00000000-0005-0000-0000-0000B7430000}"/>
    <cellStyle name="Normal 2 24 22 2 3 2" xfId="17337" xr:uid="{00000000-0005-0000-0000-0000B8430000}"/>
    <cellStyle name="Normal 2 24 22 2 4" xfId="17338" xr:uid="{00000000-0005-0000-0000-0000B9430000}"/>
    <cellStyle name="Normal 2 24 22 2 4 2" xfId="17339" xr:uid="{00000000-0005-0000-0000-0000BA430000}"/>
    <cellStyle name="Normal 2 24 22 2 5" xfId="17340" xr:uid="{00000000-0005-0000-0000-0000BB430000}"/>
    <cellStyle name="Normal 2 24 22 2 5 2" xfId="17341" xr:uid="{00000000-0005-0000-0000-0000BC430000}"/>
    <cellStyle name="Normal 2 24 22 2 6" xfId="17342" xr:uid="{00000000-0005-0000-0000-0000BD430000}"/>
    <cellStyle name="Normal 2 24 22 2 7" xfId="17343" xr:uid="{00000000-0005-0000-0000-0000BE430000}"/>
    <cellStyle name="Normal 2 24 22 3" xfId="17344" xr:uid="{00000000-0005-0000-0000-0000BF430000}"/>
    <cellStyle name="Normal 2 24 22 3 2" xfId="17345" xr:uid="{00000000-0005-0000-0000-0000C0430000}"/>
    <cellStyle name="Normal 2 24 22 3 3" xfId="17346" xr:uid="{00000000-0005-0000-0000-0000C1430000}"/>
    <cellStyle name="Normal 2 24 22 4" xfId="17347" xr:uid="{00000000-0005-0000-0000-0000C2430000}"/>
    <cellStyle name="Normal 2 24 22 4 2" xfId="17348" xr:uid="{00000000-0005-0000-0000-0000C3430000}"/>
    <cellStyle name="Normal 2 24 22 5" xfId="17349" xr:uid="{00000000-0005-0000-0000-0000C4430000}"/>
    <cellStyle name="Normal 2 24 22 5 2" xfId="17350" xr:uid="{00000000-0005-0000-0000-0000C5430000}"/>
    <cellStyle name="Normal 2 24 22 6" xfId="17351" xr:uid="{00000000-0005-0000-0000-0000C6430000}"/>
    <cellStyle name="Normal 2 24 22 6 2" xfId="17352" xr:uid="{00000000-0005-0000-0000-0000C7430000}"/>
    <cellStyle name="Normal 2 24 22 7" xfId="17353" xr:uid="{00000000-0005-0000-0000-0000C8430000}"/>
    <cellStyle name="Normal 2 24 22 7 2" xfId="17354" xr:uid="{00000000-0005-0000-0000-0000C9430000}"/>
    <cellStyle name="Normal 2 24 22 8" xfId="17355" xr:uid="{00000000-0005-0000-0000-0000CA430000}"/>
    <cellStyle name="Normal 2 24 22 8 2" xfId="17356" xr:uid="{00000000-0005-0000-0000-0000CB430000}"/>
    <cellStyle name="Normal 2 24 22 9" xfId="17357" xr:uid="{00000000-0005-0000-0000-0000CC430000}"/>
    <cellStyle name="Normal 2 24 23" xfId="17358" xr:uid="{00000000-0005-0000-0000-0000CD430000}"/>
    <cellStyle name="Normal 2 24 23 10" xfId="17359" xr:uid="{00000000-0005-0000-0000-0000CE430000}"/>
    <cellStyle name="Normal 2 24 23 2" xfId="17360" xr:uid="{00000000-0005-0000-0000-0000CF430000}"/>
    <cellStyle name="Normal 2 24 23 2 2" xfId="17361" xr:uid="{00000000-0005-0000-0000-0000D0430000}"/>
    <cellStyle name="Normal 2 24 23 2 2 2" xfId="17362" xr:uid="{00000000-0005-0000-0000-0000D1430000}"/>
    <cellStyle name="Normal 2 24 23 2 2 3" xfId="17363" xr:uid="{00000000-0005-0000-0000-0000D2430000}"/>
    <cellStyle name="Normal 2 24 23 2 3" xfId="17364" xr:uid="{00000000-0005-0000-0000-0000D3430000}"/>
    <cellStyle name="Normal 2 24 23 2 3 2" xfId="17365" xr:uid="{00000000-0005-0000-0000-0000D4430000}"/>
    <cellStyle name="Normal 2 24 23 2 4" xfId="17366" xr:uid="{00000000-0005-0000-0000-0000D5430000}"/>
    <cellStyle name="Normal 2 24 23 2 4 2" xfId="17367" xr:uid="{00000000-0005-0000-0000-0000D6430000}"/>
    <cellStyle name="Normal 2 24 23 2 5" xfId="17368" xr:uid="{00000000-0005-0000-0000-0000D7430000}"/>
    <cellStyle name="Normal 2 24 23 2 5 2" xfId="17369" xr:uid="{00000000-0005-0000-0000-0000D8430000}"/>
    <cellStyle name="Normal 2 24 23 2 6" xfId="17370" xr:uid="{00000000-0005-0000-0000-0000D9430000}"/>
    <cellStyle name="Normal 2 24 23 2 7" xfId="17371" xr:uid="{00000000-0005-0000-0000-0000DA430000}"/>
    <cellStyle name="Normal 2 24 23 3" xfId="17372" xr:uid="{00000000-0005-0000-0000-0000DB430000}"/>
    <cellStyle name="Normal 2 24 23 3 2" xfId="17373" xr:uid="{00000000-0005-0000-0000-0000DC430000}"/>
    <cellStyle name="Normal 2 24 23 3 3" xfId="17374" xr:uid="{00000000-0005-0000-0000-0000DD430000}"/>
    <cellStyle name="Normal 2 24 23 4" xfId="17375" xr:uid="{00000000-0005-0000-0000-0000DE430000}"/>
    <cellStyle name="Normal 2 24 23 4 2" xfId="17376" xr:uid="{00000000-0005-0000-0000-0000DF430000}"/>
    <cellStyle name="Normal 2 24 23 5" xfId="17377" xr:uid="{00000000-0005-0000-0000-0000E0430000}"/>
    <cellStyle name="Normal 2 24 23 5 2" xfId="17378" xr:uid="{00000000-0005-0000-0000-0000E1430000}"/>
    <cellStyle name="Normal 2 24 23 6" xfId="17379" xr:uid="{00000000-0005-0000-0000-0000E2430000}"/>
    <cellStyle name="Normal 2 24 23 6 2" xfId="17380" xr:uid="{00000000-0005-0000-0000-0000E3430000}"/>
    <cellStyle name="Normal 2 24 23 7" xfId="17381" xr:uid="{00000000-0005-0000-0000-0000E4430000}"/>
    <cellStyle name="Normal 2 24 23 7 2" xfId="17382" xr:uid="{00000000-0005-0000-0000-0000E5430000}"/>
    <cellStyle name="Normal 2 24 23 8" xfId="17383" xr:uid="{00000000-0005-0000-0000-0000E6430000}"/>
    <cellStyle name="Normal 2 24 23 8 2" xfId="17384" xr:uid="{00000000-0005-0000-0000-0000E7430000}"/>
    <cellStyle name="Normal 2 24 23 9" xfId="17385" xr:uid="{00000000-0005-0000-0000-0000E8430000}"/>
    <cellStyle name="Normal 2 24 24" xfId="17386" xr:uid="{00000000-0005-0000-0000-0000E9430000}"/>
    <cellStyle name="Normal 2 24 24 10" xfId="17387" xr:uid="{00000000-0005-0000-0000-0000EA430000}"/>
    <cellStyle name="Normal 2 24 24 2" xfId="17388" xr:uid="{00000000-0005-0000-0000-0000EB430000}"/>
    <cellStyle name="Normal 2 24 24 2 2" xfId="17389" xr:uid="{00000000-0005-0000-0000-0000EC430000}"/>
    <cellStyle name="Normal 2 24 24 2 2 2" xfId="17390" xr:uid="{00000000-0005-0000-0000-0000ED430000}"/>
    <cellStyle name="Normal 2 24 24 2 2 3" xfId="17391" xr:uid="{00000000-0005-0000-0000-0000EE430000}"/>
    <cellStyle name="Normal 2 24 24 2 3" xfId="17392" xr:uid="{00000000-0005-0000-0000-0000EF430000}"/>
    <cellStyle name="Normal 2 24 24 2 3 2" xfId="17393" xr:uid="{00000000-0005-0000-0000-0000F0430000}"/>
    <cellStyle name="Normal 2 24 24 2 4" xfId="17394" xr:uid="{00000000-0005-0000-0000-0000F1430000}"/>
    <cellStyle name="Normal 2 24 24 2 4 2" xfId="17395" xr:uid="{00000000-0005-0000-0000-0000F2430000}"/>
    <cellStyle name="Normal 2 24 24 2 5" xfId="17396" xr:uid="{00000000-0005-0000-0000-0000F3430000}"/>
    <cellStyle name="Normal 2 24 24 2 5 2" xfId="17397" xr:uid="{00000000-0005-0000-0000-0000F4430000}"/>
    <cellStyle name="Normal 2 24 24 2 6" xfId="17398" xr:uid="{00000000-0005-0000-0000-0000F5430000}"/>
    <cellStyle name="Normal 2 24 24 2 7" xfId="17399" xr:uid="{00000000-0005-0000-0000-0000F6430000}"/>
    <cellStyle name="Normal 2 24 24 3" xfId="17400" xr:uid="{00000000-0005-0000-0000-0000F7430000}"/>
    <cellStyle name="Normal 2 24 24 3 2" xfId="17401" xr:uid="{00000000-0005-0000-0000-0000F8430000}"/>
    <cellStyle name="Normal 2 24 24 3 3" xfId="17402" xr:uid="{00000000-0005-0000-0000-0000F9430000}"/>
    <cellStyle name="Normal 2 24 24 4" xfId="17403" xr:uid="{00000000-0005-0000-0000-0000FA430000}"/>
    <cellStyle name="Normal 2 24 24 4 2" xfId="17404" xr:uid="{00000000-0005-0000-0000-0000FB430000}"/>
    <cellStyle name="Normal 2 24 24 5" xfId="17405" xr:uid="{00000000-0005-0000-0000-0000FC430000}"/>
    <cellStyle name="Normal 2 24 24 5 2" xfId="17406" xr:uid="{00000000-0005-0000-0000-0000FD430000}"/>
    <cellStyle name="Normal 2 24 24 6" xfId="17407" xr:uid="{00000000-0005-0000-0000-0000FE430000}"/>
    <cellStyle name="Normal 2 24 24 6 2" xfId="17408" xr:uid="{00000000-0005-0000-0000-0000FF430000}"/>
    <cellStyle name="Normal 2 24 24 7" xfId="17409" xr:uid="{00000000-0005-0000-0000-000000440000}"/>
    <cellStyle name="Normal 2 24 24 7 2" xfId="17410" xr:uid="{00000000-0005-0000-0000-000001440000}"/>
    <cellStyle name="Normal 2 24 24 8" xfId="17411" xr:uid="{00000000-0005-0000-0000-000002440000}"/>
    <cellStyle name="Normal 2 24 24 8 2" xfId="17412" xr:uid="{00000000-0005-0000-0000-000003440000}"/>
    <cellStyle name="Normal 2 24 24 9" xfId="17413" xr:uid="{00000000-0005-0000-0000-000004440000}"/>
    <cellStyle name="Normal 2 24 25" xfId="17414" xr:uid="{00000000-0005-0000-0000-000005440000}"/>
    <cellStyle name="Normal 2 24 25 10" xfId="17415" xr:uid="{00000000-0005-0000-0000-000006440000}"/>
    <cellStyle name="Normal 2 24 25 2" xfId="17416" xr:uid="{00000000-0005-0000-0000-000007440000}"/>
    <cellStyle name="Normal 2 24 25 2 2" xfId="17417" xr:uid="{00000000-0005-0000-0000-000008440000}"/>
    <cellStyle name="Normal 2 24 25 2 2 2" xfId="17418" xr:uid="{00000000-0005-0000-0000-000009440000}"/>
    <cellStyle name="Normal 2 24 25 2 2 3" xfId="17419" xr:uid="{00000000-0005-0000-0000-00000A440000}"/>
    <cellStyle name="Normal 2 24 25 2 3" xfId="17420" xr:uid="{00000000-0005-0000-0000-00000B440000}"/>
    <cellStyle name="Normal 2 24 25 2 3 2" xfId="17421" xr:uid="{00000000-0005-0000-0000-00000C440000}"/>
    <cellStyle name="Normal 2 24 25 2 4" xfId="17422" xr:uid="{00000000-0005-0000-0000-00000D440000}"/>
    <cellStyle name="Normal 2 24 25 2 4 2" xfId="17423" xr:uid="{00000000-0005-0000-0000-00000E440000}"/>
    <cellStyle name="Normal 2 24 25 2 5" xfId="17424" xr:uid="{00000000-0005-0000-0000-00000F440000}"/>
    <cellStyle name="Normal 2 24 25 2 5 2" xfId="17425" xr:uid="{00000000-0005-0000-0000-000010440000}"/>
    <cellStyle name="Normal 2 24 25 2 6" xfId="17426" xr:uid="{00000000-0005-0000-0000-000011440000}"/>
    <cellStyle name="Normal 2 24 25 2 7" xfId="17427" xr:uid="{00000000-0005-0000-0000-000012440000}"/>
    <cellStyle name="Normal 2 24 25 3" xfId="17428" xr:uid="{00000000-0005-0000-0000-000013440000}"/>
    <cellStyle name="Normal 2 24 25 3 2" xfId="17429" xr:uid="{00000000-0005-0000-0000-000014440000}"/>
    <cellStyle name="Normal 2 24 25 3 3" xfId="17430" xr:uid="{00000000-0005-0000-0000-000015440000}"/>
    <cellStyle name="Normal 2 24 25 4" xfId="17431" xr:uid="{00000000-0005-0000-0000-000016440000}"/>
    <cellStyle name="Normal 2 24 25 4 2" xfId="17432" xr:uid="{00000000-0005-0000-0000-000017440000}"/>
    <cellStyle name="Normal 2 24 25 5" xfId="17433" xr:uid="{00000000-0005-0000-0000-000018440000}"/>
    <cellStyle name="Normal 2 24 25 5 2" xfId="17434" xr:uid="{00000000-0005-0000-0000-000019440000}"/>
    <cellStyle name="Normal 2 24 25 6" xfId="17435" xr:uid="{00000000-0005-0000-0000-00001A440000}"/>
    <cellStyle name="Normal 2 24 25 6 2" xfId="17436" xr:uid="{00000000-0005-0000-0000-00001B440000}"/>
    <cellStyle name="Normal 2 24 25 7" xfId="17437" xr:uid="{00000000-0005-0000-0000-00001C440000}"/>
    <cellStyle name="Normal 2 24 25 7 2" xfId="17438" xr:uid="{00000000-0005-0000-0000-00001D440000}"/>
    <cellStyle name="Normal 2 24 25 8" xfId="17439" xr:uid="{00000000-0005-0000-0000-00001E440000}"/>
    <cellStyle name="Normal 2 24 25 8 2" xfId="17440" xr:uid="{00000000-0005-0000-0000-00001F440000}"/>
    <cellStyle name="Normal 2 24 25 9" xfId="17441" xr:uid="{00000000-0005-0000-0000-000020440000}"/>
    <cellStyle name="Normal 2 24 26" xfId="17442" xr:uid="{00000000-0005-0000-0000-000021440000}"/>
    <cellStyle name="Normal 2 24 26 10" xfId="17443" xr:uid="{00000000-0005-0000-0000-000022440000}"/>
    <cellStyle name="Normal 2 24 26 2" xfId="17444" xr:uid="{00000000-0005-0000-0000-000023440000}"/>
    <cellStyle name="Normal 2 24 26 2 2" xfId="17445" xr:uid="{00000000-0005-0000-0000-000024440000}"/>
    <cellStyle name="Normal 2 24 26 2 2 2" xfId="17446" xr:uid="{00000000-0005-0000-0000-000025440000}"/>
    <cellStyle name="Normal 2 24 26 2 2 3" xfId="17447" xr:uid="{00000000-0005-0000-0000-000026440000}"/>
    <cellStyle name="Normal 2 24 26 2 3" xfId="17448" xr:uid="{00000000-0005-0000-0000-000027440000}"/>
    <cellStyle name="Normal 2 24 26 2 3 2" xfId="17449" xr:uid="{00000000-0005-0000-0000-000028440000}"/>
    <cellStyle name="Normal 2 24 26 2 4" xfId="17450" xr:uid="{00000000-0005-0000-0000-000029440000}"/>
    <cellStyle name="Normal 2 24 26 2 4 2" xfId="17451" xr:uid="{00000000-0005-0000-0000-00002A440000}"/>
    <cellStyle name="Normal 2 24 26 2 5" xfId="17452" xr:uid="{00000000-0005-0000-0000-00002B440000}"/>
    <cellStyle name="Normal 2 24 26 2 5 2" xfId="17453" xr:uid="{00000000-0005-0000-0000-00002C440000}"/>
    <cellStyle name="Normal 2 24 26 2 6" xfId="17454" xr:uid="{00000000-0005-0000-0000-00002D440000}"/>
    <cellStyle name="Normal 2 24 26 2 7" xfId="17455" xr:uid="{00000000-0005-0000-0000-00002E440000}"/>
    <cellStyle name="Normal 2 24 26 3" xfId="17456" xr:uid="{00000000-0005-0000-0000-00002F440000}"/>
    <cellStyle name="Normal 2 24 26 3 2" xfId="17457" xr:uid="{00000000-0005-0000-0000-000030440000}"/>
    <cellStyle name="Normal 2 24 26 3 3" xfId="17458" xr:uid="{00000000-0005-0000-0000-000031440000}"/>
    <cellStyle name="Normal 2 24 26 4" xfId="17459" xr:uid="{00000000-0005-0000-0000-000032440000}"/>
    <cellStyle name="Normal 2 24 26 4 2" xfId="17460" xr:uid="{00000000-0005-0000-0000-000033440000}"/>
    <cellStyle name="Normal 2 24 26 5" xfId="17461" xr:uid="{00000000-0005-0000-0000-000034440000}"/>
    <cellStyle name="Normal 2 24 26 5 2" xfId="17462" xr:uid="{00000000-0005-0000-0000-000035440000}"/>
    <cellStyle name="Normal 2 24 26 6" xfId="17463" xr:uid="{00000000-0005-0000-0000-000036440000}"/>
    <cellStyle name="Normal 2 24 26 6 2" xfId="17464" xr:uid="{00000000-0005-0000-0000-000037440000}"/>
    <cellStyle name="Normal 2 24 26 7" xfId="17465" xr:uid="{00000000-0005-0000-0000-000038440000}"/>
    <cellStyle name="Normal 2 24 26 7 2" xfId="17466" xr:uid="{00000000-0005-0000-0000-000039440000}"/>
    <cellStyle name="Normal 2 24 26 8" xfId="17467" xr:uid="{00000000-0005-0000-0000-00003A440000}"/>
    <cellStyle name="Normal 2 24 26 8 2" xfId="17468" xr:uid="{00000000-0005-0000-0000-00003B440000}"/>
    <cellStyle name="Normal 2 24 26 9" xfId="17469" xr:uid="{00000000-0005-0000-0000-00003C440000}"/>
    <cellStyle name="Normal 2 24 27" xfId="17470" xr:uid="{00000000-0005-0000-0000-00003D440000}"/>
    <cellStyle name="Normal 2 24 27 10" xfId="17471" xr:uid="{00000000-0005-0000-0000-00003E440000}"/>
    <cellStyle name="Normal 2 24 27 2" xfId="17472" xr:uid="{00000000-0005-0000-0000-00003F440000}"/>
    <cellStyle name="Normal 2 24 27 2 2" xfId="17473" xr:uid="{00000000-0005-0000-0000-000040440000}"/>
    <cellStyle name="Normal 2 24 27 2 2 2" xfId="17474" xr:uid="{00000000-0005-0000-0000-000041440000}"/>
    <cellStyle name="Normal 2 24 27 2 2 3" xfId="17475" xr:uid="{00000000-0005-0000-0000-000042440000}"/>
    <cellStyle name="Normal 2 24 27 2 3" xfId="17476" xr:uid="{00000000-0005-0000-0000-000043440000}"/>
    <cellStyle name="Normal 2 24 27 2 3 2" xfId="17477" xr:uid="{00000000-0005-0000-0000-000044440000}"/>
    <cellStyle name="Normal 2 24 27 2 4" xfId="17478" xr:uid="{00000000-0005-0000-0000-000045440000}"/>
    <cellStyle name="Normal 2 24 27 2 4 2" xfId="17479" xr:uid="{00000000-0005-0000-0000-000046440000}"/>
    <cellStyle name="Normal 2 24 27 2 5" xfId="17480" xr:uid="{00000000-0005-0000-0000-000047440000}"/>
    <cellStyle name="Normal 2 24 27 2 5 2" xfId="17481" xr:uid="{00000000-0005-0000-0000-000048440000}"/>
    <cellStyle name="Normal 2 24 27 2 6" xfId="17482" xr:uid="{00000000-0005-0000-0000-000049440000}"/>
    <cellStyle name="Normal 2 24 27 2 7" xfId="17483" xr:uid="{00000000-0005-0000-0000-00004A440000}"/>
    <cellStyle name="Normal 2 24 27 3" xfId="17484" xr:uid="{00000000-0005-0000-0000-00004B440000}"/>
    <cellStyle name="Normal 2 24 27 3 2" xfId="17485" xr:uid="{00000000-0005-0000-0000-00004C440000}"/>
    <cellStyle name="Normal 2 24 27 3 3" xfId="17486" xr:uid="{00000000-0005-0000-0000-00004D440000}"/>
    <cellStyle name="Normal 2 24 27 4" xfId="17487" xr:uid="{00000000-0005-0000-0000-00004E440000}"/>
    <cellStyle name="Normal 2 24 27 4 2" xfId="17488" xr:uid="{00000000-0005-0000-0000-00004F440000}"/>
    <cellStyle name="Normal 2 24 27 5" xfId="17489" xr:uid="{00000000-0005-0000-0000-000050440000}"/>
    <cellStyle name="Normal 2 24 27 5 2" xfId="17490" xr:uid="{00000000-0005-0000-0000-000051440000}"/>
    <cellStyle name="Normal 2 24 27 6" xfId="17491" xr:uid="{00000000-0005-0000-0000-000052440000}"/>
    <cellStyle name="Normal 2 24 27 6 2" xfId="17492" xr:uid="{00000000-0005-0000-0000-000053440000}"/>
    <cellStyle name="Normal 2 24 27 7" xfId="17493" xr:uid="{00000000-0005-0000-0000-000054440000}"/>
    <cellStyle name="Normal 2 24 27 7 2" xfId="17494" xr:uid="{00000000-0005-0000-0000-000055440000}"/>
    <cellStyle name="Normal 2 24 27 8" xfId="17495" xr:uid="{00000000-0005-0000-0000-000056440000}"/>
    <cellStyle name="Normal 2 24 27 8 2" xfId="17496" xr:uid="{00000000-0005-0000-0000-000057440000}"/>
    <cellStyle name="Normal 2 24 27 9" xfId="17497" xr:uid="{00000000-0005-0000-0000-000058440000}"/>
    <cellStyle name="Normal 2 24 28" xfId="17498" xr:uid="{00000000-0005-0000-0000-000059440000}"/>
    <cellStyle name="Normal 2 24 28 10" xfId="17499" xr:uid="{00000000-0005-0000-0000-00005A440000}"/>
    <cellStyle name="Normal 2 24 28 2" xfId="17500" xr:uid="{00000000-0005-0000-0000-00005B440000}"/>
    <cellStyle name="Normal 2 24 28 2 2" xfId="17501" xr:uid="{00000000-0005-0000-0000-00005C440000}"/>
    <cellStyle name="Normal 2 24 28 2 2 2" xfId="17502" xr:uid="{00000000-0005-0000-0000-00005D440000}"/>
    <cellStyle name="Normal 2 24 28 2 2 3" xfId="17503" xr:uid="{00000000-0005-0000-0000-00005E440000}"/>
    <cellStyle name="Normal 2 24 28 2 3" xfId="17504" xr:uid="{00000000-0005-0000-0000-00005F440000}"/>
    <cellStyle name="Normal 2 24 28 2 3 2" xfId="17505" xr:uid="{00000000-0005-0000-0000-000060440000}"/>
    <cellStyle name="Normal 2 24 28 2 4" xfId="17506" xr:uid="{00000000-0005-0000-0000-000061440000}"/>
    <cellStyle name="Normal 2 24 28 2 4 2" xfId="17507" xr:uid="{00000000-0005-0000-0000-000062440000}"/>
    <cellStyle name="Normal 2 24 28 2 5" xfId="17508" xr:uid="{00000000-0005-0000-0000-000063440000}"/>
    <cellStyle name="Normal 2 24 28 2 5 2" xfId="17509" xr:uid="{00000000-0005-0000-0000-000064440000}"/>
    <cellStyle name="Normal 2 24 28 2 6" xfId="17510" xr:uid="{00000000-0005-0000-0000-000065440000}"/>
    <cellStyle name="Normal 2 24 28 2 7" xfId="17511" xr:uid="{00000000-0005-0000-0000-000066440000}"/>
    <cellStyle name="Normal 2 24 28 3" xfId="17512" xr:uid="{00000000-0005-0000-0000-000067440000}"/>
    <cellStyle name="Normal 2 24 28 3 2" xfId="17513" xr:uid="{00000000-0005-0000-0000-000068440000}"/>
    <cellStyle name="Normal 2 24 28 3 3" xfId="17514" xr:uid="{00000000-0005-0000-0000-000069440000}"/>
    <cellStyle name="Normal 2 24 28 4" xfId="17515" xr:uid="{00000000-0005-0000-0000-00006A440000}"/>
    <cellStyle name="Normal 2 24 28 4 2" xfId="17516" xr:uid="{00000000-0005-0000-0000-00006B440000}"/>
    <cellStyle name="Normal 2 24 28 5" xfId="17517" xr:uid="{00000000-0005-0000-0000-00006C440000}"/>
    <cellStyle name="Normal 2 24 28 5 2" xfId="17518" xr:uid="{00000000-0005-0000-0000-00006D440000}"/>
    <cellStyle name="Normal 2 24 28 6" xfId="17519" xr:uid="{00000000-0005-0000-0000-00006E440000}"/>
    <cellStyle name="Normal 2 24 28 6 2" xfId="17520" xr:uid="{00000000-0005-0000-0000-00006F440000}"/>
    <cellStyle name="Normal 2 24 28 7" xfId="17521" xr:uid="{00000000-0005-0000-0000-000070440000}"/>
    <cellStyle name="Normal 2 24 28 7 2" xfId="17522" xr:uid="{00000000-0005-0000-0000-000071440000}"/>
    <cellStyle name="Normal 2 24 28 8" xfId="17523" xr:uid="{00000000-0005-0000-0000-000072440000}"/>
    <cellStyle name="Normal 2 24 28 8 2" xfId="17524" xr:uid="{00000000-0005-0000-0000-000073440000}"/>
    <cellStyle name="Normal 2 24 28 9" xfId="17525" xr:uid="{00000000-0005-0000-0000-000074440000}"/>
    <cellStyle name="Normal 2 24 29" xfId="17526" xr:uid="{00000000-0005-0000-0000-000075440000}"/>
    <cellStyle name="Normal 2 24 29 10" xfId="17527" xr:uid="{00000000-0005-0000-0000-000076440000}"/>
    <cellStyle name="Normal 2 24 29 2" xfId="17528" xr:uid="{00000000-0005-0000-0000-000077440000}"/>
    <cellStyle name="Normal 2 24 29 2 2" xfId="17529" xr:uid="{00000000-0005-0000-0000-000078440000}"/>
    <cellStyle name="Normal 2 24 29 2 2 2" xfId="17530" xr:uid="{00000000-0005-0000-0000-000079440000}"/>
    <cellStyle name="Normal 2 24 29 2 2 3" xfId="17531" xr:uid="{00000000-0005-0000-0000-00007A440000}"/>
    <cellStyle name="Normal 2 24 29 2 3" xfId="17532" xr:uid="{00000000-0005-0000-0000-00007B440000}"/>
    <cellStyle name="Normal 2 24 29 2 3 2" xfId="17533" xr:uid="{00000000-0005-0000-0000-00007C440000}"/>
    <cellStyle name="Normal 2 24 29 2 4" xfId="17534" xr:uid="{00000000-0005-0000-0000-00007D440000}"/>
    <cellStyle name="Normal 2 24 29 2 4 2" xfId="17535" xr:uid="{00000000-0005-0000-0000-00007E440000}"/>
    <cellStyle name="Normal 2 24 29 2 5" xfId="17536" xr:uid="{00000000-0005-0000-0000-00007F440000}"/>
    <cellStyle name="Normal 2 24 29 2 5 2" xfId="17537" xr:uid="{00000000-0005-0000-0000-000080440000}"/>
    <cellStyle name="Normal 2 24 29 2 6" xfId="17538" xr:uid="{00000000-0005-0000-0000-000081440000}"/>
    <cellStyle name="Normal 2 24 29 2 7" xfId="17539" xr:uid="{00000000-0005-0000-0000-000082440000}"/>
    <cellStyle name="Normal 2 24 29 3" xfId="17540" xr:uid="{00000000-0005-0000-0000-000083440000}"/>
    <cellStyle name="Normal 2 24 29 3 2" xfId="17541" xr:uid="{00000000-0005-0000-0000-000084440000}"/>
    <cellStyle name="Normal 2 24 29 3 3" xfId="17542" xr:uid="{00000000-0005-0000-0000-000085440000}"/>
    <cellStyle name="Normal 2 24 29 4" xfId="17543" xr:uid="{00000000-0005-0000-0000-000086440000}"/>
    <cellStyle name="Normal 2 24 29 4 2" xfId="17544" xr:uid="{00000000-0005-0000-0000-000087440000}"/>
    <cellStyle name="Normal 2 24 29 5" xfId="17545" xr:uid="{00000000-0005-0000-0000-000088440000}"/>
    <cellStyle name="Normal 2 24 29 5 2" xfId="17546" xr:uid="{00000000-0005-0000-0000-000089440000}"/>
    <cellStyle name="Normal 2 24 29 6" xfId="17547" xr:uid="{00000000-0005-0000-0000-00008A440000}"/>
    <cellStyle name="Normal 2 24 29 6 2" xfId="17548" xr:uid="{00000000-0005-0000-0000-00008B440000}"/>
    <cellStyle name="Normal 2 24 29 7" xfId="17549" xr:uid="{00000000-0005-0000-0000-00008C440000}"/>
    <cellStyle name="Normal 2 24 29 7 2" xfId="17550" xr:uid="{00000000-0005-0000-0000-00008D440000}"/>
    <cellStyle name="Normal 2 24 29 8" xfId="17551" xr:uid="{00000000-0005-0000-0000-00008E440000}"/>
    <cellStyle name="Normal 2 24 29 8 2" xfId="17552" xr:uid="{00000000-0005-0000-0000-00008F440000}"/>
    <cellStyle name="Normal 2 24 29 9" xfId="17553" xr:uid="{00000000-0005-0000-0000-000090440000}"/>
    <cellStyle name="Normal 2 24 3" xfId="17554" xr:uid="{00000000-0005-0000-0000-000091440000}"/>
    <cellStyle name="Normal 2 24 3 10" xfId="17555" xr:uid="{00000000-0005-0000-0000-000092440000}"/>
    <cellStyle name="Normal 2 24 3 2" xfId="17556" xr:uid="{00000000-0005-0000-0000-000093440000}"/>
    <cellStyle name="Normal 2 24 3 2 2" xfId="17557" xr:uid="{00000000-0005-0000-0000-000094440000}"/>
    <cellStyle name="Normal 2 24 3 3" xfId="17558" xr:uid="{00000000-0005-0000-0000-000095440000}"/>
    <cellStyle name="Normal 2 24 3 3 2" xfId="17559" xr:uid="{00000000-0005-0000-0000-000096440000}"/>
    <cellStyle name="Normal 2 24 3 4" xfId="17560" xr:uid="{00000000-0005-0000-0000-000097440000}"/>
    <cellStyle name="Normal 2 24 3 4 2" xfId="17561" xr:uid="{00000000-0005-0000-0000-000098440000}"/>
    <cellStyle name="Normal 2 24 3 5" xfId="17562" xr:uid="{00000000-0005-0000-0000-000099440000}"/>
    <cellStyle name="Normal 2 24 3 5 2" xfId="17563" xr:uid="{00000000-0005-0000-0000-00009A440000}"/>
    <cellStyle name="Normal 2 24 3 6" xfId="17564" xr:uid="{00000000-0005-0000-0000-00009B440000}"/>
    <cellStyle name="Normal 2 24 3 6 2" xfId="17565" xr:uid="{00000000-0005-0000-0000-00009C440000}"/>
    <cellStyle name="Normal 2 24 3 7" xfId="17566" xr:uid="{00000000-0005-0000-0000-00009D440000}"/>
    <cellStyle name="Normal 2 24 3 7 2" xfId="17567" xr:uid="{00000000-0005-0000-0000-00009E440000}"/>
    <cellStyle name="Normal 2 24 3 8" xfId="17568" xr:uid="{00000000-0005-0000-0000-00009F440000}"/>
    <cellStyle name="Normal 2 24 3 9" xfId="17569" xr:uid="{00000000-0005-0000-0000-0000A0440000}"/>
    <cellStyle name="Normal 2 24 30" xfId="17570" xr:uid="{00000000-0005-0000-0000-0000A1440000}"/>
    <cellStyle name="Normal 2 24 30 10" xfId="17571" xr:uid="{00000000-0005-0000-0000-0000A2440000}"/>
    <cellStyle name="Normal 2 24 30 2" xfId="17572" xr:uid="{00000000-0005-0000-0000-0000A3440000}"/>
    <cellStyle name="Normal 2 24 30 2 2" xfId="17573" xr:uid="{00000000-0005-0000-0000-0000A4440000}"/>
    <cellStyle name="Normal 2 24 30 2 2 2" xfId="17574" xr:uid="{00000000-0005-0000-0000-0000A5440000}"/>
    <cellStyle name="Normal 2 24 30 2 2 3" xfId="17575" xr:uid="{00000000-0005-0000-0000-0000A6440000}"/>
    <cellStyle name="Normal 2 24 30 2 3" xfId="17576" xr:uid="{00000000-0005-0000-0000-0000A7440000}"/>
    <cellStyle name="Normal 2 24 30 2 3 2" xfId="17577" xr:uid="{00000000-0005-0000-0000-0000A8440000}"/>
    <cellStyle name="Normal 2 24 30 2 4" xfId="17578" xr:uid="{00000000-0005-0000-0000-0000A9440000}"/>
    <cellStyle name="Normal 2 24 30 2 4 2" xfId="17579" xr:uid="{00000000-0005-0000-0000-0000AA440000}"/>
    <cellStyle name="Normal 2 24 30 2 5" xfId="17580" xr:uid="{00000000-0005-0000-0000-0000AB440000}"/>
    <cellStyle name="Normal 2 24 30 2 5 2" xfId="17581" xr:uid="{00000000-0005-0000-0000-0000AC440000}"/>
    <cellStyle name="Normal 2 24 30 2 6" xfId="17582" xr:uid="{00000000-0005-0000-0000-0000AD440000}"/>
    <cellStyle name="Normal 2 24 30 2 7" xfId="17583" xr:uid="{00000000-0005-0000-0000-0000AE440000}"/>
    <cellStyle name="Normal 2 24 30 3" xfId="17584" xr:uid="{00000000-0005-0000-0000-0000AF440000}"/>
    <cellStyle name="Normal 2 24 30 3 2" xfId="17585" xr:uid="{00000000-0005-0000-0000-0000B0440000}"/>
    <cellStyle name="Normal 2 24 30 3 3" xfId="17586" xr:uid="{00000000-0005-0000-0000-0000B1440000}"/>
    <cellStyle name="Normal 2 24 30 4" xfId="17587" xr:uid="{00000000-0005-0000-0000-0000B2440000}"/>
    <cellStyle name="Normal 2 24 30 4 2" xfId="17588" xr:uid="{00000000-0005-0000-0000-0000B3440000}"/>
    <cellStyle name="Normal 2 24 30 5" xfId="17589" xr:uid="{00000000-0005-0000-0000-0000B4440000}"/>
    <cellStyle name="Normal 2 24 30 5 2" xfId="17590" xr:uid="{00000000-0005-0000-0000-0000B5440000}"/>
    <cellStyle name="Normal 2 24 30 6" xfId="17591" xr:uid="{00000000-0005-0000-0000-0000B6440000}"/>
    <cellStyle name="Normal 2 24 30 6 2" xfId="17592" xr:uid="{00000000-0005-0000-0000-0000B7440000}"/>
    <cellStyle name="Normal 2 24 30 7" xfId="17593" xr:uid="{00000000-0005-0000-0000-0000B8440000}"/>
    <cellStyle name="Normal 2 24 30 7 2" xfId="17594" xr:uid="{00000000-0005-0000-0000-0000B9440000}"/>
    <cellStyle name="Normal 2 24 30 8" xfId="17595" xr:uid="{00000000-0005-0000-0000-0000BA440000}"/>
    <cellStyle name="Normal 2 24 30 8 2" xfId="17596" xr:uid="{00000000-0005-0000-0000-0000BB440000}"/>
    <cellStyle name="Normal 2 24 30 9" xfId="17597" xr:uid="{00000000-0005-0000-0000-0000BC440000}"/>
    <cellStyle name="Normal 2 24 31" xfId="17598" xr:uid="{00000000-0005-0000-0000-0000BD440000}"/>
    <cellStyle name="Normal 2 24 31 10" xfId="17599" xr:uid="{00000000-0005-0000-0000-0000BE440000}"/>
    <cellStyle name="Normal 2 24 31 2" xfId="17600" xr:uid="{00000000-0005-0000-0000-0000BF440000}"/>
    <cellStyle name="Normal 2 24 31 2 2" xfId="17601" xr:uid="{00000000-0005-0000-0000-0000C0440000}"/>
    <cellStyle name="Normal 2 24 31 2 2 2" xfId="17602" xr:uid="{00000000-0005-0000-0000-0000C1440000}"/>
    <cellStyle name="Normal 2 24 31 2 2 3" xfId="17603" xr:uid="{00000000-0005-0000-0000-0000C2440000}"/>
    <cellStyle name="Normal 2 24 31 2 3" xfId="17604" xr:uid="{00000000-0005-0000-0000-0000C3440000}"/>
    <cellStyle name="Normal 2 24 31 2 3 2" xfId="17605" xr:uid="{00000000-0005-0000-0000-0000C4440000}"/>
    <cellStyle name="Normal 2 24 31 2 4" xfId="17606" xr:uid="{00000000-0005-0000-0000-0000C5440000}"/>
    <cellStyle name="Normal 2 24 31 2 4 2" xfId="17607" xr:uid="{00000000-0005-0000-0000-0000C6440000}"/>
    <cellStyle name="Normal 2 24 31 2 5" xfId="17608" xr:uid="{00000000-0005-0000-0000-0000C7440000}"/>
    <cellStyle name="Normal 2 24 31 2 5 2" xfId="17609" xr:uid="{00000000-0005-0000-0000-0000C8440000}"/>
    <cellStyle name="Normal 2 24 31 2 6" xfId="17610" xr:uid="{00000000-0005-0000-0000-0000C9440000}"/>
    <cellStyle name="Normal 2 24 31 2 7" xfId="17611" xr:uid="{00000000-0005-0000-0000-0000CA440000}"/>
    <cellStyle name="Normal 2 24 31 3" xfId="17612" xr:uid="{00000000-0005-0000-0000-0000CB440000}"/>
    <cellStyle name="Normal 2 24 31 3 2" xfId="17613" xr:uid="{00000000-0005-0000-0000-0000CC440000}"/>
    <cellStyle name="Normal 2 24 31 3 3" xfId="17614" xr:uid="{00000000-0005-0000-0000-0000CD440000}"/>
    <cellStyle name="Normal 2 24 31 4" xfId="17615" xr:uid="{00000000-0005-0000-0000-0000CE440000}"/>
    <cellStyle name="Normal 2 24 31 4 2" xfId="17616" xr:uid="{00000000-0005-0000-0000-0000CF440000}"/>
    <cellStyle name="Normal 2 24 31 5" xfId="17617" xr:uid="{00000000-0005-0000-0000-0000D0440000}"/>
    <cellStyle name="Normal 2 24 31 5 2" xfId="17618" xr:uid="{00000000-0005-0000-0000-0000D1440000}"/>
    <cellStyle name="Normal 2 24 31 6" xfId="17619" xr:uid="{00000000-0005-0000-0000-0000D2440000}"/>
    <cellStyle name="Normal 2 24 31 6 2" xfId="17620" xr:uid="{00000000-0005-0000-0000-0000D3440000}"/>
    <cellStyle name="Normal 2 24 31 7" xfId="17621" xr:uid="{00000000-0005-0000-0000-0000D4440000}"/>
    <cellStyle name="Normal 2 24 31 7 2" xfId="17622" xr:uid="{00000000-0005-0000-0000-0000D5440000}"/>
    <cellStyle name="Normal 2 24 31 8" xfId="17623" xr:uid="{00000000-0005-0000-0000-0000D6440000}"/>
    <cellStyle name="Normal 2 24 31 8 2" xfId="17624" xr:uid="{00000000-0005-0000-0000-0000D7440000}"/>
    <cellStyle name="Normal 2 24 31 9" xfId="17625" xr:uid="{00000000-0005-0000-0000-0000D8440000}"/>
    <cellStyle name="Normal 2 24 32" xfId="17626" xr:uid="{00000000-0005-0000-0000-0000D9440000}"/>
    <cellStyle name="Normal 2 24 32 10" xfId="17627" xr:uid="{00000000-0005-0000-0000-0000DA440000}"/>
    <cellStyle name="Normal 2 24 32 2" xfId="17628" xr:uid="{00000000-0005-0000-0000-0000DB440000}"/>
    <cellStyle name="Normal 2 24 32 2 2" xfId="17629" xr:uid="{00000000-0005-0000-0000-0000DC440000}"/>
    <cellStyle name="Normal 2 24 32 2 2 2" xfId="17630" xr:uid="{00000000-0005-0000-0000-0000DD440000}"/>
    <cellStyle name="Normal 2 24 32 2 2 3" xfId="17631" xr:uid="{00000000-0005-0000-0000-0000DE440000}"/>
    <cellStyle name="Normal 2 24 32 2 3" xfId="17632" xr:uid="{00000000-0005-0000-0000-0000DF440000}"/>
    <cellStyle name="Normal 2 24 32 2 3 2" xfId="17633" xr:uid="{00000000-0005-0000-0000-0000E0440000}"/>
    <cellStyle name="Normal 2 24 32 2 4" xfId="17634" xr:uid="{00000000-0005-0000-0000-0000E1440000}"/>
    <cellStyle name="Normal 2 24 32 2 4 2" xfId="17635" xr:uid="{00000000-0005-0000-0000-0000E2440000}"/>
    <cellStyle name="Normal 2 24 32 2 5" xfId="17636" xr:uid="{00000000-0005-0000-0000-0000E3440000}"/>
    <cellStyle name="Normal 2 24 32 2 5 2" xfId="17637" xr:uid="{00000000-0005-0000-0000-0000E4440000}"/>
    <cellStyle name="Normal 2 24 32 2 6" xfId="17638" xr:uid="{00000000-0005-0000-0000-0000E5440000}"/>
    <cellStyle name="Normal 2 24 32 2 7" xfId="17639" xr:uid="{00000000-0005-0000-0000-0000E6440000}"/>
    <cellStyle name="Normal 2 24 32 3" xfId="17640" xr:uid="{00000000-0005-0000-0000-0000E7440000}"/>
    <cellStyle name="Normal 2 24 32 3 2" xfId="17641" xr:uid="{00000000-0005-0000-0000-0000E8440000}"/>
    <cellStyle name="Normal 2 24 32 3 3" xfId="17642" xr:uid="{00000000-0005-0000-0000-0000E9440000}"/>
    <cellStyle name="Normal 2 24 32 4" xfId="17643" xr:uid="{00000000-0005-0000-0000-0000EA440000}"/>
    <cellStyle name="Normal 2 24 32 4 2" xfId="17644" xr:uid="{00000000-0005-0000-0000-0000EB440000}"/>
    <cellStyle name="Normal 2 24 32 5" xfId="17645" xr:uid="{00000000-0005-0000-0000-0000EC440000}"/>
    <cellStyle name="Normal 2 24 32 5 2" xfId="17646" xr:uid="{00000000-0005-0000-0000-0000ED440000}"/>
    <cellStyle name="Normal 2 24 32 6" xfId="17647" xr:uid="{00000000-0005-0000-0000-0000EE440000}"/>
    <cellStyle name="Normal 2 24 32 6 2" xfId="17648" xr:uid="{00000000-0005-0000-0000-0000EF440000}"/>
    <cellStyle name="Normal 2 24 32 7" xfId="17649" xr:uid="{00000000-0005-0000-0000-0000F0440000}"/>
    <cellStyle name="Normal 2 24 32 7 2" xfId="17650" xr:uid="{00000000-0005-0000-0000-0000F1440000}"/>
    <cellStyle name="Normal 2 24 32 8" xfId="17651" xr:uid="{00000000-0005-0000-0000-0000F2440000}"/>
    <cellStyle name="Normal 2 24 32 8 2" xfId="17652" xr:uid="{00000000-0005-0000-0000-0000F3440000}"/>
    <cellStyle name="Normal 2 24 32 9" xfId="17653" xr:uid="{00000000-0005-0000-0000-0000F4440000}"/>
    <cellStyle name="Normal 2 24 33" xfId="17654" xr:uid="{00000000-0005-0000-0000-0000F5440000}"/>
    <cellStyle name="Normal 2 24 33 10" xfId="17655" xr:uid="{00000000-0005-0000-0000-0000F6440000}"/>
    <cellStyle name="Normal 2 24 33 2" xfId="17656" xr:uid="{00000000-0005-0000-0000-0000F7440000}"/>
    <cellStyle name="Normal 2 24 33 2 2" xfId="17657" xr:uid="{00000000-0005-0000-0000-0000F8440000}"/>
    <cellStyle name="Normal 2 24 33 2 2 2" xfId="17658" xr:uid="{00000000-0005-0000-0000-0000F9440000}"/>
    <cellStyle name="Normal 2 24 33 2 2 3" xfId="17659" xr:uid="{00000000-0005-0000-0000-0000FA440000}"/>
    <cellStyle name="Normal 2 24 33 2 3" xfId="17660" xr:uid="{00000000-0005-0000-0000-0000FB440000}"/>
    <cellStyle name="Normal 2 24 33 2 3 2" xfId="17661" xr:uid="{00000000-0005-0000-0000-0000FC440000}"/>
    <cellStyle name="Normal 2 24 33 2 4" xfId="17662" xr:uid="{00000000-0005-0000-0000-0000FD440000}"/>
    <cellStyle name="Normal 2 24 33 2 4 2" xfId="17663" xr:uid="{00000000-0005-0000-0000-0000FE440000}"/>
    <cellStyle name="Normal 2 24 33 2 5" xfId="17664" xr:uid="{00000000-0005-0000-0000-0000FF440000}"/>
    <cellStyle name="Normal 2 24 33 2 5 2" xfId="17665" xr:uid="{00000000-0005-0000-0000-000000450000}"/>
    <cellStyle name="Normal 2 24 33 2 6" xfId="17666" xr:uid="{00000000-0005-0000-0000-000001450000}"/>
    <cellStyle name="Normal 2 24 33 2 7" xfId="17667" xr:uid="{00000000-0005-0000-0000-000002450000}"/>
    <cellStyle name="Normal 2 24 33 3" xfId="17668" xr:uid="{00000000-0005-0000-0000-000003450000}"/>
    <cellStyle name="Normal 2 24 33 3 2" xfId="17669" xr:uid="{00000000-0005-0000-0000-000004450000}"/>
    <cellStyle name="Normal 2 24 33 3 3" xfId="17670" xr:uid="{00000000-0005-0000-0000-000005450000}"/>
    <cellStyle name="Normal 2 24 33 4" xfId="17671" xr:uid="{00000000-0005-0000-0000-000006450000}"/>
    <cellStyle name="Normal 2 24 33 4 2" xfId="17672" xr:uid="{00000000-0005-0000-0000-000007450000}"/>
    <cellStyle name="Normal 2 24 33 5" xfId="17673" xr:uid="{00000000-0005-0000-0000-000008450000}"/>
    <cellStyle name="Normal 2 24 33 5 2" xfId="17674" xr:uid="{00000000-0005-0000-0000-000009450000}"/>
    <cellStyle name="Normal 2 24 33 6" xfId="17675" xr:uid="{00000000-0005-0000-0000-00000A450000}"/>
    <cellStyle name="Normal 2 24 33 6 2" xfId="17676" xr:uid="{00000000-0005-0000-0000-00000B450000}"/>
    <cellStyle name="Normal 2 24 33 7" xfId="17677" xr:uid="{00000000-0005-0000-0000-00000C450000}"/>
    <cellStyle name="Normal 2 24 33 7 2" xfId="17678" xr:uid="{00000000-0005-0000-0000-00000D450000}"/>
    <cellStyle name="Normal 2 24 33 8" xfId="17679" xr:uid="{00000000-0005-0000-0000-00000E450000}"/>
    <cellStyle name="Normal 2 24 33 8 2" xfId="17680" xr:uid="{00000000-0005-0000-0000-00000F450000}"/>
    <cellStyle name="Normal 2 24 33 9" xfId="17681" xr:uid="{00000000-0005-0000-0000-000010450000}"/>
    <cellStyle name="Normal 2 24 34" xfId="17682" xr:uid="{00000000-0005-0000-0000-000011450000}"/>
    <cellStyle name="Normal 2 24 34 10" xfId="17683" xr:uid="{00000000-0005-0000-0000-000012450000}"/>
    <cellStyle name="Normal 2 24 34 2" xfId="17684" xr:uid="{00000000-0005-0000-0000-000013450000}"/>
    <cellStyle name="Normal 2 24 34 2 2" xfId="17685" xr:uid="{00000000-0005-0000-0000-000014450000}"/>
    <cellStyle name="Normal 2 24 34 2 2 2" xfId="17686" xr:uid="{00000000-0005-0000-0000-000015450000}"/>
    <cellStyle name="Normal 2 24 34 2 2 3" xfId="17687" xr:uid="{00000000-0005-0000-0000-000016450000}"/>
    <cellStyle name="Normal 2 24 34 2 3" xfId="17688" xr:uid="{00000000-0005-0000-0000-000017450000}"/>
    <cellStyle name="Normal 2 24 34 2 3 2" xfId="17689" xr:uid="{00000000-0005-0000-0000-000018450000}"/>
    <cellStyle name="Normal 2 24 34 2 4" xfId="17690" xr:uid="{00000000-0005-0000-0000-000019450000}"/>
    <cellStyle name="Normal 2 24 34 2 4 2" xfId="17691" xr:uid="{00000000-0005-0000-0000-00001A450000}"/>
    <cellStyle name="Normal 2 24 34 2 5" xfId="17692" xr:uid="{00000000-0005-0000-0000-00001B450000}"/>
    <cellStyle name="Normal 2 24 34 2 5 2" xfId="17693" xr:uid="{00000000-0005-0000-0000-00001C450000}"/>
    <cellStyle name="Normal 2 24 34 2 6" xfId="17694" xr:uid="{00000000-0005-0000-0000-00001D450000}"/>
    <cellStyle name="Normal 2 24 34 2 7" xfId="17695" xr:uid="{00000000-0005-0000-0000-00001E450000}"/>
    <cellStyle name="Normal 2 24 34 3" xfId="17696" xr:uid="{00000000-0005-0000-0000-00001F450000}"/>
    <cellStyle name="Normal 2 24 34 3 2" xfId="17697" xr:uid="{00000000-0005-0000-0000-000020450000}"/>
    <cellStyle name="Normal 2 24 34 3 3" xfId="17698" xr:uid="{00000000-0005-0000-0000-000021450000}"/>
    <cellStyle name="Normal 2 24 34 4" xfId="17699" xr:uid="{00000000-0005-0000-0000-000022450000}"/>
    <cellStyle name="Normal 2 24 34 4 2" xfId="17700" xr:uid="{00000000-0005-0000-0000-000023450000}"/>
    <cellStyle name="Normal 2 24 34 5" xfId="17701" xr:uid="{00000000-0005-0000-0000-000024450000}"/>
    <cellStyle name="Normal 2 24 34 5 2" xfId="17702" xr:uid="{00000000-0005-0000-0000-000025450000}"/>
    <cellStyle name="Normal 2 24 34 6" xfId="17703" xr:uid="{00000000-0005-0000-0000-000026450000}"/>
    <cellStyle name="Normal 2 24 34 6 2" xfId="17704" xr:uid="{00000000-0005-0000-0000-000027450000}"/>
    <cellStyle name="Normal 2 24 34 7" xfId="17705" xr:uid="{00000000-0005-0000-0000-000028450000}"/>
    <cellStyle name="Normal 2 24 34 7 2" xfId="17706" xr:uid="{00000000-0005-0000-0000-000029450000}"/>
    <cellStyle name="Normal 2 24 34 8" xfId="17707" xr:uid="{00000000-0005-0000-0000-00002A450000}"/>
    <cellStyle name="Normal 2 24 34 8 2" xfId="17708" xr:uid="{00000000-0005-0000-0000-00002B450000}"/>
    <cellStyle name="Normal 2 24 34 9" xfId="17709" xr:uid="{00000000-0005-0000-0000-00002C450000}"/>
    <cellStyle name="Normal 2 24 35" xfId="17710" xr:uid="{00000000-0005-0000-0000-00002D450000}"/>
    <cellStyle name="Normal 2 24 35 10" xfId="17711" xr:uid="{00000000-0005-0000-0000-00002E450000}"/>
    <cellStyle name="Normal 2 24 35 2" xfId="17712" xr:uid="{00000000-0005-0000-0000-00002F450000}"/>
    <cellStyle name="Normal 2 24 35 2 2" xfId="17713" xr:uid="{00000000-0005-0000-0000-000030450000}"/>
    <cellStyle name="Normal 2 24 35 2 2 2" xfId="17714" xr:uid="{00000000-0005-0000-0000-000031450000}"/>
    <cellStyle name="Normal 2 24 35 2 2 3" xfId="17715" xr:uid="{00000000-0005-0000-0000-000032450000}"/>
    <cellStyle name="Normal 2 24 35 2 3" xfId="17716" xr:uid="{00000000-0005-0000-0000-000033450000}"/>
    <cellStyle name="Normal 2 24 35 2 3 2" xfId="17717" xr:uid="{00000000-0005-0000-0000-000034450000}"/>
    <cellStyle name="Normal 2 24 35 2 4" xfId="17718" xr:uid="{00000000-0005-0000-0000-000035450000}"/>
    <cellStyle name="Normal 2 24 35 2 4 2" xfId="17719" xr:uid="{00000000-0005-0000-0000-000036450000}"/>
    <cellStyle name="Normal 2 24 35 2 5" xfId="17720" xr:uid="{00000000-0005-0000-0000-000037450000}"/>
    <cellStyle name="Normal 2 24 35 2 5 2" xfId="17721" xr:uid="{00000000-0005-0000-0000-000038450000}"/>
    <cellStyle name="Normal 2 24 35 2 6" xfId="17722" xr:uid="{00000000-0005-0000-0000-000039450000}"/>
    <cellStyle name="Normal 2 24 35 2 7" xfId="17723" xr:uid="{00000000-0005-0000-0000-00003A450000}"/>
    <cellStyle name="Normal 2 24 35 3" xfId="17724" xr:uid="{00000000-0005-0000-0000-00003B450000}"/>
    <cellStyle name="Normal 2 24 35 3 2" xfId="17725" xr:uid="{00000000-0005-0000-0000-00003C450000}"/>
    <cellStyle name="Normal 2 24 35 3 3" xfId="17726" xr:uid="{00000000-0005-0000-0000-00003D450000}"/>
    <cellStyle name="Normal 2 24 35 4" xfId="17727" xr:uid="{00000000-0005-0000-0000-00003E450000}"/>
    <cellStyle name="Normal 2 24 35 4 2" xfId="17728" xr:uid="{00000000-0005-0000-0000-00003F450000}"/>
    <cellStyle name="Normal 2 24 35 5" xfId="17729" xr:uid="{00000000-0005-0000-0000-000040450000}"/>
    <cellStyle name="Normal 2 24 35 5 2" xfId="17730" xr:uid="{00000000-0005-0000-0000-000041450000}"/>
    <cellStyle name="Normal 2 24 35 6" xfId="17731" xr:uid="{00000000-0005-0000-0000-000042450000}"/>
    <cellStyle name="Normal 2 24 35 6 2" xfId="17732" xr:uid="{00000000-0005-0000-0000-000043450000}"/>
    <cellStyle name="Normal 2 24 35 7" xfId="17733" xr:uid="{00000000-0005-0000-0000-000044450000}"/>
    <cellStyle name="Normal 2 24 35 7 2" xfId="17734" xr:uid="{00000000-0005-0000-0000-000045450000}"/>
    <cellStyle name="Normal 2 24 35 8" xfId="17735" xr:uid="{00000000-0005-0000-0000-000046450000}"/>
    <cellStyle name="Normal 2 24 35 8 2" xfId="17736" xr:uid="{00000000-0005-0000-0000-000047450000}"/>
    <cellStyle name="Normal 2 24 35 9" xfId="17737" xr:uid="{00000000-0005-0000-0000-000048450000}"/>
    <cellStyle name="Normal 2 24 36" xfId="17738" xr:uid="{00000000-0005-0000-0000-000049450000}"/>
    <cellStyle name="Normal 2 24 36 10" xfId="17739" xr:uid="{00000000-0005-0000-0000-00004A450000}"/>
    <cellStyle name="Normal 2 24 36 2" xfId="17740" xr:uid="{00000000-0005-0000-0000-00004B450000}"/>
    <cellStyle name="Normal 2 24 36 2 2" xfId="17741" xr:uid="{00000000-0005-0000-0000-00004C450000}"/>
    <cellStyle name="Normal 2 24 36 2 2 2" xfId="17742" xr:uid="{00000000-0005-0000-0000-00004D450000}"/>
    <cellStyle name="Normal 2 24 36 2 2 3" xfId="17743" xr:uid="{00000000-0005-0000-0000-00004E450000}"/>
    <cellStyle name="Normal 2 24 36 2 3" xfId="17744" xr:uid="{00000000-0005-0000-0000-00004F450000}"/>
    <cellStyle name="Normal 2 24 36 2 3 2" xfId="17745" xr:uid="{00000000-0005-0000-0000-000050450000}"/>
    <cellStyle name="Normal 2 24 36 2 4" xfId="17746" xr:uid="{00000000-0005-0000-0000-000051450000}"/>
    <cellStyle name="Normal 2 24 36 2 4 2" xfId="17747" xr:uid="{00000000-0005-0000-0000-000052450000}"/>
    <cellStyle name="Normal 2 24 36 2 5" xfId="17748" xr:uid="{00000000-0005-0000-0000-000053450000}"/>
    <cellStyle name="Normal 2 24 36 2 5 2" xfId="17749" xr:uid="{00000000-0005-0000-0000-000054450000}"/>
    <cellStyle name="Normal 2 24 36 2 6" xfId="17750" xr:uid="{00000000-0005-0000-0000-000055450000}"/>
    <cellStyle name="Normal 2 24 36 2 7" xfId="17751" xr:uid="{00000000-0005-0000-0000-000056450000}"/>
    <cellStyle name="Normal 2 24 36 3" xfId="17752" xr:uid="{00000000-0005-0000-0000-000057450000}"/>
    <cellStyle name="Normal 2 24 36 3 2" xfId="17753" xr:uid="{00000000-0005-0000-0000-000058450000}"/>
    <cellStyle name="Normal 2 24 36 3 3" xfId="17754" xr:uid="{00000000-0005-0000-0000-000059450000}"/>
    <cellStyle name="Normal 2 24 36 4" xfId="17755" xr:uid="{00000000-0005-0000-0000-00005A450000}"/>
    <cellStyle name="Normal 2 24 36 4 2" xfId="17756" xr:uid="{00000000-0005-0000-0000-00005B450000}"/>
    <cellStyle name="Normal 2 24 36 5" xfId="17757" xr:uid="{00000000-0005-0000-0000-00005C450000}"/>
    <cellStyle name="Normal 2 24 36 5 2" xfId="17758" xr:uid="{00000000-0005-0000-0000-00005D450000}"/>
    <cellStyle name="Normal 2 24 36 6" xfId="17759" xr:uid="{00000000-0005-0000-0000-00005E450000}"/>
    <cellStyle name="Normal 2 24 36 6 2" xfId="17760" xr:uid="{00000000-0005-0000-0000-00005F450000}"/>
    <cellStyle name="Normal 2 24 36 7" xfId="17761" xr:uid="{00000000-0005-0000-0000-000060450000}"/>
    <cellStyle name="Normal 2 24 36 7 2" xfId="17762" xr:uid="{00000000-0005-0000-0000-000061450000}"/>
    <cellStyle name="Normal 2 24 36 8" xfId="17763" xr:uid="{00000000-0005-0000-0000-000062450000}"/>
    <cellStyle name="Normal 2 24 36 8 2" xfId="17764" xr:uid="{00000000-0005-0000-0000-000063450000}"/>
    <cellStyle name="Normal 2 24 36 9" xfId="17765" xr:uid="{00000000-0005-0000-0000-000064450000}"/>
    <cellStyle name="Normal 2 24 37" xfId="17766" xr:uid="{00000000-0005-0000-0000-000065450000}"/>
    <cellStyle name="Normal 2 24 37 10" xfId="17767" xr:uid="{00000000-0005-0000-0000-000066450000}"/>
    <cellStyle name="Normal 2 24 37 2" xfId="17768" xr:uid="{00000000-0005-0000-0000-000067450000}"/>
    <cellStyle name="Normal 2 24 37 2 2" xfId="17769" xr:uid="{00000000-0005-0000-0000-000068450000}"/>
    <cellStyle name="Normal 2 24 37 2 2 2" xfId="17770" xr:uid="{00000000-0005-0000-0000-000069450000}"/>
    <cellStyle name="Normal 2 24 37 2 2 3" xfId="17771" xr:uid="{00000000-0005-0000-0000-00006A450000}"/>
    <cellStyle name="Normal 2 24 37 2 3" xfId="17772" xr:uid="{00000000-0005-0000-0000-00006B450000}"/>
    <cellStyle name="Normal 2 24 37 2 3 2" xfId="17773" xr:uid="{00000000-0005-0000-0000-00006C450000}"/>
    <cellStyle name="Normal 2 24 37 2 4" xfId="17774" xr:uid="{00000000-0005-0000-0000-00006D450000}"/>
    <cellStyle name="Normal 2 24 37 2 4 2" xfId="17775" xr:uid="{00000000-0005-0000-0000-00006E450000}"/>
    <cellStyle name="Normal 2 24 37 2 5" xfId="17776" xr:uid="{00000000-0005-0000-0000-00006F450000}"/>
    <cellStyle name="Normal 2 24 37 2 5 2" xfId="17777" xr:uid="{00000000-0005-0000-0000-000070450000}"/>
    <cellStyle name="Normal 2 24 37 2 6" xfId="17778" xr:uid="{00000000-0005-0000-0000-000071450000}"/>
    <cellStyle name="Normal 2 24 37 2 7" xfId="17779" xr:uid="{00000000-0005-0000-0000-000072450000}"/>
    <cellStyle name="Normal 2 24 37 3" xfId="17780" xr:uid="{00000000-0005-0000-0000-000073450000}"/>
    <cellStyle name="Normal 2 24 37 3 2" xfId="17781" xr:uid="{00000000-0005-0000-0000-000074450000}"/>
    <cellStyle name="Normal 2 24 37 3 3" xfId="17782" xr:uid="{00000000-0005-0000-0000-000075450000}"/>
    <cellStyle name="Normal 2 24 37 4" xfId="17783" xr:uid="{00000000-0005-0000-0000-000076450000}"/>
    <cellStyle name="Normal 2 24 37 4 2" xfId="17784" xr:uid="{00000000-0005-0000-0000-000077450000}"/>
    <cellStyle name="Normal 2 24 37 5" xfId="17785" xr:uid="{00000000-0005-0000-0000-000078450000}"/>
    <cellStyle name="Normal 2 24 37 5 2" xfId="17786" xr:uid="{00000000-0005-0000-0000-000079450000}"/>
    <cellStyle name="Normal 2 24 37 6" xfId="17787" xr:uid="{00000000-0005-0000-0000-00007A450000}"/>
    <cellStyle name="Normal 2 24 37 6 2" xfId="17788" xr:uid="{00000000-0005-0000-0000-00007B450000}"/>
    <cellStyle name="Normal 2 24 37 7" xfId="17789" xr:uid="{00000000-0005-0000-0000-00007C450000}"/>
    <cellStyle name="Normal 2 24 37 7 2" xfId="17790" xr:uid="{00000000-0005-0000-0000-00007D450000}"/>
    <cellStyle name="Normal 2 24 37 8" xfId="17791" xr:uid="{00000000-0005-0000-0000-00007E450000}"/>
    <cellStyle name="Normal 2 24 37 8 2" xfId="17792" xr:uid="{00000000-0005-0000-0000-00007F450000}"/>
    <cellStyle name="Normal 2 24 37 9" xfId="17793" xr:uid="{00000000-0005-0000-0000-000080450000}"/>
    <cellStyle name="Normal 2 24 38" xfId="17794" xr:uid="{00000000-0005-0000-0000-000081450000}"/>
    <cellStyle name="Normal 2 24 38 10" xfId="17795" xr:uid="{00000000-0005-0000-0000-000082450000}"/>
    <cellStyle name="Normal 2 24 38 2" xfId="17796" xr:uid="{00000000-0005-0000-0000-000083450000}"/>
    <cellStyle name="Normal 2 24 38 2 2" xfId="17797" xr:uid="{00000000-0005-0000-0000-000084450000}"/>
    <cellStyle name="Normal 2 24 38 2 2 2" xfId="17798" xr:uid="{00000000-0005-0000-0000-000085450000}"/>
    <cellStyle name="Normal 2 24 38 2 2 3" xfId="17799" xr:uid="{00000000-0005-0000-0000-000086450000}"/>
    <cellStyle name="Normal 2 24 38 2 3" xfId="17800" xr:uid="{00000000-0005-0000-0000-000087450000}"/>
    <cellStyle name="Normal 2 24 38 2 3 2" xfId="17801" xr:uid="{00000000-0005-0000-0000-000088450000}"/>
    <cellStyle name="Normal 2 24 38 2 4" xfId="17802" xr:uid="{00000000-0005-0000-0000-000089450000}"/>
    <cellStyle name="Normal 2 24 38 2 4 2" xfId="17803" xr:uid="{00000000-0005-0000-0000-00008A450000}"/>
    <cellStyle name="Normal 2 24 38 2 5" xfId="17804" xr:uid="{00000000-0005-0000-0000-00008B450000}"/>
    <cellStyle name="Normal 2 24 38 2 5 2" xfId="17805" xr:uid="{00000000-0005-0000-0000-00008C450000}"/>
    <cellStyle name="Normal 2 24 38 2 6" xfId="17806" xr:uid="{00000000-0005-0000-0000-00008D450000}"/>
    <cellStyle name="Normal 2 24 38 2 7" xfId="17807" xr:uid="{00000000-0005-0000-0000-00008E450000}"/>
    <cellStyle name="Normal 2 24 38 3" xfId="17808" xr:uid="{00000000-0005-0000-0000-00008F450000}"/>
    <cellStyle name="Normal 2 24 38 3 2" xfId="17809" xr:uid="{00000000-0005-0000-0000-000090450000}"/>
    <cellStyle name="Normal 2 24 38 3 3" xfId="17810" xr:uid="{00000000-0005-0000-0000-000091450000}"/>
    <cellStyle name="Normal 2 24 38 4" xfId="17811" xr:uid="{00000000-0005-0000-0000-000092450000}"/>
    <cellStyle name="Normal 2 24 38 4 2" xfId="17812" xr:uid="{00000000-0005-0000-0000-000093450000}"/>
    <cellStyle name="Normal 2 24 38 5" xfId="17813" xr:uid="{00000000-0005-0000-0000-000094450000}"/>
    <cellStyle name="Normal 2 24 38 5 2" xfId="17814" xr:uid="{00000000-0005-0000-0000-000095450000}"/>
    <cellStyle name="Normal 2 24 38 6" xfId="17815" xr:uid="{00000000-0005-0000-0000-000096450000}"/>
    <cellStyle name="Normal 2 24 38 6 2" xfId="17816" xr:uid="{00000000-0005-0000-0000-000097450000}"/>
    <cellStyle name="Normal 2 24 38 7" xfId="17817" xr:uid="{00000000-0005-0000-0000-000098450000}"/>
    <cellStyle name="Normal 2 24 38 7 2" xfId="17818" xr:uid="{00000000-0005-0000-0000-000099450000}"/>
    <cellStyle name="Normal 2 24 38 8" xfId="17819" xr:uid="{00000000-0005-0000-0000-00009A450000}"/>
    <cellStyle name="Normal 2 24 38 8 2" xfId="17820" xr:uid="{00000000-0005-0000-0000-00009B450000}"/>
    <cellStyle name="Normal 2 24 38 9" xfId="17821" xr:uid="{00000000-0005-0000-0000-00009C450000}"/>
    <cellStyle name="Normal 2 24 39" xfId="17822" xr:uid="{00000000-0005-0000-0000-00009D450000}"/>
    <cellStyle name="Normal 2 24 39 10" xfId="17823" xr:uid="{00000000-0005-0000-0000-00009E450000}"/>
    <cellStyle name="Normal 2 24 39 2" xfId="17824" xr:uid="{00000000-0005-0000-0000-00009F450000}"/>
    <cellStyle name="Normal 2 24 39 2 2" xfId="17825" xr:uid="{00000000-0005-0000-0000-0000A0450000}"/>
    <cellStyle name="Normal 2 24 39 2 2 2" xfId="17826" xr:uid="{00000000-0005-0000-0000-0000A1450000}"/>
    <cellStyle name="Normal 2 24 39 2 2 3" xfId="17827" xr:uid="{00000000-0005-0000-0000-0000A2450000}"/>
    <cellStyle name="Normal 2 24 39 2 3" xfId="17828" xr:uid="{00000000-0005-0000-0000-0000A3450000}"/>
    <cellStyle name="Normal 2 24 39 2 3 2" xfId="17829" xr:uid="{00000000-0005-0000-0000-0000A4450000}"/>
    <cellStyle name="Normal 2 24 39 2 4" xfId="17830" xr:uid="{00000000-0005-0000-0000-0000A5450000}"/>
    <cellStyle name="Normal 2 24 39 2 4 2" xfId="17831" xr:uid="{00000000-0005-0000-0000-0000A6450000}"/>
    <cellStyle name="Normal 2 24 39 2 5" xfId="17832" xr:uid="{00000000-0005-0000-0000-0000A7450000}"/>
    <cellStyle name="Normal 2 24 39 2 5 2" xfId="17833" xr:uid="{00000000-0005-0000-0000-0000A8450000}"/>
    <cellStyle name="Normal 2 24 39 2 6" xfId="17834" xr:uid="{00000000-0005-0000-0000-0000A9450000}"/>
    <cellStyle name="Normal 2 24 39 2 7" xfId="17835" xr:uid="{00000000-0005-0000-0000-0000AA450000}"/>
    <cellStyle name="Normal 2 24 39 3" xfId="17836" xr:uid="{00000000-0005-0000-0000-0000AB450000}"/>
    <cellStyle name="Normal 2 24 39 3 2" xfId="17837" xr:uid="{00000000-0005-0000-0000-0000AC450000}"/>
    <cellStyle name="Normal 2 24 39 3 3" xfId="17838" xr:uid="{00000000-0005-0000-0000-0000AD450000}"/>
    <cellStyle name="Normal 2 24 39 4" xfId="17839" xr:uid="{00000000-0005-0000-0000-0000AE450000}"/>
    <cellStyle name="Normal 2 24 39 4 2" xfId="17840" xr:uid="{00000000-0005-0000-0000-0000AF450000}"/>
    <cellStyle name="Normal 2 24 39 5" xfId="17841" xr:uid="{00000000-0005-0000-0000-0000B0450000}"/>
    <cellStyle name="Normal 2 24 39 5 2" xfId="17842" xr:uid="{00000000-0005-0000-0000-0000B1450000}"/>
    <cellStyle name="Normal 2 24 39 6" xfId="17843" xr:uid="{00000000-0005-0000-0000-0000B2450000}"/>
    <cellStyle name="Normal 2 24 39 6 2" xfId="17844" xr:uid="{00000000-0005-0000-0000-0000B3450000}"/>
    <cellStyle name="Normal 2 24 39 7" xfId="17845" xr:uid="{00000000-0005-0000-0000-0000B4450000}"/>
    <cellStyle name="Normal 2 24 39 7 2" xfId="17846" xr:uid="{00000000-0005-0000-0000-0000B5450000}"/>
    <cellStyle name="Normal 2 24 39 8" xfId="17847" xr:uid="{00000000-0005-0000-0000-0000B6450000}"/>
    <cellStyle name="Normal 2 24 39 8 2" xfId="17848" xr:uid="{00000000-0005-0000-0000-0000B7450000}"/>
    <cellStyle name="Normal 2 24 39 9" xfId="17849" xr:uid="{00000000-0005-0000-0000-0000B8450000}"/>
    <cellStyle name="Normal 2 24 4" xfId="17850" xr:uid="{00000000-0005-0000-0000-0000B9450000}"/>
    <cellStyle name="Normal 2 24 4 10" xfId="17851" xr:uid="{00000000-0005-0000-0000-0000BA450000}"/>
    <cellStyle name="Normal 2 24 4 11" xfId="17852" xr:uid="{00000000-0005-0000-0000-0000BB450000}"/>
    <cellStyle name="Normal 2 24 4 2" xfId="17853" xr:uid="{00000000-0005-0000-0000-0000BC450000}"/>
    <cellStyle name="Normal 2 24 4 2 10" xfId="17854" xr:uid="{00000000-0005-0000-0000-0000BD450000}"/>
    <cellStyle name="Normal 2 24 4 2 2" xfId="17855" xr:uid="{00000000-0005-0000-0000-0000BE450000}"/>
    <cellStyle name="Normal 2 24 4 2 2 2" xfId="17856" xr:uid="{00000000-0005-0000-0000-0000BF450000}"/>
    <cellStyle name="Normal 2 24 4 2 2 2 2" xfId="17857" xr:uid="{00000000-0005-0000-0000-0000C0450000}"/>
    <cellStyle name="Normal 2 24 4 2 2 2 3" xfId="17858" xr:uid="{00000000-0005-0000-0000-0000C1450000}"/>
    <cellStyle name="Normal 2 24 4 2 2 3" xfId="17859" xr:uid="{00000000-0005-0000-0000-0000C2450000}"/>
    <cellStyle name="Normal 2 24 4 2 2 3 2" xfId="17860" xr:uid="{00000000-0005-0000-0000-0000C3450000}"/>
    <cellStyle name="Normal 2 24 4 2 2 4" xfId="17861" xr:uid="{00000000-0005-0000-0000-0000C4450000}"/>
    <cellStyle name="Normal 2 24 4 2 2 4 2" xfId="17862" xr:uid="{00000000-0005-0000-0000-0000C5450000}"/>
    <cellStyle name="Normal 2 24 4 2 2 5" xfId="17863" xr:uid="{00000000-0005-0000-0000-0000C6450000}"/>
    <cellStyle name="Normal 2 24 4 2 2 5 2" xfId="17864" xr:uid="{00000000-0005-0000-0000-0000C7450000}"/>
    <cellStyle name="Normal 2 24 4 2 2 6" xfId="17865" xr:uid="{00000000-0005-0000-0000-0000C8450000}"/>
    <cellStyle name="Normal 2 24 4 2 2 7" xfId="17866" xr:uid="{00000000-0005-0000-0000-0000C9450000}"/>
    <cellStyle name="Normal 2 24 4 2 3" xfId="17867" xr:uid="{00000000-0005-0000-0000-0000CA450000}"/>
    <cellStyle name="Normal 2 24 4 2 3 2" xfId="17868" xr:uid="{00000000-0005-0000-0000-0000CB450000}"/>
    <cellStyle name="Normal 2 24 4 2 3 3" xfId="17869" xr:uid="{00000000-0005-0000-0000-0000CC450000}"/>
    <cellStyle name="Normal 2 24 4 2 4" xfId="17870" xr:uid="{00000000-0005-0000-0000-0000CD450000}"/>
    <cellStyle name="Normal 2 24 4 2 4 2" xfId="17871" xr:uid="{00000000-0005-0000-0000-0000CE450000}"/>
    <cellStyle name="Normal 2 24 4 2 5" xfId="17872" xr:uid="{00000000-0005-0000-0000-0000CF450000}"/>
    <cellStyle name="Normal 2 24 4 2 5 2" xfId="17873" xr:uid="{00000000-0005-0000-0000-0000D0450000}"/>
    <cellStyle name="Normal 2 24 4 2 6" xfId="17874" xr:uid="{00000000-0005-0000-0000-0000D1450000}"/>
    <cellStyle name="Normal 2 24 4 2 6 2" xfId="17875" xr:uid="{00000000-0005-0000-0000-0000D2450000}"/>
    <cellStyle name="Normal 2 24 4 2 7" xfId="17876" xr:uid="{00000000-0005-0000-0000-0000D3450000}"/>
    <cellStyle name="Normal 2 24 4 2 7 2" xfId="17877" xr:uid="{00000000-0005-0000-0000-0000D4450000}"/>
    <cellStyle name="Normal 2 24 4 2 8" xfId="17878" xr:uid="{00000000-0005-0000-0000-0000D5450000}"/>
    <cellStyle name="Normal 2 24 4 2 8 2" xfId="17879" xr:uid="{00000000-0005-0000-0000-0000D6450000}"/>
    <cellStyle name="Normal 2 24 4 2 9" xfId="17880" xr:uid="{00000000-0005-0000-0000-0000D7450000}"/>
    <cellStyle name="Normal 2 24 4 3" xfId="17881" xr:uid="{00000000-0005-0000-0000-0000D8450000}"/>
    <cellStyle name="Normal 2 24 4 3 2" xfId="17882" xr:uid="{00000000-0005-0000-0000-0000D9450000}"/>
    <cellStyle name="Normal 2 24 4 3 2 2" xfId="17883" xr:uid="{00000000-0005-0000-0000-0000DA450000}"/>
    <cellStyle name="Normal 2 24 4 3 2 2 2" xfId="17884" xr:uid="{00000000-0005-0000-0000-0000DB450000}"/>
    <cellStyle name="Normal 2 24 4 3 2 3" xfId="17885" xr:uid="{00000000-0005-0000-0000-0000DC450000}"/>
    <cellStyle name="Normal 2 24 4 3 2 3 2" xfId="17886" xr:uid="{00000000-0005-0000-0000-0000DD450000}"/>
    <cellStyle name="Normal 2 24 4 3 2 4" xfId="17887" xr:uid="{00000000-0005-0000-0000-0000DE450000}"/>
    <cellStyle name="Normal 2 24 4 3 2 4 2" xfId="17888" xr:uid="{00000000-0005-0000-0000-0000DF450000}"/>
    <cellStyle name="Normal 2 24 4 3 2 5" xfId="17889" xr:uid="{00000000-0005-0000-0000-0000E0450000}"/>
    <cellStyle name="Normal 2 24 4 3 3" xfId="17890" xr:uid="{00000000-0005-0000-0000-0000E1450000}"/>
    <cellStyle name="Normal 2 24 4 3 3 2" xfId="17891" xr:uid="{00000000-0005-0000-0000-0000E2450000}"/>
    <cellStyle name="Normal 2 24 4 3 4" xfId="17892" xr:uid="{00000000-0005-0000-0000-0000E3450000}"/>
    <cellStyle name="Normal 2 24 4 3 4 2" xfId="17893" xr:uid="{00000000-0005-0000-0000-0000E4450000}"/>
    <cellStyle name="Normal 2 24 4 3 5" xfId="17894" xr:uid="{00000000-0005-0000-0000-0000E5450000}"/>
    <cellStyle name="Normal 2 24 4 3 5 2" xfId="17895" xr:uid="{00000000-0005-0000-0000-0000E6450000}"/>
    <cellStyle name="Normal 2 24 4 3 6" xfId="17896" xr:uid="{00000000-0005-0000-0000-0000E7450000}"/>
    <cellStyle name="Normal 2 24 4 3 6 2" xfId="17897" xr:uid="{00000000-0005-0000-0000-0000E8450000}"/>
    <cellStyle name="Normal 2 24 4 3 7" xfId="17898" xr:uid="{00000000-0005-0000-0000-0000E9450000}"/>
    <cellStyle name="Normal 2 24 4 3 7 2" xfId="17899" xr:uid="{00000000-0005-0000-0000-0000EA450000}"/>
    <cellStyle name="Normal 2 24 4 3 8" xfId="17900" xr:uid="{00000000-0005-0000-0000-0000EB450000}"/>
    <cellStyle name="Normal 2 24 4 3 8 2" xfId="17901" xr:uid="{00000000-0005-0000-0000-0000EC450000}"/>
    <cellStyle name="Normal 2 24 4 3 9" xfId="17902" xr:uid="{00000000-0005-0000-0000-0000ED450000}"/>
    <cellStyle name="Normal 2 24 4 4" xfId="17903" xr:uid="{00000000-0005-0000-0000-0000EE450000}"/>
    <cellStyle name="Normal 2 24 4 4 2" xfId="17904" xr:uid="{00000000-0005-0000-0000-0000EF450000}"/>
    <cellStyle name="Normal 2 24 4 4 3" xfId="17905" xr:uid="{00000000-0005-0000-0000-0000F0450000}"/>
    <cellStyle name="Normal 2 24 4 5" xfId="17906" xr:uid="{00000000-0005-0000-0000-0000F1450000}"/>
    <cellStyle name="Normal 2 24 4 5 2" xfId="17907" xr:uid="{00000000-0005-0000-0000-0000F2450000}"/>
    <cellStyle name="Normal 2 24 4 5 2 2" xfId="17908" xr:uid="{00000000-0005-0000-0000-0000F3450000}"/>
    <cellStyle name="Normal 2 24 4 5 3" xfId="17909" xr:uid="{00000000-0005-0000-0000-0000F4450000}"/>
    <cellStyle name="Normal 2 24 4 5 3 2" xfId="17910" xr:uid="{00000000-0005-0000-0000-0000F5450000}"/>
    <cellStyle name="Normal 2 24 4 5 4" xfId="17911" xr:uid="{00000000-0005-0000-0000-0000F6450000}"/>
    <cellStyle name="Normal 2 24 4 5 4 2" xfId="17912" xr:uid="{00000000-0005-0000-0000-0000F7450000}"/>
    <cellStyle name="Normal 2 24 4 5 5" xfId="17913" xr:uid="{00000000-0005-0000-0000-0000F8450000}"/>
    <cellStyle name="Normal 2 24 4 6" xfId="17914" xr:uid="{00000000-0005-0000-0000-0000F9450000}"/>
    <cellStyle name="Normal 2 24 4 6 2" xfId="17915" xr:uid="{00000000-0005-0000-0000-0000FA450000}"/>
    <cellStyle name="Normal 2 24 4 7" xfId="17916" xr:uid="{00000000-0005-0000-0000-0000FB450000}"/>
    <cellStyle name="Normal 2 24 4 7 2" xfId="17917" xr:uid="{00000000-0005-0000-0000-0000FC450000}"/>
    <cellStyle name="Normal 2 24 4 8" xfId="17918" xr:uid="{00000000-0005-0000-0000-0000FD450000}"/>
    <cellStyle name="Normal 2 24 4 8 2" xfId="17919" xr:uid="{00000000-0005-0000-0000-0000FE450000}"/>
    <cellStyle name="Normal 2 24 4 9" xfId="17920" xr:uid="{00000000-0005-0000-0000-0000FF450000}"/>
    <cellStyle name="Normal 2 24 4 9 2" xfId="17921" xr:uid="{00000000-0005-0000-0000-000000460000}"/>
    <cellStyle name="Normal 2 24 40" xfId="17922" xr:uid="{00000000-0005-0000-0000-000001460000}"/>
    <cellStyle name="Normal 2 24 40 10" xfId="17923" xr:uid="{00000000-0005-0000-0000-000002460000}"/>
    <cellStyle name="Normal 2 24 40 2" xfId="17924" xr:uid="{00000000-0005-0000-0000-000003460000}"/>
    <cellStyle name="Normal 2 24 40 2 2" xfId="17925" xr:uid="{00000000-0005-0000-0000-000004460000}"/>
    <cellStyle name="Normal 2 24 40 2 2 2" xfId="17926" xr:uid="{00000000-0005-0000-0000-000005460000}"/>
    <cellStyle name="Normal 2 24 40 2 2 3" xfId="17927" xr:uid="{00000000-0005-0000-0000-000006460000}"/>
    <cellStyle name="Normal 2 24 40 2 3" xfId="17928" xr:uid="{00000000-0005-0000-0000-000007460000}"/>
    <cellStyle name="Normal 2 24 40 2 3 2" xfId="17929" xr:uid="{00000000-0005-0000-0000-000008460000}"/>
    <cellStyle name="Normal 2 24 40 2 4" xfId="17930" xr:uid="{00000000-0005-0000-0000-000009460000}"/>
    <cellStyle name="Normal 2 24 40 2 4 2" xfId="17931" xr:uid="{00000000-0005-0000-0000-00000A460000}"/>
    <cellStyle name="Normal 2 24 40 2 5" xfId="17932" xr:uid="{00000000-0005-0000-0000-00000B460000}"/>
    <cellStyle name="Normal 2 24 40 2 5 2" xfId="17933" xr:uid="{00000000-0005-0000-0000-00000C460000}"/>
    <cellStyle name="Normal 2 24 40 2 6" xfId="17934" xr:uid="{00000000-0005-0000-0000-00000D460000}"/>
    <cellStyle name="Normal 2 24 40 2 7" xfId="17935" xr:uid="{00000000-0005-0000-0000-00000E460000}"/>
    <cellStyle name="Normal 2 24 40 3" xfId="17936" xr:uid="{00000000-0005-0000-0000-00000F460000}"/>
    <cellStyle name="Normal 2 24 40 3 2" xfId="17937" xr:uid="{00000000-0005-0000-0000-000010460000}"/>
    <cellStyle name="Normal 2 24 40 3 3" xfId="17938" xr:uid="{00000000-0005-0000-0000-000011460000}"/>
    <cellStyle name="Normal 2 24 40 4" xfId="17939" xr:uid="{00000000-0005-0000-0000-000012460000}"/>
    <cellStyle name="Normal 2 24 40 4 2" xfId="17940" xr:uid="{00000000-0005-0000-0000-000013460000}"/>
    <cellStyle name="Normal 2 24 40 5" xfId="17941" xr:uid="{00000000-0005-0000-0000-000014460000}"/>
    <cellStyle name="Normal 2 24 40 5 2" xfId="17942" xr:uid="{00000000-0005-0000-0000-000015460000}"/>
    <cellStyle name="Normal 2 24 40 6" xfId="17943" xr:uid="{00000000-0005-0000-0000-000016460000}"/>
    <cellStyle name="Normal 2 24 40 6 2" xfId="17944" xr:uid="{00000000-0005-0000-0000-000017460000}"/>
    <cellStyle name="Normal 2 24 40 7" xfId="17945" xr:uid="{00000000-0005-0000-0000-000018460000}"/>
    <cellStyle name="Normal 2 24 40 7 2" xfId="17946" xr:uid="{00000000-0005-0000-0000-000019460000}"/>
    <cellStyle name="Normal 2 24 40 8" xfId="17947" xr:uid="{00000000-0005-0000-0000-00001A460000}"/>
    <cellStyle name="Normal 2 24 40 8 2" xfId="17948" xr:uid="{00000000-0005-0000-0000-00001B460000}"/>
    <cellStyle name="Normal 2 24 40 9" xfId="17949" xr:uid="{00000000-0005-0000-0000-00001C460000}"/>
    <cellStyle name="Normal 2 24 41" xfId="17950" xr:uid="{00000000-0005-0000-0000-00001D460000}"/>
    <cellStyle name="Normal 2 24 41 10" xfId="17951" xr:uid="{00000000-0005-0000-0000-00001E460000}"/>
    <cellStyle name="Normal 2 24 41 2" xfId="17952" xr:uid="{00000000-0005-0000-0000-00001F460000}"/>
    <cellStyle name="Normal 2 24 41 2 2" xfId="17953" xr:uid="{00000000-0005-0000-0000-000020460000}"/>
    <cellStyle name="Normal 2 24 41 2 2 2" xfId="17954" xr:uid="{00000000-0005-0000-0000-000021460000}"/>
    <cellStyle name="Normal 2 24 41 2 2 3" xfId="17955" xr:uid="{00000000-0005-0000-0000-000022460000}"/>
    <cellStyle name="Normal 2 24 41 2 3" xfId="17956" xr:uid="{00000000-0005-0000-0000-000023460000}"/>
    <cellStyle name="Normal 2 24 41 2 3 2" xfId="17957" xr:uid="{00000000-0005-0000-0000-000024460000}"/>
    <cellStyle name="Normal 2 24 41 2 4" xfId="17958" xr:uid="{00000000-0005-0000-0000-000025460000}"/>
    <cellStyle name="Normal 2 24 41 2 4 2" xfId="17959" xr:uid="{00000000-0005-0000-0000-000026460000}"/>
    <cellStyle name="Normal 2 24 41 2 5" xfId="17960" xr:uid="{00000000-0005-0000-0000-000027460000}"/>
    <cellStyle name="Normal 2 24 41 2 5 2" xfId="17961" xr:uid="{00000000-0005-0000-0000-000028460000}"/>
    <cellStyle name="Normal 2 24 41 2 6" xfId="17962" xr:uid="{00000000-0005-0000-0000-000029460000}"/>
    <cellStyle name="Normal 2 24 41 2 7" xfId="17963" xr:uid="{00000000-0005-0000-0000-00002A460000}"/>
    <cellStyle name="Normal 2 24 41 3" xfId="17964" xr:uid="{00000000-0005-0000-0000-00002B460000}"/>
    <cellStyle name="Normal 2 24 41 3 2" xfId="17965" xr:uid="{00000000-0005-0000-0000-00002C460000}"/>
    <cellStyle name="Normal 2 24 41 3 3" xfId="17966" xr:uid="{00000000-0005-0000-0000-00002D460000}"/>
    <cellStyle name="Normal 2 24 41 4" xfId="17967" xr:uid="{00000000-0005-0000-0000-00002E460000}"/>
    <cellStyle name="Normal 2 24 41 4 2" xfId="17968" xr:uid="{00000000-0005-0000-0000-00002F460000}"/>
    <cellStyle name="Normal 2 24 41 5" xfId="17969" xr:uid="{00000000-0005-0000-0000-000030460000}"/>
    <cellStyle name="Normal 2 24 41 5 2" xfId="17970" xr:uid="{00000000-0005-0000-0000-000031460000}"/>
    <cellStyle name="Normal 2 24 41 6" xfId="17971" xr:uid="{00000000-0005-0000-0000-000032460000}"/>
    <cellStyle name="Normal 2 24 41 6 2" xfId="17972" xr:uid="{00000000-0005-0000-0000-000033460000}"/>
    <cellStyle name="Normal 2 24 41 7" xfId="17973" xr:uid="{00000000-0005-0000-0000-000034460000}"/>
    <cellStyle name="Normal 2 24 41 7 2" xfId="17974" xr:uid="{00000000-0005-0000-0000-000035460000}"/>
    <cellStyle name="Normal 2 24 41 8" xfId="17975" xr:uid="{00000000-0005-0000-0000-000036460000}"/>
    <cellStyle name="Normal 2 24 41 8 2" xfId="17976" xr:uid="{00000000-0005-0000-0000-000037460000}"/>
    <cellStyle name="Normal 2 24 41 9" xfId="17977" xr:uid="{00000000-0005-0000-0000-000038460000}"/>
    <cellStyle name="Normal 2 24 42" xfId="17978" xr:uid="{00000000-0005-0000-0000-000039460000}"/>
    <cellStyle name="Normal 2 24 42 10" xfId="17979" xr:uid="{00000000-0005-0000-0000-00003A460000}"/>
    <cellStyle name="Normal 2 24 42 2" xfId="17980" xr:uid="{00000000-0005-0000-0000-00003B460000}"/>
    <cellStyle name="Normal 2 24 42 2 2" xfId="17981" xr:uid="{00000000-0005-0000-0000-00003C460000}"/>
    <cellStyle name="Normal 2 24 42 2 2 2" xfId="17982" xr:uid="{00000000-0005-0000-0000-00003D460000}"/>
    <cellStyle name="Normal 2 24 42 2 2 3" xfId="17983" xr:uid="{00000000-0005-0000-0000-00003E460000}"/>
    <cellStyle name="Normal 2 24 42 2 3" xfId="17984" xr:uid="{00000000-0005-0000-0000-00003F460000}"/>
    <cellStyle name="Normal 2 24 42 2 3 2" xfId="17985" xr:uid="{00000000-0005-0000-0000-000040460000}"/>
    <cellStyle name="Normal 2 24 42 2 4" xfId="17986" xr:uid="{00000000-0005-0000-0000-000041460000}"/>
    <cellStyle name="Normal 2 24 42 2 4 2" xfId="17987" xr:uid="{00000000-0005-0000-0000-000042460000}"/>
    <cellStyle name="Normal 2 24 42 2 5" xfId="17988" xr:uid="{00000000-0005-0000-0000-000043460000}"/>
    <cellStyle name="Normal 2 24 42 2 5 2" xfId="17989" xr:uid="{00000000-0005-0000-0000-000044460000}"/>
    <cellStyle name="Normal 2 24 42 2 6" xfId="17990" xr:uid="{00000000-0005-0000-0000-000045460000}"/>
    <cellStyle name="Normal 2 24 42 2 7" xfId="17991" xr:uid="{00000000-0005-0000-0000-000046460000}"/>
    <cellStyle name="Normal 2 24 42 3" xfId="17992" xr:uid="{00000000-0005-0000-0000-000047460000}"/>
    <cellStyle name="Normal 2 24 42 3 2" xfId="17993" xr:uid="{00000000-0005-0000-0000-000048460000}"/>
    <cellStyle name="Normal 2 24 42 3 3" xfId="17994" xr:uid="{00000000-0005-0000-0000-000049460000}"/>
    <cellStyle name="Normal 2 24 42 4" xfId="17995" xr:uid="{00000000-0005-0000-0000-00004A460000}"/>
    <cellStyle name="Normal 2 24 42 4 2" xfId="17996" xr:uid="{00000000-0005-0000-0000-00004B460000}"/>
    <cellStyle name="Normal 2 24 42 5" xfId="17997" xr:uid="{00000000-0005-0000-0000-00004C460000}"/>
    <cellStyle name="Normal 2 24 42 5 2" xfId="17998" xr:uid="{00000000-0005-0000-0000-00004D460000}"/>
    <cellStyle name="Normal 2 24 42 6" xfId="17999" xr:uid="{00000000-0005-0000-0000-00004E460000}"/>
    <cellStyle name="Normal 2 24 42 6 2" xfId="18000" xr:uid="{00000000-0005-0000-0000-00004F460000}"/>
    <cellStyle name="Normal 2 24 42 7" xfId="18001" xr:uid="{00000000-0005-0000-0000-000050460000}"/>
    <cellStyle name="Normal 2 24 42 7 2" xfId="18002" xr:uid="{00000000-0005-0000-0000-000051460000}"/>
    <cellStyle name="Normal 2 24 42 8" xfId="18003" xr:uid="{00000000-0005-0000-0000-000052460000}"/>
    <cellStyle name="Normal 2 24 42 8 2" xfId="18004" xr:uid="{00000000-0005-0000-0000-000053460000}"/>
    <cellStyle name="Normal 2 24 42 9" xfId="18005" xr:uid="{00000000-0005-0000-0000-000054460000}"/>
    <cellStyle name="Normal 2 24 43" xfId="18006" xr:uid="{00000000-0005-0000-0000-000055460000}"/>
    <cellStyle name="Normal 2 24 43 10" xfId="18007" xr:uid="{00000000-0005-0000-0000-000056460000}"/>
    <cellStyle name="Normal 2 24 43 2" xfId="18008" xr:uid="{00000000-0005-0000-0000-000057460000}"/>
    <cellStyle name="Normal 2 24 43 2 2" xfId="18009" xr:uid="{00000000-0005-0000-0000-000058460000}"/>
    <cellStyle name="Normal 2 24 43 2 2 2" xfId="18010" xr:uid="{00000000-0005-0000-0000-000059460000}"/>
    <cellStyle name="Normal 2 24 43 2 2 3" xfId="18011" xr:uid="{00000000-0005-0000-0000-00005A460000}"/>
    <cellStyle name="Normal 2 24 43 2 3" xfId="18012" xr:uid="{00000000-0005-0000-0000-00005B460000}"/>
    <cellStyle name="Normal 2 24 43 2 3 2" xfId="18013" xr:uid="{00000000-0005-0000-0000-00005C460000}"/>
    <cellStyle name="Normal 2 24 43 2 4" xfId="18014" xr:uid="{00000000-0005-0000-0000-00005D460000}"/>
    <cellStyle name="Normal 2 24 43 2 4 2" xfId="18015" xr:uid="{00000000-0005-0000-0000-00005E460000}"/>
    <cellStyle name="Normal 2 24 43 2 5" xfId="18016" xr:uid="{00000000-0005-0000-0000-00005F460000}"/>
    <cellStyle name="Normal 2 24 43 2 5 2" xfId="18017" xr:uid="{00000000-0005-0000-0000-000060460000}"/>
    <cellStyle name="Normal 2 24 43 2 6" xfId="18018" xr:uid="{00000000-0005-0000-0000-000061460000}"/>
    <cellStyle name="Normal 2 24 43 2 7" xfId="18019" xr:uid="{00000000-0005-0000-0000-000062460000}"/>
    <cellStyle name="Normal 2 24 43 3" xfId="18020" xr:uid="{00000000-0005-0000-0000-000063460000}"/>
    <cellStyle name="Normal 2 24 43 3 2" xfId="18021" xr:uid="{00000000-0005-0000-0000-000064460000}"/>
    <cellStyle name="Normal 2 24 43 3 3" xfId="18022" xr:uid="{00000000-0005-0000-0000-000065460000}"/>
    <cellStyle name="Normal 2 24 43 4" xfId="18023" xr:uid="{00000000-0005-0000-0000-000066460000}"/>
    <cellStyle name="Normal 2 24 43 4 2" xfId="18024" xr:uid="{00000000-0005-0000-0000-000067460000}"/>
    <cellStyle name="Normal 2 24 43 5" xfId="18025" xr:uid="{00000000-0005-0000-0000-000068460000}"/>
    <cellStyle name="Normal 2 24 43 5 2" xfId="18026" xr:uid="{00000000-0005-0000-0000-000069460000}"/>
    <cellStyle name="Normal 2 24 43 6" xfId="18027" xr:uid="{00000000-0005-0000-0000-00006A460000}"/>
    <cellStyle name="Normal 2 24 43 6 2" xfId="18028" xr:uid="{00000000-0005-0000-0000-00006B460000}"/>
    <cellStyle name="Normal 2 24 43 7" xfId="18029" xr:uid="{00000000-0005-0000-0000-00006C460000}"/>
    <cellStyle name="Normal 2 24 43 7 2" xfId="18030" xr:uid="{00000000-0005-0000-0000-00006D460000}"/>
    <cellStyle name="Normal 2 24 43 8" xfId="18031" xr:uid="{00000000-0005-0000-0000-00006E460000}"/>
    <cellStyle name="Normal 2 24 43 8 2" xfId="18032" xr:uid="{00000000-0005-0000-0000-00006F460000}"/>
    <cellStyle name="Normal 2 24 43 9" xfId="18033" xr:uid="{00000000-0005-0000-0000-000070460000}"/>
    <cellStyle name="Normal 2 24 44" xfId="18034" xr:uid="{00000000-0005-0000-0000-000071460000}"/>
    <cellStyle name="Normal 2 24 44 10" xfId="18035" xr:uid="{00000000-0005-0000-0000-000072460000}"/>
    <cellStyle name="Normal 2 24 44 2" xfId="18036" xr:uid="{00000000-0005-0000-0000-000073460000}"/>
    <cellStyle name="Normal 2 24 44 2 2" xfId="18037" xr:uid="{00000000-0005-0000-0000-000074460000}"/>
    <cellStyle name="Normal 2 24 44 2 2 2" xfId="18038" xr:uid="{00000000-0005-0000-0000-000075460000}"/>
    <cellStyle name="Normal 2 24 44 2 2 3" xfId="18039" xr:uid="{00000000-0005-0000-0000-000076460000}"/>
    <cellStyle name="Normal 2 24 44 2 3" xfId="18040" xr:uid="{00000000-0005-0000-0000-000077460000}"/>
    <cellStyle name="Normal 2 24 44 2 3 2" xfId="18041" xr:uid="{00000000-0005-0000-0000-000078460000}"/>
    <cellStyle name="Normal 2 24 44 2 4" xfId="18042" xr:uid="{00000000-0005-0000-0000-000079460000}"/>
    <cellStyle name="Normal 2 24 44 2 4 2" xfId="18043" xr:uid="{00000000-0005-0000-0000-00007A460000}"/>
    <cellStyle name="Normal 2 24 44 2 5" xfId="18044" xr:uid="{00000000-0005-0000-0000-00007B460000}"/>
    <cellStyle name="Normal 2 24 44 2 5 2" xfId="18045" xr:uid="{00000000-0005-0000-0000-00007C460000}"/>
    <cellStyle name="Normal 2 24 44 2 6" xfId="18046" xr:uid="{00000000-0005-0000-0000-00007D460000}"/>
    <cellStyle name="Normal 2 24 44 2 7" xfId="18047" xr:uid="{00000000-0005-0000-0000-00007E460000}"/>
    <cellStyle name="Normal 2 24 44 3" xfId="18048" xr:uid="{00000000-0005-0000-0000-00007F460000}"/>
    <cellStyle name="Normal 2 24 44 3 2" xfId="18049" xr:uid="{00000000-0005-0000-0000-000080460000}"/>
    <cellStyle name="Normal 2 24 44 3 3" xfId="18050" xr:uid="{00000000-0005-0000-0000-000081460000}"/>
    <cellStyle name="Normal 2 24 44 4" xfId="18051" xr:uid="{00000000-0005-0000-0000-000082460000}"/>
    <cellStyle name="Normal 2 24 44 4 2" xfId="18052" xr:uid="{00000000-0005-0000-0000-000083460000}"/>
    <cellStyle name="Normal 2 24 44 5" xfId="18053" xr:uid="{00000000-0005-0000-0000-000084460000}"/>
    <cellStyle name="Normal 2 24 44 5 2" xfId="18054" xr:uid="{00000000-0005-0000-0000-000085460000}"/>
    <cellStyle name="Normal 2 24 44 6" xfId="18055" xr:uid="{00000000-0005-0000-0000-000086460000}"/>
    <cellStyle name="Normal 2 24 44 6 2" xfId="18056" xr:uid="{00000000-0005-0000-0000-000087460000}"/>
    <cellStyle name="Normal 2 24 44 7" xfId="18057" xr:uid="{00000000-0005-0000-0000-000088460000}"/>
    <cellStyle name="Normal 2 24 44 7 2" xfId="18058" xr:uid="{00000000-0005-0000-0000-000089460000}"/>
    <cellStyle name="Normal 2 24 44 8" xfId="18059" xr:uid="{00000000-0005-0000-0000-00008A460000}"/>
    <cellStyle name="Normal 2 24 44 8 2" xfId="18060" xr:uid="{00000000-0005-0000-0000-00008B460000}"/>
    <cellStyle name="Normal 2 24 44 9" xfId="18061" xr:uid="{00000000-0005-0000-0000-00008C460000}"/>
    <cellStyle name="Normal 2 24 45" xfId="18062" xr:uid="{00000000-0005-0000-0000-00008D460000}"/>
    <cellStyle name="Normal 2 24 45 10" xfId="18063" xr:uid="{00000000-0005-0000-0000-00008E460000}"/>
    <cellStyle name="Normal 2 24 45 2" xfId="18064" xr:uid="{00000000-0005-0000-0000-00008F460000}"/>
    <cellStyle name="Normal 2 24 45 2 2" xfId="18065" xr:uid="{00000000-0005-0000-0000-000090460000}"/>
    <cellStyle name="Normal 2 24 45 2 2 2" xfId="18066" xr:uid="{00000000-0005-0000-0000-000091460000}"/>
    <cellStyle name="Normal 2 24 45 2 2 3" xfId="18067" xr:uid="{00000000-0005-0000-0000-000092460000}"/>
    <cellStyle name="Normal 2 24 45 2 3" xfId="18068" xr:uid="{00000000-0005-0000-0000-000093460000}"/>
    <cellStyle name="Normal 2 24 45 2 3 2" xfId="18069" xr:uid="{00000000-0005-0000-0000-000094460000}"/>
    <cellStyle name="Normal 2 24 45 2 4" xfId="18070" xr:uid="{00000000-0005-0000-0000-000095460000}"/>
    <cellStyle name="Normal 2 24 45 2 4 2" xfId="18071" xr:uid="{00000000-0005-0000-0000-000096460000}"/>
    <cellStyle name="Normal 2 24 45 2 5" xfId="18072" xr:uid="{00000000-0005-0000-0000-000097460000}"/>
    <cellStyle name="Normal 2 24 45 2 5 2" xfId="18073" xr:uid="{00000000-0005-0000-0000-000098460000}"/>
    <cellStyle name="Normal 2 24 45 2 6" xfId="18074" xr:uid="{00000000-0005-0000-0000-000099460000}"/>
    <cellStyle name="Normal 2 24 45 2 7" xfId="18075" xr:uid="{00000000-0005-0000-0000-00009A460000}"/>
    <cellStyle name="Normal 2 24 45 3" xfId="18076" xr:uid="{00000000-0005-0000-0000-00009B460000}"/>
    <cellStyle name="Normal 2 24 45 3 2" xfId="18077" xr:uid="{00000000-0005-0000-0000-00009C460000}"/>
    <cellStyle name="Normal 2 24 45 3 3" xfId="18078" xr:uid="{00000000-0005-0000-0000-00009D460000}"/>
    <cellStyle name="Normal 2 24 45 4" xfId="18079" xr:uid="{00000000-0005-0000-0000-00009E460000}"/>
    <cellStyle name="Normal 2 24 45 4 2" xfId="18080" xr:uid="{00000000-0005-0000-0000-00009F460000}"/>
    <cellStyle name="Normal 2 24 45 5" xfId="18081" xr:uid="{00000000-0005-0000-0000-0000A0460000}"/>
    <cellStyle name="Normal 2 24 45 5 2" xfId="18082" xr:uid="{00000000-0005-0000-0000-0000A1460000}"/>
    <cellStyle name="Normal 2 24 45 6" xfId="18083" xr:uid="{00000000-0005-0000-0000-0000A2460000}"/>
    <cellStyle name="Normal 2 24 45 6 2" xfId="18084" xr:uid="{00000000-0005-0000-0000-0000A3460000}"/>
    <cellStyle name="Normal 2 24 45 7" xfId="18085" xr:uid="{00000000-0005-0000-0000-0000A4460000}"/>
    <cellStyle name="Normal 2 24 45 7 2" xfId="18086" xr:uid="{00000000-0005-0000-0000-0000A5460000}"/>
    <cellStyle name="Normal 2 24 45 8" xfId="18087" xr:uid="{00000000-0005-0000-0000-0000A6460000}"/>
    <cellStyle name="Normal 2 24 45 8 2" xfId="18088" xr:uid="{00000000-0005-0000-0000-0000A7460000}"/>
    <cellStyle name="Normal 2 24 45 9" xfId="18089" xr:uid="{00000000-0005-0000-0000-0000A8460000}"/>
    <cellStyle name="Normal 2 24 46" xfId="18090" xr:uid="{00000000-0005-0000-0000-0000A9460000}"/>
    <cellStyle name="Normal 2 24 46 2" xfId="18091" xr:uid="{00000000-0005-0000-0000-0000AA460000}"/>
    <cellStyle name="Normal 2 24 47" xfId="18092" xr:uid="{00000000-0005-0000-0000-0000AB460000}"/>
    <cellStyle name="Normal 2 24 47 2" xfId="18093" xr:uid="{00000000-0005-0000-0000-0000AC460000}"/>
    <cellStyle name="Normal 2 24 47 2 2" xfId="18094" xr:uid="{00000000-0005-0000-0000-0000AD460000}"/>
    <cellStyle name="Normal 2 24 47 2 3" xfId="18095" xr:uid="{00000000-0005-0000-0000-0000AE460000}"/>
    <cellStyle name="Normal 2 24 47 3" xfId="18096" xr:uid="{00000000-0005-0000-0000-0000AF460000}"/>
    <cellStyle name="Normal 2 24 47 3 2" xfId="18097" xr:uid="{00000000-0005-0000-0000-0000B0460000}"/>
    <cellStyle name="Normal 2 24 47 4" xfId="18098" xr:uid="{00000000-0005-0000-0000-0000B1460000}"/>
    <cellStyle name="Normal 2 24 47 4 2" xfId="18099" xr:uid="{00000000-0005-0000-0000-0000B2460000}"/>
    <cellStyle name="Normal 2 24 47 5" xfId="18100" xr:uid="{00000000-0005-0000-0000-0000B3460000}"/>
    <cellStyle name="Normal 2 24 47 5 2" xfId="18101" xr:uid="{00000000-0005-0000-0000-0000B4460000}"/>
    <cellStyle name="Normal 2 24 47 6" xfId="18102" xr:uid="{00000000-0005-0000-0000-0000B5460000}"/>
    <cellStyle name="Normal 2 24 47 7" xfId="18103" xr:uid="{00000000-0005-0000-0000-0000B6460000}"/>
    <cellStyle name="Normal 2 24 48" xfId="18104" xr:uid="{00000000-0005-0000-0000-0000B7460000}"/>
    <cellStyle name="Normal 2 24 48 2" xfId="18105" xr:uid="{00000000-0005-0000-0000-0000B8460000}"/>
    <cellStyle name="Normal 2 24 49" xfId="18106" xr:uid="{00000000-0005-0000-0000-0000B9460000}"/>
    <cellStyle name="Normal 2 24 49 2" xfId="18107" xr:uid="{00000000-0005-0000-0000-0000BA460000}"/>
    <cellStyle name="Normal 2 24 49 2 2" xfId="18108" xr:uid="{00000000-0005-0000-0000-0000BB460000}"/>
    <cellStyle name="Normal 2 24 49 3" xfId="18109" xr:uid="{00000000-0005-0000-0000-0000BC460000}"/>
    <cellStyle name="Normal 2 24 49 3 2" xfId="18110" xr:uid="{00000000-0005-0000-0000-0000BD460000}"/>
    <cellStyle name="Normal 2 24 49 4" xfId="18111" xr:uid="{00000000-0005-0000-0000-0000BE460000}"/>
    <cellStyle name="Normal 2 24 49 4 2" xfId="18112" xr:uid="{00000000-0005-0000-0000-0000BF460000}"/>
    <cellStyle name="Normal 2 24 49 5" xfId="18113" xr:uid="{00000000-0005-0000-0000-0000C0460000}"/>
    <cellStyle name="Normal 2 24 5" xfId="18114" xr:uid="{00000000-0005-0000-0000-0000C1460000}"/>
    <cellStyle name="Normal 2 24 5 10" xfId="18115" xr:uid="{00000000-0005-0000-0000-0000C2460000}"/>
    <cellStyle name="Normal 2 24 5 2" xfId="18116" xr:uid="{00000000-0005-0000-0000-0000C3460000}"/>
    <cellStyle name="Normal 2 24 5 2 2" xfId="18117" xr:uid="{00000000-0005-0000-0000-0000C4460000}"/>
    <cellStyle name="Normal 2 24 5 2 2 2" xfId="18118" xr:uid="{00000000-0005-0000-0000-0000C5460000}"/>
    <cellStyle name="Normal 2 24 5 2 2 3" xfId="18119" xr:uid="{00000000-0005-0000-0000-0000C6460000}"/>
    <cellStyle name="Normal 2 24 5 2 3" xfId="18120" xr:uid="{00000000-0005-0000-0000-0000C7460000}"/>
    <cellStyle name="Normal 2 24 5 2 3 2" xfId="18121" xr:uid="{00000000-0005-0000-0000-0000C8460000}"/>
    <cellStyle name="Normal 2 24 5 2 4" xfId="18122" xr:uid="{00000000-0005-0000-0000-0000C9460000}"/>
    <cellStyle name="Normal 2 24 5 2 4 2" xfId="18123" xr:uid="{00000000-0005-0000-0000-0000CA460000}"/>
    <cellStyle name="Normal 2 24 5 2 5" xfId="18124" xr:uid="{00000000-0005-0000-0000-0000CB460000}"/>
    <cellStyle name="Normal 2 24 5 2 5 2" xfId="18125" xr:uid="{00000000-0005-0000-0000-0000CC460000}"/>
    <cellStyle name="Normal 2 24 5 2 6" xfId="18126" xr:uid="{00000000-0005-0000-0000-0000CD460000}"/>
    <cellStyle name="Normal 2 24 5 2 7" xfId="18127" xr:uid="{00000000-0005-0000-0000-0000CE460000}"/>
    <cellStyle name="Normal 2 24 5 3" xfId="18128" xr:uid="{00000000-0005-0000-0000-0000CF460000}"/>
    <cellStyle name="Normal 2 24 5 3 2" xfId="18129" xr:uid="{00000000-0005-0000-0000-0000D0460000}"/>
    <cellStyle name="Normal 2 24 5 3 3" xfId="18130" xr:uid="{00000000-0005-0000-0000-0000D1460000}"/>
    <cellStyle name="Normal 2 24 5 4" xfId="18131" xr:uid="{00000000-0005-0000-0000-0000D2460000}"/>
    <cellStyle name="Normal 2 24 5 4 2" xfId="18132" xr:uid="{00000000-0005-0000-0000-0000D3460000}"/>
    <cellStyle name="Normal 2 24 5 5" xfId="18133" xr:uid="{00000000-0005-0000-0000-0000D4460000}"/>
    <cellStyle name="Normal 2 24 5 5 2" xfId="18134" xr:uid="{00000000-0005-0000-0000-0000D5460000}"/>
    <cellStyle name="Normal 2 24 5 6" xfId="18135" xr:uid="{00000000-0005-0000-0000-0000D6460000}"/>
    <cellStyle name="Normal 2 24 5 6 2" xfId="18136" xr:uid="{00000000-0005-0000-0000-0000D7460000}"/>
    <cellStyle name="Normal 2 24 5 7" xfId="18137" xr:uid="{00000000-0005-0000-0000-0000D8460000}"/>
    <cellStyle name="Normal 2 24 5 7 2" xfId="18138" xr:uid="{00000000-0005-0000-0000-0000D9460000}"/>
    <cellStyle name="Normal 2 24 5 8" xfId="18139" xr:uid="{00000000-0005-0000-0000-0000DA460000}"/>
    <cellStyle name="Normal 2 24 5 8 2" xfId="18140" xr:uid="{00000000-0005-0000-0000-0000DB460000}"/>
    <cellStyle name="Normal 2 24 5 9" xfId="18141" xr:uid="{00000000-0005-0000-0000-0000DC460000}"/>
    <cellStyle name="Normal 2 24 50" xfId="18142" xr:uid="{00000000-0005-0000-0000-0000DD460000}"/>
    <cellStyle name="Normal 2 24 50 2" xfId="18143" xr:uid="{00000000-0005-0000-0000-0000DE460000}"/>
    <cellStyle name="Normal 2 24 51" xfId="18144" xr:uid="{00000000-0005-0000-0000-0000DF460000}"/>
    <cellStyle name="Normal 2 24 51 2" xfId="18145" xr:uid="{00000000-0005-0000-0000-0000E0460000}"/>
    <cellStyle name="Normal 2 24 52" xfId="18146" xr:uid="{00000000-0005-0000-0000-0000E1460000}"/>
    <cellStyle name="Normal 2 24 52 2" xfId="18147" xr:uid="{00000000-0005-0000-0000-0000E2460000}"/>
    <cellStyle name="Normal 2 24 53" xfId="18148" xr:uid="{00000000-0005-0000-0000-0000E3460000}"/>
    <cellStyle name="Normal 2 24 53 2" xfId="18149" xr:uid="{00000000-0005-0000-0000-0000E4460000}"/>
    <cellStyle name="Normal 2 24 54" xfId="18150" xr:uid="{00000000-0005-0000-0000-0000E5460000}"/>
    <cellStyle name="Normal 2 24 55" xfId="18151" xr:uid="{00000000-0005-0000-0000-0000E6460000}"/>
    <cellStyle name="Normal 2 24 56" xfId="18152" xr:uid="{00000000-0005-0000-0000-0000E7460000}"/>
    <cellStyle name="Normal 2 24 6" xfId="18153" xr:uid="{00000000-0005-0000-0000-0000E8460000}"/>
    <cellStyle name="Normal 2 24 6 10" xfId="18154" xr:uid="{00000000-0005-0000-0000-0000E9460000}"/>
    <cellStyle name="Normal 2 24 6 2" xfId="18155" xr:uid="{00000000-0005-0000-0000-0000EA460000}"/>
    <cellStyle name="Normal 2 24 6 2 2" xfId="18156" xr:uid="{00000000-0005-0000-0000-0000EB460000}"/>
    <cellStyle name="Normal 2 24 6 2 2 2" xfId="18157" xr:uid="{00000000-0005-0000-0000-0000EC460000}"/>
    <cellStyle name="Normal 2 24 6 2 2 3" xfId="18158" xr:uid="{00000000-0005-0000-0000-0000ED460000}"/>
    <cellStyle name="Normal 2 24 6 2 3" xfId="18159" xr:uid="{00000000-0005-0000-0000-0000EE460000}"/>
    <cellStyle name="Normal 2 24 6 2 3 2" xfId="18160" xr:uid="{00000000-0005-0000-0000-0000EF460000}"/>
    <cellStyle name="Normal 2 24 6 2 4" xfId="18161" xr:uid="{00000000-0005-0000-0000-0000F0460000}"/>
    <cellStyle name="Normal 2 24 6 2 4 2" xfId="18162" xr:uid="{00000000-0005-0000-0000-0000F1460000}"/>
    <cellStyle name="Normal 2 24 6 2 5" xfId="18163" xr:uid="{00000000-0005-0000-0000-0000F2460000}"/>
    <cellStyle name="Normal 2 24 6 2 5 2" xfId="18164" xr:uid="{00000000-0005-0000-0000-0000F3460000}"/>
    <cellStyle name="Normal 2 24 6 2 6" xfId="18165" xr:uid="{00000000-0005-0000-0000-0000F4460000}"/>
    <cellStyle name="Normal 2 24 6 2 7" xfId="18166" xr:uid="{00000000-0005-0000-0000-0000F5460000}"/>
    <cellStyle name="Normal 2 24 6 3" xfId="18167" xr:uid="{00000000-0005-0000-0000-0000F6460000}"/>
    <cellStyle name="Normal 2 24 6 3 2" xfId="18168" xr:uid="{00000000-0005-0000-0000-0000F7460000}"/>
    <cellStyle name="Normal 2 24 6 3 3" xfId="18169" xr:uid="{00000000-0005-0000-0000-0000F8460000}"/>
    <cellStyle name="Normal 2 24 6 4" xfId="18170" xr:uid="{00000000-0005-0000-0000-0000F9460000}"/>
    <cellStyle name="Normal 2 24 6 4 2" xfId="18171" xr:uid="{00000000-0005-0000-0000-0000FA460000}"/>
    <cellStyle name="Normal 2 24 6 5" xfId="18172" xr:uid="{00000000-0005-0000-0000-0000FB460000}"/>
    <cellStyle name="Normal 2 24 6 5 2" xfId="18173" xr:uid="{00000000-0005-0000-0000-0000FC460000}"/>
    <cellStyle name="Normal 2 24 6 6" xfId="18174" xr:uid="{00000000-0005-0000-0000-0000FD460000}"/>
    <cellStyle name="Normal 2 24 6 6 2" xfId="18175" xr:uid="{00000000-0005-0000-0000-0000FE460000}"/>
    <cellStyle name="Normal 2 24 6 7" xfId="18176" xr:uid="{00000000-0005-0000-0000-0000FF460000}"/>
    <cellStyle name="Normal 2 24 6 7 2" xfId="18177" xr:uid="{00000000-0005-0000-0000-000000470000}"/>
    <cellStyle name="Normal 2 24 6 8" xfId="18178" xr:uid="{00000000-0005-0000-0000-000001470000}"/>
    <cellStyle name="Normal 2 24 6 8 2" xfId="18179" xr:uid="{00000000-0005-0000-0000-000002470000}"/>
    <cellStyle name="Normal 2 24 6 9" xfId="18180" xr:uid="{00000000-0005-0000-0000-000003470000}"/>
    <cellStyle name="Normal 2 24 7" xfId="18181" xr:uid="{00000000-0005-0000-0000-000004470000}"/>
    <cellStyle name="Normal 2 24 7 10" xfId="18182" xr:uid="{00000000-0005-0000-0000-000005470000}"/>
    <cellStyle name="Normal 2 24 7 2" xfId="18183" xr:uid="{00000000-0005-0000-0000-000006470000}"/>
    <cellStyle name="Normal 2 24 7 2 2" xfId="18184" xr:uid="{00000000-0005-0000-0000-000007470000}"/>
    <cellStyle name="Normal 2 24 7 2 2 2" xfId="18185" xr:uid="{00000000-0005-0000-0000-000008470000}"/>
    <cellStyle name="Normal 2 24 7 2 2 3" xfId="18186" xr:uid="{00000000-0005-0000-0000-000009470000}"/>
    <cellStyle name="Normal 2 24 7 2 3" xfId="18187" xr:uid="{00000000-0005-0000-0000-00000A470000}"/>
    <cellStyle name="Normal 2 24 7 2 3 2" xfId="18188" xr:uid="{00000000-0005-0000-0000-00000B470000}"/>
    <cellStyle name="Normal 2 24 7 2 4" xfId="18189" xr:uid="{00000000-0005-0000-0000-00000C470000}"/>
    <cellStyle name="Normal 2 24 7 2 4 2" xfId="18190" xr:uid="{00000000-0005-0000-0000-00000D470000}"/>
    <cellStyle name="Normal 2 24 7 2 5" xfId="18191" xr:uid="{00000000-0005-0000-0000-00000E470000}"/>
    <cellStyle name="Normal 2 24 7 2 5 2" xfId="18192" xr:uid="{00000000-0005-0000-0000-00000F470000}"/>
    <cellStyle name="Normal 2 24 7 2 6" xfId="18193" xr:uid="{00000000-0005-0000-0000-000010470000}"/>
    <cellStyle name="Normal 2 24 7 2 7" xfId="18194" xr:uid="{00000000-0005-0000-0000-000011470000}"/>
    <cellStyle name="Normal 2 24 7 3" xfId="18195" xr:uid="{00000000-0005-0000-0000-000012470000}"/>
    <cellStyle name="Normal 2 24 7 3 2" xfId="18196" xr:uid="{00000000-0005-0000-0000-000013470000}"/>
    <cellStyle name="Normal 2 24 7 3 3" xfId="18197" xr:uid="{00000000-0005-0000-0000-000014470000}"/>
    <cellStyle name="Normal 2 24 7 4" xfId="18198" xr:uid="{00000000-0005-0000-0000-000015470000}"/>
    <cellStyle name="Normal 2 24 7 4 2" xfId="18199" xr:uid="{00000000-0005-0000-0000-000016470000}"/>
    <cellStyle name="Normal 2 24 7 5" xfId="18200" xr:uid="{00000000-0005-0000-0000-000017470000}"/>
    <cellStyle name="Normal 2 24 7 5 2" xfId="18201" xr:uid="{00000000-0005-0000-0000-000018470000}"/>
    <cellStyle name="Normal 2 24 7 6" xfId="18202" xr:uid="{00000000-0005-0000-0000-000019470000}"/>
    <cellStyle name="Normal 2 24 7 6 2" xfId="18203" xr:uid="{00000000-0005-0000-0000-00001A470000}"/>
    <cellStyle name="Normal 2 24 7 7" xfId="18204" xr:uid="{00000000-0005-0000-0000-00001B470000}"/>
    <cellStyle name="Normal 2 24 7 7 2" xfId="18205" xr:uid="{00000000-0005-0000-0000-00001C470000}"/>
    <cellStyle name="Normal 2 24 7 8" xfId="18206" xr:uid="{00000000-0005-0000-0000-00001D470000}"/>
    <cellStyle name="Normal 2 24 7 8 2" xfId="18207" xr:uid="{00000000-0005-0000-0000-00001E470000}"/>
    <cellStyle name="Normal 2 24 7 9" xfId="18208" xr:uid="{00000000-0005-0000-0000-00001F470000}"/>
    <cellStyle name="Normal 2 24 8" xfId="18209" xr:uid="{00000000-0005-0000-0000-000020470000}"/>
    <cellStyle name="Normal 2 24 8 10" xfId="18210" xr:uid="{00000000-0005-0000-0000-000021470000}"/>
    <cellStyle name="Normal 2 24 8 2" xfId="18211" xr:uid="{00000000-0005-0000-0000-000022470000}"/>
    <cellStyle name="Normal 2 24 8 2 2" xfId="18212" xr:uid="{00000000-0005-0000-0000-000023470000}"/>
    <cellStyle name="Normal 2 24 8 2 2 2" xfId="18213" xr:uid="{00000000-0005-0000-0000-000024470000}"/>
    <cellStyle name="Normal 2 24 8 2 2 3" xfId="18214" xr:uid="{00000000-0005-0000-0000-000025470000}"/>
    <cellStyle name="Normal 2 24 8 2 3" xfId="18215" xr:uid="{00000000-0005-0000-0000-000026470000}"/>
    <cellStyle name="Normal 2 24 8 2 3 2" xfId="18216" xr:uid="{00000000-0005-0000-0000-000027470000}"/>
    <cellStyle name="Normal 2 24 8 2 4" xfId="18217" xr:uid="{00000000-0005-0000-0000-000028470000}"/>
    <cellStyle name="Normal 2 24 8 2 4 2" xfId="18218" xr:uid="{00000000-0005-0000-0000-000029470000}"/>
    <cellStyle name="Normal 2 24 8 2 5" xfId="18219" xr:uid="{00000000-0005-0000-0000-00002A470000}"/>
    <cellStyle name="Normal 2 24 8 2 5 2" xfId="18220" xr:uid="{00000000-0005-0000-0000-00002B470000}"/>
    <cellStyle name="Normal 2 24 8 2 6" xfId="18221" xr:uid="{00000000-0005-0000-0000-00002C470000}"/>
    <cellStyle name="Normal 2 24 8 2 7" xfId="18222" xr:uid="{00000000-0005-0000-0000-00002D470000}"/>
    <cellStyle name="Normal 2 24 8 3" xfId="18223" xr:uid="{00000000-0005-0000-0000-00002E470000}"/>
    <cellStyle name="Normal 2 24 8 3 2" xfId="18224" xr:uid="{00000000-0005-0000-0000-00002F470000}"/>
    <cellStyle name="Normal 2 24 8 3 3" xfId="18225" xr:uid="{00000000-0005-0000-0000-000030470000}"/>
    <cellStyle name="Normal 2 24 8 4" xfId="18226" xr:uid="{00000000-0005-0000-0000-000031470000}"/>
    <cellStyle name="Normal 2 24 8 4 2" xfId="18227" xr:uid="{00000000-0005-0000-0000-000032470000}"/>
    <cellStyle name="Normal 2 24 8 5" xfId="18228" xr:uid="{00000000-0005-0000-0000-000033470000}"/>
    <cellStyle name="Normal 2 24 8 5 2" xfId="18229" xr:uid="{00000000-0005-0000-0000-000034470000}"/>
    <cellStyle name="Normal 2 24 8 6" xfId="18230" xr:uid="{00000000-0005-0000-0000-000035470000}"/>
    <cellStyle name="Normal 2 24 8 6 2" xfId="18231" xr:uid="{00000000-0005-0000-0000-000036470000}"/>
    <cellStyle name="Normal 2 24 8 7" xfId="18232" xr:uid="{00000000-0005-0000-0000-000037470000}"/>
    <cellStyle name="Normal 2 24 8 7 2" xfId="18233" xr:uid="{00000000-0005-0000-0000-000038470000}"/>
    <cellStyle name="Normal 2 24 8 8" xfId="18234" xr:uid="{00000000-0005-0000-0000-000039470000}"/>
    <cellStyle name="Normal 2 24 8 8 2" xfId="18235" xr:uid="{00000000-0005-0000-0000-00003A470000}"/>
    <cellStyle name="Normal 2 24 8 9" xfId="18236" xr:uid="{00000000-0005-0000-0000-00003B470000}"/>
    <cellStyle name="Normal 2 24 9" xfId="18237" xr:uid="{00000000-0005-0000-0000-00003C470000}"/>
    <cellStyle name="Normal 2 24 9 10" xfId="18238" xr:uid="{00000000-0005-0000-0000-00003D470000}"/>
    <cellStyle name="Normal 2 24 9 2" xfId="18239" xr:uid="{00000000-0005-0000-0000-00003E470000}"/>
    <cellStyle name="Normal 2 24 9 2 2" xfId="18240" xr:uid="{00000000-0005-0000-0000-00003F470000}"/>
    <cellStyle name="Normal 2 24 9 2 2 2" xfId="18241" xr:uid="{00000000-0005-0000-0000-000040470000}"/>
    <cellStyle name="Normal 2 24 9 2 2 3" xfId="18242" xr:uid="{00000000-0005-0000-0000-000041470000}"/>
    <cellStyle name="Normal 2 24 9 2 3" xfId="18243" xr:uid="{00000000-0005-0000-0000-000042470000}"/>
    <cellStyle name="Normal 2 24 9 2 3 2" xfId="18244" xr:uid="{00000000-0005-0000-0000-000043470000}"/>
    <cellStyle name="Normal 2 24 9 2 4" xfId="18245" xr:uid="{00000000-0005-0000-0000-000044470000}"/>
    <cellStyle name="Normal 2 24 9 2 4 2" xfId="18246" xr:uid="{00000000-0005-0000-0000-000045470000}"/>
    <cellStyle name="Normal 2 24 9 2 5" xfId="18247" xr:uid="{00000000-0005-0000-0000-000046470000}"/>
    <cellStyle name="Normal 2 24 9 2 5 2" xfId="18248" xr:uid="{00000000-0005-0000-0000-000047470000}"/>
    <cellStyle name="Normal 2 24 9 2 6" xfId="18249" xr:uid="{00000000-0005-0000-0000-000048470000}"/>
    <cellStyle name="Normal 2 24 9 2 7" xfId="18250" xr:uid="{00000000-0005-0000-0000-000049470000}"/>
    <cellStyle name="Normal 2 24 9 3" xfId="18251" xr:uid="{00000000-0005-0000-0000-00004A470000}"/>
    <cellStyle name="Normal 2 24 9 3 2" xfId="18252" xr:uid="{00000000-0005-0000-0000-00004B470000}"/>
    <cellStyle name="Normal 2 24 9 3 3" xfId="18253" xr:uid="{00000000-0005-0000-0000-00004C470000}"/>
    <cellStyle name="Normal 2 24 9 4" xfId="18254" xr:uid="{00000000-0005-0000-0000-00004D470000}"/>
    <cellStyle name="Normal 2 24 9 4 2" xfId="18255" xr:uid="{00000000-0005-0000-0000-00004E470000}"/>
    <cellStyle name="Normal 2 24 9 5" xfId="18256" xr:uid="{00000000-0005-0000-0000-00004F470000}"/>
    <cellStyle name="Normal 2 24 9 5 2" xfId="18257" xr:uid="{00000000-0005-0000-0000-000050470000}"/>
    <cellStyle name="Normal 2 24 9 6" xfId="18258" xr:uid="{00000000-0005-0000-0000-000051470000}"/>
    <cellStyle name="Normal 2 24 9 6 2" xfId="18259" xr:uid="{00000000-0005-0000-0000-000052470000}"/>
    <cellStyle name="Normal 2 24 9 7" xfId="18260" xr:uid="{00000000-0005-0000-0000-000053470000}"/>
    <cellStyle name="Normal 2 24 9 7 2" xfId="18261" xr:uid="{00000000-0005-0000-0000-000054470000}"/>
    <cellStyle name="Normal 2 24 9 8" xfId="18262" xr:uid="{00000000-0005-0000-0000-000055470000}"/>
    <cellStyle name="Normal 2 24 9 8 2" xfId="18263" xr:uid="{00000000-0005-0000-0000-000056470000}"/>
    <cellStyle name="Normal 2 24 9 9" xfId="18264" xr:uid="{00000000-0005-0000-0000-000057470000}"/>
    <cellStyle name="Normal 2 25" xfId="18265" xr:uid="{00000000-0005-0000-0000-000058470000}"/>
    <cellStyle name="Normal 2 25 10" xfId="18266" xr:uid="{00000000-0005-0000-0000-000059470000}"/>
    <cellStyle name="Normal 2 25 2" xfId="18267" xr:uid="{00000000-0005-0000-0000-00005A470000}"/>
    <cellStyle name="Normal 2 25 2 2" xfId="18268" xr:uid="{00000000-0005-0000-0000-00005B470000}"/>
    <cellStyle name="Normal 2 25 2 2 2" xfId="18269" xr:uid="{00000000-0005-0000-0000-00005C470000}"/>
    <cellStyle name="Normal 2 25 2 2 3" xfId="18270" xr:uid="{00000000-0005-0000-0000-00005D470000}"/>
    <cellStyle name="Normal 2 25 2 3" xfId="18271" xr:uid="{00000000-0005-0000-0000-00005E470000}"/>
    <cellStyle name="Normal 2 25 2 3 2" xfId="18272" xr:uid="{00000000-0005-0000-0000-00005F470000}"/>
    <cellStyle name="Normal 2 25 2 4" xfId="18273" xr:uid="{00000000-0005-0000-0000-000060470000}"/>
    <cellStyle name="Normal 2 25 2 4 2" xfId="18274" xr:uid="{00000000-0005-0000-0000-000061470000}"/>
    <cellStyle name="Normal 2 25 2 5" xfId="18275" xr:uid="{00000000-0005-0000-0000-000062470000}"/>
    <cellStyle name="Normal 2 25 2 5 2" xfId="18276" xr:uid="{00000000-0005-0000-0000-000063470000}"/>
    <cellStyle name="Normal 2 25 2 6" xfId="18277" xr:uid="{00000000-0005-0000-0000-000064470000}"/>
    <cellStyle name="Normal 2 25 2 7" xfId="18278" xr:uid="{00000000-0005-0000-0000-000065470000}"/>
    <cellStyle name="Normal 2 25 3" xfId="18279" xr:uid="{00000000-0005-0000-0000-000066470000}"/>
    <cellStyle name="Normal 2 25 3 2" xfId="18280" xr:uid="{00000000-0005-0000-0000-000067470000}"/>
    <cellStyle name="Normal 2 25 3 3" xfId="18281" xr:uid="{00000000-0005-0000-0000-000068470000}"/>
    <cellStyle name="Normal 2 25 4" xfId="18282" xr:uid="{00000000-0005-0000-0000-000069470000}"/>
    <cellStyle name="Normal 2 25 4 2" xfId="18283" xr:uid="{00000000-0005-0000-0000-00006A470000}"/>
    <cellStyle name="Normal 2 25 5" xfId="18284" xr:uid="{00000000-0005-0000-0000-00006B470000}"/>
    <cellStyle name="Normal 2 25 5 2" xfId="18285" xr:uid="{00000000-0005-0000-0000-00006C470000}"/>
    <cellStyle name="Normal 2 25 6" xfId="18286" xr:uid="{00000000-0005-0000-0000-00006D470000}"/>
    <cellStyle name="Normal 2 25 6 2" xfId="18287" xr:uid="{00000000-0005-0000-0000-00006E470000}"/>
    <cellStyle name="Normal 2 25 7" xfId="18288" xr:uid="{00000000-0005-0000-0000-00006F470000}"/>
    <cellStyle name="Normal 2 25 7 2" xfId="18289" xr:uid="{00000000-0005-0000-0000-000070470000}"/>
    <cellStyle name="Normal 2 25 8" xfId="18290" xr:uid="{00000000-0005-0000-0000-000071470000}"/>
    <cellStyle name="Normal 2 25 8 2" xfId="18291" xr:uid="{00000000-0005-0000-0000-000072470000}"/>
    <cellStyle name="Normal 2 25 9" xfId="18292" xr:uid="{00000000-0005-0000-0000-000073470000}"/>
    <cellStyle name="Normal 2 26" xfId="18293" xr:uid="{00000000-0005-0000-0000-000074470000}"/>
    <cellStyle name="Normal 2 26 10" xfId="18294" xr:uid="{00000000-0005-0000-0000-000075470000}"/>
    <cellStyle name="Normal 2 26 2" xfId="18295" xr:uid="{00000000-0005-0000-0000-000076470000}"/>
    <cellStyle name="Normal 2 26 2 2" xfId="18296" xr:uid="{00000000-0005-0000-0000-000077470000}"/>
    <cellStyle name="Normal 2 26 2 2 2" xfId="18297" xr:uid="{00000000-0005-0000-0000-000078470000}"/>
    <cellStyle name="Normal 2 26 2 2 3" xfId="18298" xr:uid="{00000000-0005-0000-0000-000079470000}"/>
    <cellStyle name="Normal 2 26 2 3" xfId="18299" xr:uid="{00000000-0005-0000-0000-00007A470000}"/>
    <cellStyle name="Normal 2 26 2 3 2" xfId="18300" xr:uid="{00000000-0005-0000-0000-00007B470000}"/>
    <cellStyle name="Normal 2 26 2 4" xfId="18301" xr:uid="{00000000-0005-0000-0000-00007C470000}"/>
    <cellStyle name="Normal 2 26 2 4 2" xfId="18302" xr:uid="{00000000-0005-0000-0000-00007D470000}"/>
    <cellStyle name="Normal 2 26 2 5" xfId="18303" xr:uid="{00000000-0005-0000-0000-00007E470000}"/>
    <cellStyle name="Normal 2 26 2 5 2" xfId="18304" xr:uid="{00000000-0005-0000-0000-00007F470000}"/>
    <cellStyle name="Normal 2 26 2 6" xfId="18305" xr:uid="{00000000-0005-0000-0000-000080470000}"/>
    <cellStyle name="Normal 2 26 2 7" xfId="18306" xr:uid="{00000000-0005-0000-0000-000081470000}"/>
    <cellStyle name="Normal 2 26 3" xfId="18307" xr:uid="{00000000-0005-0000-0000-000082470000}"/>
    <cellStyle name="Normal 2 26 3 2" xfId="18308" xr:uid="{00000000-0005-0000-0000-000083470000}"/>
    <cellStyle name="Normal 2 26 3 3" xfId="18309" xr:uid="{00000000-0005-0000-0000-000084470000}"/>
    <cellStyle name="Normal 2 26 4" xfId="18310" xr:uid="{00000000-0005-0000-0000-000085470000}"/>
    <cellStyle name="Normal 2 26 4 2" xfId="18311" xr:uid="{00000000-0005-0000-0000-000086470000}"/>
    <cellStyle name="Normal 2 26 5" xfId="18312" xr:uid="{00000000-0005-0000-0000-000087470000}"/>
    <cellStyle name="Normal 2 26 5 2" xfId="18313" xr:uid="{00000000-0005-0000-0000-000088470000}"/>
    <cellStyle name="Normal 2 26 6" xfId="18314" xr:uid="{00000000-0005-0000-0000-000089470000}"/>
    <cellStyle name="Normal 2 26 6 2" xfId="18315" xr:uid="{00000000-0005-0000-0000-00008A470000}"/>
    <cellStyle name="Normal 2 26 7" xfId="18316" xr:uid="{00000000-0005-0000-0000-00008B470000}"/>
    <cellStyle name="Normal 2 26 7 2" xfId="18317" xr:uid="{00000000-0005-0000-0000-00008C470000}"/>
    <cellStyle name="Normal 2 26 8" xfId="18318" xr:uid="{00000000-0005-0000-0000-00008D470000}"/>
    <cellStyle name="Normal 2 26 8 2" xfId="18319" xr:uid="{00000000-0005-0000-0000-00008E470000}"/>
    <cellStyle name="Normal 2 26 9" xfId="18320" xr:uid="{00000000-0005-0000-0000-00008F470000}"/>
    <cellStyle name="Normal 2 27" xfId="18321" xr:uid="{00000000-0005-0000-0000-000090470000}"/>
    <cellStyle name="Normal 2 27 10" xfId="18322" xr:uid="{00000000-0005-0000-0000-000091470000}"/>
    <cellStyle name="Normal 2 27 2" xfId="18323" xr:uid="{00000000-0005-0000-0000-000092470000}"/>
    <cellStyle name="Normal 2 27 2 2" xfId="18324" xr:uid="{00000000-0005-0000-0000-000093470000}"/>
    <cellStyle name="Normal 2 27 2 2 2" xfId="18325" xr:uid="{00000000-0005-0000-0000-000094470000}"/>
    <cellStyle name="Normal 2 27 2 2 3" xfId="18326" xr:uid="{00000000-0005-0000-0000-000095470000}"/>
    <cellStyle name="Normal 2 27 2 3" xfId="18327" xr:uid="{00000000-0005-0000-0000-000096470000}"/>
    <cellStyle name="Normal 2 27 2 3 2" xfId="18328" xr:uid="{00000000-0005-0000-0000-000097470000}"/>
    <cellStyle name="Normal 2 27 2 4" xfId="18329" xr:uid="{00000000-0005-0000-0000-000098470000}"/>
    <cellStyle name="Normal 2 27 2 4 2" xfId="18330" xr:uid="{00000000-0005-0000-0000-000099470000}"/>
    <cellStyle name="Normal 2 27 2 5" xfId="18331" xr:uid="{00000000-0005-0000-0000-00009A470000}"/>
    <cellStyle name="Normal 2 27 2 5 2" xfId="18332" xr:uid="{00000000-0005-0000-0000-00009B470000}"/>
    <cellStyle name="Normal 2 27 2 6" xfId="18333" xr:uid="{00000000-0005-0000-0000-00009C470000}"/>
    <cellStyle name="Normal 2 27 2 7" xfId="18334" xr:uid="{00000000-0005-0000-0000-00009D470000}"/>
    <cellStyle name="Normal 2 27 3" xfId="18335" xr:uid="{00000000-0005-0000-0000-00009E470000}"/>
    <cellStyle name="Normal 2 27 3 2" xfId="18336" xr:uid="{00000000-0005-0000-0000-00009F470000}"/>
    <cellStyle name="Normal 2 27 3 3" xfId="18337" xr:uid="{00000000-0005-0000-0000-0000A0470000}"/>
    <cellStyle name="Normal 2 27 4" xfId="18338" xr:uid="{00000000-0005-0000-0000-0000A1470000}"/>
    <cellStyle name="Normal 2 27 4 2" xfId="18339" xr:uid="{00000000-0005-0000-0000-0000A2470000}"/>
    <cellStyle name="Normal 2 27 5" xfId="18340" xr:uid="{00000000-0005-0000-0000-0000A3470000}"/>
    <cellStyle name="Normal 2 27 5 2" xfId="18341" xr:uid="{00000000-0005-0000-0000-0000A4470000}"/>
    <cellStyle name="Normal 2 27 6" xfId="18342" xr:uid="{00000000-0005-0000-0000-0000A5470000}"/>
    <cellStyle name="Normal 2 27 6 2" xfId="18343" xr:uid="{00000000-0005-0000-0000-0000A6470000}"/>
    <cellStyle name="Normal 2 27 7" xfId="18344" xr:uid="{00000000-0005-0000-0000-0000A7470000}"/>
    <cellStyle name="Normal 2 27 7 2" xfId="18345" xr:uid="{00000000-0005-0000-0000-0000A8470000}"/>
    <cellStyle name="Normal 2 27 8" xfId="18346" xr:uid="{00000000-0005-0000-0000-0000A9470000}"/>
    <cellStyle name="Normal 2 27 8 2" xfId="18347" xr:uid="{00000000-0005-0000-0000-0000AA470000}"/>
    <cellStyle name="Normal 2 27 9" xfId="18348" xr:uid="{00000000-0005-0000-0000-0000AB470000}"/>
    <cellStyle name="Normal 2 28" xfId="18349" xr:uid="{00000000-0005-0000-0000-0000AC470000}"/>
    <cellStyle name="Normal 2 28 10" xfId="18350" xr:uid="{00000000-0005-0000-0000-0000AD470000}"/>
    <cellStyle name="Normal 2 28 2" xfId="18351" xr:uid="{00000000-0005-0000-0000-0000AE470000}"/>
    <cellStyle name="Normal 2 28 2 2" xfId="18352" xr:uid="{00000000-0005-0000-0000-0000AF470000}"/>
    <cellStyle name="Normal 2 28 2 2 2" xfId="18353" xr:uid="{00000000-0005-0000-0000-0000B0470000}"/>
    <cellStyle name="Normal 2 28 2 2 3" xfId="18354" xr:uid="{00000000-0005-0000-0000-0000B1470000}"/>
    <cellStyle name="Normal 2 28 2 3" xfId="18355" xr:uid="{00000000-0005-0000-0000-0000B2470000}"/>
    <cellStyle name="Normal 2 28 2 3 2" xfId="18356" xr:uid="{00000000-0005-0000-0000-0000B3470000}"/>
    <cellStyle name="Normal 2 28 2 4" xfId="18357" xr:uid="{00000000-0005-0000-0000-0000B4470000}"/>
    <cellStyle name="Normal 2 28 2 4 2" xfId="18358" xr:uid="{00000000-0005-0000-0000-0000B5470000}"/>
    <cellStyle name="Normal 2 28 2 5" xfId="18359" xr:uid="{00000000-0005-0000-0000-0000B6470000}"/>
    <cellStyle name="Normal 2 28 2 5 2" xfId="18360" xr:uid="{00000000-0005-0000-0000-0000B7470000}"/>
    <cellStyle name="Normal 2 28 2 6" xfId="18361" xr:uid="{00000000-0005-0000-0000-0000B8470000}"/>
    <cellStyle name="Normal 2 28 2 7" xfId="18362" xr:uid="{00000000-0005-0000-0000-0000B9470000}"/>
    <cellStyle name="Normal 2 28 3" xfId="18363" xr:uid="{00000000-0005-0000-0000-0000BA470000}"/>
    <cellStyle name="Normal 2 28 3 2" xfId="18364" xr:uid="{00000000-0005-0000-0000-0000BB470000}"/>
    <cellStyle name="Normal 2 28 3 3" xfId="18365" xr:uid="{00000000-0005-0000-0000-0000BC470000}"/>
    <cellStyle name="Normal 2 28 4" xfId="18366" xr:uid="{00000000-0005-0000-0000-0000BD470000}"/>
    <cellStyle name="Normal 2 28 4 2" xfId="18367" xr:uid="{00000000-0005-0000-0000-0000BE470000}"/>
    <cellStyle name="Normal 2 28 5" xfId="18368" xr:uid="{00000000-0005-0000-0000-0000BF470000}"/>
    <cellStyle name="Normal 2 28 5 2" xfId="18369" xr:uid="{00000000-0005-0000-0000-0000C0470000}"/>
    <cellStyle name="Normal 2 28 6" xfId="18370" xr:uid="{00000000-0005-0000-0000-0000C1470000}"/>
    <cellStyle name="Normal 2 28 6 2" xfId="18371" xr:uid="{00000000-0005-0000-0000-0000C2470000}"/>
    <cellStyle name="Normal 2 28 7" xfId="18372" xr:uid="{00000000-0005-0000-0000-0000C3470000}"/>
    <cellStyle name="Normal 2 28 7 2" xfId="18373" xr:uid="{00000000-0005-0000-0000-0000C4470000}"/>
    <cellStyle name="Normal 2 28 8" xfId="18374" xr:uid="{00000000-0005-0000-0000-0000C5470000}"/>
    <cellStyle name="Normal 2 28 8 2" xfId="18375" xr:uid="{00000000-0005-0000-0000-0000C6470000}"/>
    <cellStyle name="Normal 2 28 9" xfId="18376" xr:uid="{00000000-0005-0000-0000-0000C7470000}"/>
    <cellStyle name="Normal 2 29" xfId="18377" xr:uid="{00000000-0005-0000-0000-0000C8470000}"/>
    <cellStyle name="Normal 2 29 10" xfId="18378" xr:uid="{00000000-0005-0000-0000-0000C9470000}"/>
    <cellStyle name="Normal 2 29 2" xfId="18379" xr:uid="{00000000-0005-0000-0000-0000CA470000}"/>
    <cellStyle name="Normal 2 29 2 2" xfId="18380" xr:uid="{00000000-0005-0000-0000-0000CB470000}"/>
    <cellStyle name="Normal 2 29 3" xfId="18381" xr:uid="{00000000-0005-0000-0000-0000CC470000}"/>
    <cellStyle name="Normal 2 29 3 2" xfId="18382" xr:uid="{00000000-0005-0000-0000-0000CD470000}"/>
    <cellStyle name="Normal 2 29 4" xfId="18383" xr:uid="{00000000-0005-0000-0000-0000CE470000}"/>
    <cellStyle name="Normal 2 29 4 2" xfId="18384" xr:uid="{00000000-0005-0000-0000-0000CF470000}"/>
    <cellStyle name="Normal 2 29 5" xfId="18385" xr:uid="{00000000-0005-0000-0000-0000D0470000}"/>
    <cellStyle name="Normal 2 29 5 2" xfId="18386" xr:uid="{00000000-0005-0000-0000-0000D1470000}"/>
    <cellStyle name="Normal 2 29 6" xfId="18387" xr:uid="{00000000-0005-0000-0000-0000D2470000}"/>
    <cellStyle name="Normal 2 29 6 2" xfId="18388" xr:uid="{00000000-0005-0000-0000-0000D3470000}"/>
    <cellStyle name="Normal 2 29 7" xfId="18389" xr:uid="{00000000-0005-0000-0000-0000D4470000}"/>
    <cellStyle name="Normal 2 29 7 2" xfId="18390" xr:uid="{00000000-0005-0000-0000-0000D5470000}"/>
    <cellStyle name="Normal 2 29 8" xfId="18391" xr:uid="{00000000-0005-0000-0000-0000D6470000}"/>
    <cellStyle name="Normal 2 29 9" xfId="18392" xr:uid="{00000000-0005-0000-0000-0000D7470000}"/>
    <cellStyle name="Normal 2 3" xfId="18393" xr:uid="{00000000-0005-0000-0000-0000D8470000}"/>
    <cellStyle name="Normal 2 3 10" xfId="18394" xr:uid="{00000000-0005-0000-0000-0000D9470000}"/>
    <cellStyle name="Normal 2 3 10 10" xfId="18395" xr:uid="{00000000-0005-0000-0000-0000DA470000}"/>
    <cellStyle name="Normal 2 3 10 2" xfId="18396" xr:uid="{00000000-0005-0000-0000-0000DB470000}"/>
    <cellStyle name="Normal 2 3 10 2 2" xfId="18397" xr:uid="{00000000-0005-0000-0000-0000DC470000}"/>
    <cellStyle name="Normal 2 3 10 3" xfId="18398" xr:uid="{00000000-0005-0000-0000-0000DD470000}"/>
    <cellStyle name="Normal 2 3 10 3 2" xfId="18399" xr:uid="{00000000-0005-0000-0000-0000DE470000}"/>
    <cellStyle name="Normal 2 3 10 4" xfId="18400" xr:uid="{00000000-0005-0000-0000-0000DF470000}"/>
    <cellStyle name="Normal 2 3 10 4 2" xfId="18401" xr:uid="{00000000-0005-0000-0000-0000E0470000}"/>
    <cellStyle name="Normal 2 3 10 5" xfId="18402" xr:uid="{00000000-0005-0000-0000-0000E1470000}"/>
    <cellStyle name="Normal 2 3 10 5 2" xfId="18403" xr:uid="{00000000-0005-0000-0000-0000E2470000}"/>
    <cellStyle name="Normal 2 3 10 6" xfId="18404" xr:uid="{00000000-0005-0000-0000-0000E3470000}"/>
    <cellStyle name="Normal 2 3 10 6 2" xfId="18405" xr:uid="{00000000-0005-0000-0000-0000E4470000}"/>
    <cellStyle name="Normal 2 3 10 7" xfId="18406" xr:uid="{00000000-0005-0000-0000-0000E5470000}"/>
    <cellStyle name="Normal 2 3 10 7 2" xfId="18407" xr:uid="{00000000-0005-0000-0000-0000E6470000}"/>
    <cellStyle name="Normal 2 3 10 8" xfId="18408" xr:uid="{00000000-0005-0000-0000-0000E7470000}"/>
    <cellStyle name="Normal 2 3 10 9" xfId="18409" xr:uid="{00000000-0005-0000-0000-0000E8470000}"/>
    <cellStyle name="Normal 2 3 11" xfId="18410" xr:uid="{00000000-0005-0000-0000-0000E9470000}"/>
    <cellStyle name="Normal 2 3 11 10" xfId="18411" xr:uid="{00000000-0005-0000-0000-0000EA470000}"/>
    <cellStyle name="Normal 2 3 11 2" xfId="18412" xr:uid="{00000000-0005-0000-0000-0000EB470000}"/>
    <cellStyle name="Normal 2 3 11 2 2" xfId="18413" xr:uid="{00000000-0005-0000-0000-0000EC470000}"/>
    <cellStyle name="Normal 2 3 11 3" xfId="18414" xr:uid="{00000000-0005-0000-0000-0000ED470000}"/>
    <cellStyle name="Normal 2 3 11 3 2" xfId="18415" xr:uid="{00000000-0005-0000-0000-0000EE470000}"/>
    <cellStyle name="Normal 2 3 11 4" xfId="18416" xr:uid="{00000000-0005-0000-0000-0000EF470000}"/>
    <cellStyle name="Normal 2 3 11 4 2" xfId="18417" xr:uid="{00000000-0005-0000-0000-0000F0470000}"/>
    <cellStyle name="Normal 2 3 11 5" xfId="18418" xr:uid="{00000000-0005-0000-0000-0000F1470000}"/>
    <cellStyle name="Normal 2 3 11 5 2" xfId="18419" xr:uid="{00000000-0005-0000-0000-0000F2470000}"/>
    <cellStyle name="Normal 2 3 11 6" xfId="18420" xr:uid="{00000000-0005-0000-0000-0000F3470000}"/>
    <cellStyle name="Normal 2 3 11 6 2" xfId="18421" xr:uid="{00000000-0005-0000-0000-0000F4470000}"/>
    <cellStyle name="Normal 2 3 11 7" xfId="18422" xr:uid="{00000000-0005-0000-0000-0000F5470000}"/>
    <cellStyle name="Normal 2 3 11 7 2" xfId="18423" xr:uid="{00000000-0005-0000-0000-0000F6470000}"/>
    <cellStyle name="Normal 2 3 11 8" xfId="18424" xr:uid="{00000000-0005-0000-0000-0000F7470000}"/>
    <cellStyle name="Normal 2 3 11 9" xfId="18425" xr:uid="{00000000-0005-0000-0000-0000F8470000}"/>
    <cellStyle name="Normal 2 3 12" xfId="18426" xr:uid="{00000000-0005-0000-0000-0000F9470000}"/>
    <cellStyle name="Normal 2 3 12 10" xfId="18427" xr:uid="{00000000-0005-0000-0000-0000FA470000}"/>
    <cellStyle name="Normal 2 3 12 2" xfId="18428" xr:uid="{00000000-0005-0000-0000-0000FB470000}"/>
    <cellStyle name="Normal 2 3 12 2 2" xfId="18429" xr:uid="{00000000-0005-0000-0000-0000FC470000}"/>
    <cellStyle name="Normal 2 3 12 3" xfId="18430" xr:uid="{00000000-0005-0000-0000-0000FD470000}"/>
    <cellStyle name="Normal 2 3 12 3 2" xfId="18431" xr:uid="{00000000-0005-0000-0000-0000FE470000}"/>
    <cellStyle name="Normal 2 3 12 4" xfId="18432" xr:uid="{00000000-0005-0000-0000-0000FF470000}"/>
    <cellStyle name="Normal 2 3 12 4 2" xfId="18433" xr:uid="{00000000-0005-0000-0000-000000480000}"/>
    <cellStyle name="Normal 2 3 12 5" xfId="18434" xr:uid="{00000000-0005-0000-0000-000001480000}"/>
    <cellStyle name="Normal 2 3 12 5 2" xfId="18435" xr:uid="{00000000-0005-0000-0000-000002480000}"/>
    <cellStyle name="Normal 2 3 12 6" xfId="18436" xr:uid="{00000000-0005-0000-0000-000003480000}"/>
    <cellStyle name="Normal 2 3 12 6 2" xfId="18437" xr:uid="{00000000-0005-0000-0000-000004480000}"/>
    <cellStyle name="Normal 2 3 12 7" xfId="18438" xr:uid="{00000000-0005-0000-0000-000005480000}"/>
    <cellStyle name="Normal 2 3 12 7 2" xfId="18439" xr:uid="{00000000-0005-0000-0000-000006480000}"/>
    <cellStyle name="Normal 2 3 12 8" xfId="18440" xr:uid="{00000000-0005-0000-0000-000007480000}"/>
    <cellStyle name="Normal 2 3 12 9" xfId="18441" xr:uid="{00000000-0005-0000-0000-000008480000}"/>
    <cellStyle name="Normal 2 3 13" xfId="18442" xr:uid="{00000000-0005-0000-0000-000009480000}"/>
    <cellStyle name="Normal 2 3 13 10" xfId="18443" xr:uid="{00000000-0005-0000-0000-00000A480000}"/>
    <cellStyle name="Normal 2 3 13 2" xfId="18444" xr:uid="{00000000-0005-0000-0000-00000B480000}"/>
    <cellStyle name="Normal 2 3 13 2 2" xfId="18445" xr:uid="{00000000-0005-0000-0000-00000C480000}"/>
    <cellStyle name="Normal 2 3 13 3" xfId="18446" xr:uid="{00000000-0005-0000-0000-00000D480000}"/>
    <cellStyle name="Normal 2 3 13 3 2" xfId="18447" xr:uid="{00000000-0005-0000-0000-00000E480000}"/>
    <cellStyle name="Normal 2 3 13 4" xfId="18448" xr:uid="{00000000-0005-0000-0000-00000F480000}"/>
    <cellStyle name="Normal 2 3 13 4 2" xfId="18449" xr:uid="{00000000-0005-0000-0000-000010480000}"/>
    <cellStyle name="Normal 2 3 13 5" xfId="18450" xr:uid="{00000000-0005-0000-0000-000011480000}"/>
    <cellStyle name="Normal 2 3 13 5 2" xfId="18451" xr:uid="{00000000-0005-0000-0000-000012480000}"/>
    <cellStyle name="Normal 2 3 13 6" xfId="18452" xr:uid="{00000000-0005-0000-0000-000013480000}"/>
    <cellStyle name="Normal 2 3 13 6 2" xfId="18453" xr:uid="{00000000-0005-0000-0000-000014480000}"/>
    <cellStyle name="Normal 2 3 13 7" xfId="18454" xr:uid="{00000000-0005-0000-0000-000015480000}"/>
    <cellStyle name="Normal 2 3 13 7 2" xfId="18455" xr:uid="{00000000-0005-0000-0000-000016480000}"/>
    <cellStyle name="Normal 2 3 13 8" xfId="18456" xr:uid="{00000000-0005-0000-0000-000017480000}"/>
    <cellStyle name="Normal 2 3 13 9" xfId="18457" xr:uid="{00000000-0005-0000-0000-000018480000}"/>
    <cellStyle name="Normal 2 3 14" xfId="18458" xr:uid="{00000000-0005-0000-0000-000019480000}"/>
    <cellStyle name="Normal 2 3 14 10" xfId="18459" xr:uid="{00000000-0005-0000-0000-00001A480000}"/>
    <cellStyle name="Normal 2 3 14 2" xfId="18460" xr:uid="{00000000-0005-0000-0000-00001B480000}"/>
    <cellStyle name="Normal 2 3 14 2 2" xfId="18461" xr:uid="{00000000-0005-0000-0000-00001C480000}"/>
    <cellStyle name="Normal 2 3 14 3" xfId="18462" xr:uid="{00000000-0005-0000-0000-00001D480000}"/>
    <cellStyle name="Normal 2 3 14 3 2" xfId="18463" xr:uid="{00000000-0005-0000-0000-00001E480000}"/>
    <cellStyle name="Normal 2 3 14 4" xfId="18464" xr:uid="{00000000-0005-0000-0000-00001F480000}"/>
    <cellStyle name="Normal 2 3 14 4 2" xfId="18465" xr:uid="{00000000-0005-0000-0000-000020480000}"/>
    <cellStyle name="Normal 2 3 14 5" xfId="18466" xr:uid="{00000000-0005-0000-0000-000021480000}"/>
    <cellStyle name="Normal 2 3 14 5 2" xfId="18467" xr:uid="{00000000-0005-0000-0000-000022480000}"/>
    <cellStyle name="Normal 2 3 14 6" xfId="18468" xr:uid="{00000000-0005-0000-0000-000023480000}"/>
    <cellStyle name="Normal 2 3 14 6 2" xfId="18469" xr:uid="{00000000-0005-0000-0000-000024480000}"/>
    <cellStyle name="Normal 2 3 14 7" xfId="18470" xr:uid="{00000000-0005-0000-0000-000025480000}"/>
    <cellStyle name="Normal 2 3 14 7 2" xfId="18471" xr:uid="{00000000-0005-0000-0000-000026480000}"/>
    <cellStyle name="Normal 2 3 14 8" xfId="18472" xr:uid="{00000000-0005-0000-0000-000027480000}"/>
    <cellStyle name="Normal 2 3 14 9" xfId="18473" xr:uid="{00000000-0005-0000-0000-000028480000}"/>
    <cellStyle name="Normal 2 3 15" xfId="18474" xr:uid="{00000000-0005-0000-0000-000029480000}"/>
    <cellStyle name="Normal 2 3 15 10" xfId="18475" xr:uid="{00000000-0005-0000-0000-00002A480000}"/>
    <cellStyle name="Normal 2 3 15 2" xfId="18476" xr:uid="{00000000-0005-0000-0000-00002B480000}"/>
    <cellStyle name="Normal 2 3 15 2 2" xfId="18477" xr:uid="{00000000-0005-0000-0000-00002C480000}"/>
    <cellStyle name="Normal 2 3 15 3" xfId="18478" xr:uid="{00000000-0005-0000-0000-00002D480000}"/>
    <cellStyle name="Normal 2 3 15 3 2" xfId="18479" xr:uid="{00000000-0005-0000-0000-00002E480000}"/>
    <cellStyle name="Normal 2 3 15 4" xfId="18480" xr:uid="{00000000-0005-0000-0000-00002F480000}"/>
    <cellStyle name="Normal 2 3 15 4 2" xfId="18481" xr:uid="{00000000-0005-0000-0000-000030480000}"/>
    <cellStyle name="Normal 2 3 15 5" xfId="18482" xr:uid="{00000000-0005-0000-0000-000031480000}"/>
    <cellStyle name="Normal 2 3 15 5 2" xfId="18483" xr:uid="{00000000-0005-0000-0000-000032480000}"/>
    <cellStyle name="Normal 2 3 15 6" xfId="18484" xr:uid="{00000000-0005-0000-0000-000033480000}"/>
    <cellStyle name="Normal 2 3 15 6 2" xfId="18485" xr:uid="{00000000-0005-0000-0000-000034480000}"/>
    <cellStyle name="Normal 2 3 15 7" xfId="18486" xr:uid="{00000000-0005-0000-0000-000035480000}"/>
    <cellStyle name="Normal 2 3 15 7 2" xfId="18487" xr:uid="{00000000-0005-0000-0000-000036480000}"/>
    <cellStyle name="Normal 2 3 15 8" xfId="18488" xr:uid="{00000000-0005-0000-0000-000037480000}"/>
    <cellStyle name="Normal 2 3 15 9" xfId="18489" xr:uid="{00000000-0005-0000-0000-000038480000}"/>
    <cellStyle name="Normal 2 3 16" xfId="18490" xr:uid="{00000000-0005-0000-0000-000039480000}"/>
    <cellStyle name="Normal 2 3 16 10" xfId="18491" xr:uid="{00000000-0005-0000-0000-00003A480000}"/>
    <cellStyle name="Normal 2 3 16 2" xfId="18492" xr:uid="{00000000-0005-0000-0000-00003B480000}"/>
    <cellStyle name="Normal 2 3 16 2 2" xfId="18493" xr:uid="{00000000-0005-0000-0000-00003C480000}"/>
    <cellStyle name="Normal 2 3 16 3" xfId="18494" xr:uid="{00000000-0005-0000-0000-00003D480000}"/>
    <cellStyle name="Normal 2 3 16 3 2" xfId="18495" xr:uid="{00000000-0005-0000-0000-00003E480000}"/>
    <cellStyle name="Normal 2 3 16 4" xfId="18496" xr:uid="{00000000-0005-0000-0000-00003F480000}"/>
    <cellStyle name="Normal 2 3 16 4 2" xfId="18497" xr:uid="{00000000-0005-0000-0000-000040480000}"/>
    <cellStyle name="Normal 2 3 16 5" xfId="18498" xr:uid="{00000000-0005-0000-0000-000041480000}"/>
    <cellStyle name="Normal 2 3 16 5 2" xfId="18499" xr:uid="{00000000-0005-0000-0000-000042480000}"/>
    <cellStyle name="Normal 2 3 16 6" xfId="18500" xr:uid="{00000000-0005-0000-0000-000043480000}"/>
    <cellStyle name="Normal 2 3 16 6 2" xfId="18501" xr:uid="{00000000-0005-0000-0000-000044480000}"/>
    <cellStyle name="Normal 2 3 16 7" xfId="18502" xr:uid="{00000000-0005-0000-0000-000045480000}"/>
    <cellStyle name="Normal 2 3 16 7 2" xfId="18503" xr:uid="{00000000-0005-0000-0000-000046480000}"/>
    <cellStyle name="Normal 2 3 16 8" xfId="18504" xr:uid="{00000000-0005-0000-0000-000047480000}"/>
    <cellStyle name="Normal 2 3 16 9" xfId="18505" xr:uid="{00000000-0005-0000-0000-000048480000}"/>
    <cellStyle name="Normal 2 3 17" xfId="18506" xr:uid="{00000000-0005-0000-0000-000049480000}"/>
    <cellStyle name="Normal 2 3 17 10" xfId="18507" xr:uid="{00000000-0005-0000-0000-00004A480000}"/>
    <cellStyle name="Normal 2 3 17 2" xfId="18508" xr:uid="{00000000-0005-0000-0000-00004B480000}"/>
    <cellStyle name="Normal 2 3 17 2 2" xfId="18509" xr:uid="{00000000-0005-0000-0000-00004C480000}"/>
    <cellStyle name="Normal 2 3 17 3" xfId="18510" xr:uid="{00000000-0005-0000-0000-00004D480000}"/>
    <cellStyle name="Normal 2 3 17 3 2" xfId="18511" xr:uid="{00000000-0005-0000-0000-00004E480000}"/>
    <cellStyle name="Normal 2 3 17 4" xfId="18512" xr:uid="{00000000-0005-0000-0000-00004F480000}"/>
    <cellStyle name="Normal 2 3 17 4 2" xfId="18513" xr:uid="{00000000-0005-0000-0000-000050480000}"/>
    <cellStyle name="Normal 2 3 17 5" xfId="18514" xr:uid="{00000000-0005-0000-0000-000051480000}"/>
    <cellStyle name="Normal 2 3 17 5 2" xfId="18515" xr:uid="{00000000-0005-0000-0000-000052480000}"/>
    <cellStyle name="Normal 2 3 17 6" xfId="18516" xr:uid="{00000000-0005-0000-0000-000053480000}"/>
    <cellStyle name="Normal 2 3 17 6 2" xfId="18517" xr:uid="{00000000-0005-0000-0000-000054480000}"/>
    <cellStyle name="Normal 2 3 17 7" xfId="18518" xr:uid="{00000000-0005-0000-0000-000055480000}"/>
    <cellStyle name="Normal 2 3 17 7 2" xfId="18519" xr:uid="{00000000-0005-0000-0000-000056480000}"/>
    <cellStyle name="Normal 2 3 17 8" xfId="18520" xr:uid="{00000000-0005-0000-0000-000057480000}"/>
    <cellStyle name="Normal 2 3 17 9" xfId="18521" xr:uid="{00000000-0005-0000-0000-000058480000}"/>
    <cellStyle name="Normal 2 3 18" xfId="18522" xr:uid="{00000000-0005-0000-0000-000059480000}"/>
    <cellStyle name="Normal 2 3 18 10" xfId="18523" xr:uid="{00000000-0005-0000-0000-00005A480000}"/>
    <cellStyle name="Normal 2 3 18 2" xfId="18524" xr:uid="{00000000-0005-0000-0000-00005B480000}"/>
    <cellStyle name="Normal 2 3 18 2 2" xfId="18525" xr:uid="{00000000-0005-0000-0000-00005C480000}"/>
    <cellStyle name="Normal 2 3 18 3" xfId="18526" xr:uid="{00000000-0005-0000-0000-00005D480000}"/>
    <cellStyle name="Normal 2 3 18 3 2" xfId="18527" xr:uid="{00000000-0005-0000-0000-00005E480000}"/>
    <cellStyle name="Normal 2 3 18 4" xfId="18528" xr:uid="{00000000-0005-0000-0000-00005F480000}"/>
    <cellStyle name="Normal 2 3 18 4 2" xfId="18529" xr:uid="{00000000-0005-0000-0000-000060480000}"/>
    <cellStyle name="Normal 2 3 18 5" xfId="18530" xr:uid="{00000000-0005-0000-0000-000061480000}"/>
    <cellStyle name="Normal 2 3 18 5 2" xfId="18531" xr:uid="{00000000-0005-0000-0000-000062480000}"/>
    <cellStyle name="Normal 2 3 18 6" xfId="18532" xr:uid="{00000000-0005-0000-0000-000063480000}"/>
    <cellStyle name="Normal 2 3 18 6 2" xfId="18533" xr:uid="{00000000-0005-0000-0000-000064480000}"/>
    <cellStyle name="Normal 2 3 18 7" xfId="18534" xr:uid="{00000000-0005-0000-0000-000065480000}"/>
    <cellStyle name="Normal 2 3 18 7 2" xfId="18535" xr:uid="{00000000-0005-0000-0000-000066480000}"/>
    <cellStyle name="Normal 2 3 18 8" xfId="18536" xr:uid="{00000000-0005-0000-0000-000067480000}"/>
    <cellStyle name="Normal 2 3 18 9" xfId="18537" xr:uid="{00000000-0005-0000-0000-000068480000}"/>
    <cellStyle name="Normal 2 3 19" xfId="18538" xr:uid="{00000000-0005-0000-0000-000069480000}"/>
    <cellStyle name="Normal 2 3 19 10" xfId="18539" xr:uid="{00000000-0005-0000-0000-00006A480000}"/>
    <cellStyle name="Normal 2 3 19 2" xfId="18540" xr:uid="{00000000-0005-0000-0000-00006B480000}"/>
    <cellStyle name="Normal 2 3 19 2 2" xfId="18541" xr:uid="{00000000-0005-0000-0000-00006C480000}"/>
    <cellStyle name="Normal 2 3 19 3" xfId="18542" xr:uid="{00000000-0005-0000-0000-00006D480000}"/>
    <cellStyle name="Normal 2 3 19 3 2" xfId="18543" xr:uid="{00000000-0005-0000-0000-00006E480000}"/>
    <cellStyle name="Normal 2 3 19 4" xfId="18544" xr:uid="{00000000-0005-0000-0000-00006F480000}"/>
    <cellStyle name="Normal 2 3 19 4 2" xfId="18545" xr:uid="{00000000-0005-0000-0000-000070480000}"/>
    <cellStyle name="Normal 2 3 19 5" xfId="18546" xr:uid="{00000000-0005-0000-0000-000071480000}"/>
    <cellStyle name="Normal 2 3 19 5 2" xfId="18547" xr:uid="{00000000-0005-0000-0000-000072480000}"/>
    <cellStyle name="Normal 2 3 19 6" xfId="18548" xr:uid="{00000000-0005-0000-0000-000073480000}"/>
    <cellStyle name="Normal 2 3 19 6 2" xfId="18549" xr:uid="{00000000-0005-0000-0000-000074480000}"/>
    <cellStyle name="Normal 2 3 19 7" xfId="18550" xr:uid="{00000000-0005-0000-0000-000075480000}"/>
    <cellStyle name="Normal 2 3 19 7 2" xfId="18551" xr:uid="{00000000-0005-0000-0000-000076480000}"/>
    <cellStyle name="Normal 2 3 19 8" xfId="18552" xr:uid="{00000000-0005-0000-0000-000077480000}"/>
    <cellStyle name="Normal 2 3 19 9" xfId="18553" xr:uid="{00000000-0005-0000-0000-000078480000}"/>
    <cellStyle name="Normal 2 3 2" xfId="18554" xr:uid="{00000000-0005-0000-0000-000079480000}"/>
    <cellStyle name="Normal 2 3 2 10" xfId="18555" xr:uid="{00000000-0005-0000-0000-00007A480000}"/>
    <cellStyle name="Normal 2 3 2 2" xfId="18556" xr:uid="{00000000-0005-0000-0000-00007B480000}"/>
    <cellStyle name="Normal 2 3 2 2 2" xfId="18557" xr:uid="{00000000-0005-0000-0000-00007C480000}"/>
    <cellStyle name="Normal 2 3 2 3" xfId="18558" xr:uid="{00000000-0005-0000-0000-00007D480000}"/>
    <cellStyle name="Normal 2 3 2 3 2" xfId="18559" xr:uid="{00000000-0005-0000-0000-00007E480000}"/>
    <cellStyle name="Normal 2 3 2 4" xfId="18560" xr:uid="{00000000-0005-0000-0000-00007F480000}"/>
    <cellStyle name="Normal 2 3 2 4 2" xfId="18561" xr:uid="{00000000-0005-0000-0000-000080480000}"/>
    <cellStyle name="Normal 2 3 2 5" xfId="18562" xr:uid="{00000000-0005-0000-0000-000081480000}"/>
    <cellStyle name="Normal 2 3 2 5 2" xfId="18563" xr:uid="{00000000-0005-0000-0000-000082480000}"/>
    <cellStyle name="Normal 2 3 2 6" xfId="18564" xr:uid="{00000000-0005-0000-0000-000083480000}"/>
    <cellStyle name="Normal 2 3 2 6 2" xfId="18565" xr:uid="{00000000-0005-0000-0000-000084480000}"/>
    <cellStyle name="Normal 2 3 2 7" xfId="18566" xr:uid="{00000000-0005-0000-0000-000085480000}"/>
    <cellStyle name="Normal 2 3 2 7 2" xfId="18567" xr:uid="{00000000-0005-0000-0000-000086480000}"/>
    <cellStyle name="Normal 2 3 2 8" xfId="18568" xr:uid="{00000000-0005-0000-0000-000087480000}"/>
    <cellStyle name="Normal 2 3 2 9" xfId="18569" xr:uid="{00000000-0005-0000-0000-000088480000}"/>
    <cellStyle name="Normal 2 3 20" xfId="18570" xr:uid="{00000000-0005-0000-0000-000089480000}"/>
    <cellStyle name="Normal 2 3 20 10" xfId="18571" xr:uid="{00000000-0005-0000-0000-00008A480000}"/>
    <cellStyle name="Normal 2 3 20 2" xfId="18572" xr:uid="{00000000-0005-0000-0000-00008B480000}"/>
    <cellStyle name="Normal 2 3 20 2 2" xfId="18573" xr:uid="{00000000-0005-0000-0000-00008C480000}"/>
    <cellStyle name="Normal 2 3 20 3" xfId="18574" xr:uid="{00000000-0005-0000-0000-00008D480000}"/>
    <cellStyle name="Normal 2 3 20 3 2" xfId="18575" xr:uid="{00000000-0005-0000-0000-00008E480000}"/>
    <cellStyle name="Normal 2 3 20 4" xfId="18576" xr:uid="{00000000-0005-0000-0000-00008F480000}"/>
    <cellStyle name="Normal 2 3 20 4 2" xfId="18577" xr:uid="{00000000-0005-0000-0000-000090480000}"/>
    <cellStyle name="Normal 2 3 20 5" xfId="18578" xr:uid="{00000000-0005-0000-0000-000091480000}"/>
    <cellStyle name="Normal 2 3 20 5 2" xfId="18579" xr:uid="{00000000-0005-0000-0000-000092480000}"/>
    <cellStyle name="Normal 2 3 20 6" xfId="18580" xr:uid="{00000000-0005-0000-0000-000093480000}"/>
    <cellStyle name="Normal 2 3 20 6 2" xfId="18581" xr:uid="{00000000-0005-0000-0000-000094480000}"/>
    <cellStyle name="Normal 2 3 20 7" xfId="18582" xr:uid="{00000000-0005-0000-0000-000095480000}"/>
    <cellStyle name="Normal 2 3 20 7 2" xfId="18583" xr:uid="{00000000-0005-0000-0000-000096480000}"/>
    <cellStyle name="Normal 2 3 20 8" xfId="18584" xr:uid="{00000000-0005-0000-0000-000097480000}"/>
    <cellStyle name="Normal 2 3 20 9" xfId="18585" xr:uid="{00000000-0005-0000-0000-000098480000}"/>
    <cellStyle name="Normal 2 3 21" xfId="18586" xr:uid="{00000000-0005-0000-0000-000099480000}"/>
    <cellStyle name="Normal 2 3 21 10" xfId="18587" xr:uid="{00000000-0005-0000-0000-00009A480000}"/>
    <cellStyle name="Normal 2 3 21 2" xfId="18588" xr:uid="{00000000-0005-0000-0000-00009B480000}"/>
    <cellStyle name="Normal 2 3 21 2 2" xfId="18589" xr:uid="{00000000-0005-0000-0000-00009C480000}"/>
    <cellStyle name="Normal 2 3 21 3" xfId="18590" xr:uid="{00000000-0005-0000-0000-00009D480000}"/>
    <cellStyle name="Normal 2 3 21 3 2" xfId="18591" xr:uid="{00000000-0005-0000-0000-00009E480000}"/>
    <cellStyle name="Normal 2 3 21 4" xfId="18592" xr:uid="{00000000-0005-0000-0000-00009F480000}"/>
    <cellStyle name="Normal 2 3 21 4 2" xfId="18593" xr:uid="{00000000-0005-0000-0000-0000A0480000}"/>
    <cellStyle name="Normal 2 3 21 5" xfId="18594" xr:uid="{00000000-0005-0000-0000-0000A1480000}"/>
    <cellStyle name="Normal 2 3 21 5 2" xfId="18595" xr:uid="{00000000-0005-0000-0000-0000A2480000}"/>
    <cellStyle name="Normal 2 3 21 6" xfId="18596" xr:uid="{00000000-0005-0000-0000-0000A3480000}"/>
    <cellStyle name="Normal 2 3 21 6 2" xfId="18597" xr:uid="{00000000-0005-0000-0000-0000A4480000}"/>
    <cellStyle name="Normal 2 3 21 7" xfId="18598" xr:uid="{00000000-0005-0000-0000-0000A5480000}"/>
    <cellStyle name="Normal 2 3 21 7 2" xfId="18599" xr:uid="{00000000-0005-0000-0000-0000A6480000}"/>
    <cellStyle name="Normal 2 3 21 8" xfId="18600" xr:uid="{00000000-0005-0000-0000-0000A7480000}"/>
    <cellStyle name="Normal 2 3 21 9" xfId="18601" xr:uid="{00000000-0005-0000-0000-0000A8480000}"/>
    <cellStyle name="Normal 2 3 22" xfId="18602" xr:uid="{00000000-0005-0000-0000-0000A9480000}"/>
    <cellStyle name="Normal 2 3 22 10" xfId="18603" xr:uid="{00000000-0005-0000-0000-0000AA480000}"/>
    <cellStyle name="Normal 2 3 22 2" xfId="18604" xr:uid="{00000000-0005-0000-0000-0000AB480000}"/>
    <cellStyle name="Normal 2 3 22 2 2" xfId="18605" xr:uid="{00000000-0005-0000-0000-0000AC480000}"/>
    <cellStyle name="Normal 2 3 22 3" xfId="18606" xr:uid="{00000000-0005-0000-0000-0000AD480000}"/>
    <cellStyle name="Normal 2 3 22 3 2" xfId="18607" xr:uid="{00000000-0005-0000-0000-0000AE480000}"/>
    <cellStyle name="Normal 2 3 22 4" xfId="18608" xr:uid="{00000000-0005-0000-0000-0000AF480000}"/>
    <cellStyle name="Normal 2 3 22 4 2" xfId="18609" xr:uid="{00000000-0005-0000-0000-0000B0480000}"/>
    <cellStyle name="Normal 2 3 22 5" xfId="18610" xr:uid="{00000000-0005-0000-0000-0000B1480000}"/>
    <cellStyle name="Normal 2 3 22 5 2" xfId="18611" xr:uid="{00000000-0005-0000-0000-0000B2480000}"/>
    <cellStyle name="Normal 2 3 22 6" xfId="18612" xr:uid="{00000000-0005-0000-0000-0000B3480000}"/>
    <cellStyle name="Normal 2 3 22 6 2" xfId="18613" xr:uid="{00000000-0005-0000-0000-0000B4480000}"/>
    <cellStyle name="Normal 2 3 22 7" xfId="18614" xr:uid="{00000000-0005-0000-0000-0000B5480000}"/>
    <cellStyle name="Normal 2 3 22 7 2" xfId="18615" xr:uid="{00000000-0005-0000-0000-0000B6480000}"/>
    <cellStyle name="Normal 2 3 22 8" xfId="18616" xr:uid="{00000000-0005-0000-0000-0000B7480000}"/>
    <cellStyle name="Normal 2 3 22 9" xfId="18617" xr:uid="{00000000-0005-0000-0000-0000B8480000}"/>
    <cellStyle name="Normal 2 3 23" xfId="18618" xr:uid="{00000000-0005-0000-0000-0000B9480000}"/>
    <cellStyle name="Normal 2 3 23 10" xfId="18619" xr:uid="{00000000-0005-0000-0000-0000BA480000}"/>
    <cellStyle name="Normal 2 3 23 2" xfId="18620" xr:uid="{00000000-0005-0000-0000-0000BB480000}"/>
    <cellStyle name="Normal 2 3 23 2 2" xfId="18621" xr:uid="{00000000-0005-0000-0000-0000BC480000}"/>
    <cellStyle name="Normal 2 3 23 3" xfId="18622" xr:uid="{00000000-0005-0000-0000-0000BD480000}"/>
    <cellStyle name="Normal 2 3 23 3 2" xfId="18623" xr:uid="{00000000-0005-0000-0000-0000BE480000}"/>
    <cellStyle name="Normal 2 3 23 4" xfId="18624" xr:uid="{00000000-0005-0000-0000-0000BF480000}"/>
    <cellStyle name="Normal 2 3 23 4 2" xfId="18625" xr:uid="{00000000-0005-0000-0000-0000C0480000}"/>
    <cellStyle name="Normal 2 3 23 5" xfId="18626" xr:uid="{00000000-0005-0000-0000-0000C1480000}"/>
    <cellStyle name="Normal 2 3 23 5 2" xfId="18627" xr:uid="{00000000-0005-0000-0000-0000C2480000}"/>
    <cellStyle name="Normal 2 3 23 6" xfId="18628" xr:uid="{00000000-0005-0000-0000-0000C3480000}"/>
    <cellStyle name="Normal 2 3 23 6 2" xfId="18629" xr:uid="{00000000-0005-0000-0000-0000C4480000}"/>
    <cellStyle name="Normal 2 3 23 7" xfId="18630" xr:uid="{00000000-0005-0000-0000-0000C5480000}"/>
    <cellStyle name="Normal 2 3 23 7 2" xfId="18631" xr:uid="{00000000-0005-0000-0000-0000C6480000}"/>
    <cellStyle name="Normal 2 3 23 8" xfId="18632" xr:uid="{00000000-0005-0000-0000-0000C7480000}"/>
    <cellStyle name="Normal 2 3 23 9" xfId="18633" xr:uid="{00000000-0005-0000-0000-0000C8480000}"/>
    <cellStyle name="Normal 2 3 24" xfId="18634" xr:uid="{00000000-0005-0000-0000-0000C9480000}"/>
    <cellStyle name="Normal 2 3 24 10" xfId="18635" xr:uid="{00000000-0005-0000-0000-0000CA480000}"/>
    <cellStyle name="Normal 2 3 24 2" xfId="18636" xr:uid="{00000000-0005-0000-0000-0000CB480000}"/>
    <cellStyle name="Normal 2 3 24 2 2" xfId="18637" xr:uid="{00000000-0005-0000-0000-0000CC480000}"/>
    <cellStyle name="Normal 2 3 24 3" xfId="18638" xr:uid="{00000000-0005-0000-0000-0000CD480000}"/>
    <cellStyle name="Normal 2 3 24 3 2" xfId="18639" xr:uid="{00000000-0005-0000-0000-0000CE480000}"/>
    <cellStyle name="Normal 2 3 24 4" xfId="18640" xr:uid="{00000000-0005-0000-0000-0000CF480000}"/>
    <cellStyle name="Normal 2 3 24 4 2" xfId="18641" xr:uid="{00000000-0005-0000-0000-0000D0480000}"/>
    <cellStyle name="Normal 2 3 24 5" xfId="18642" xr:uid="{00000000-0005-0000-0000-0000D1480000}"/>
    <cellStyle name="Normal 2 3 24 5 2" xfId="18643" xr:uid="{00000000-0005-0000-0000-0000D2480000}"/>
    <cellStyle name="Normal 2 3 24 6" xfId="18644" xr:uid="{00000000-0005-0000-0000-0000D3480000}"/>
    <cellStyle name="Normal 2 3 24 6 2" xfId="18645" xr:uid="{00000000-0005-0000-0000-0000D4480000}"/>
    <cellStyle name="Normal 2 3 24 7" xfId="18646" xr:uid="{00000000-0005-0000-0000-0000D5480000}"/>
    <cellStyle name="Normal 2 3 24 7 2" xfId="18647" xr:uid="{00000000-0005-0000-0000-0000D6480000}"/>
    <cellStyle name="Normal 2 3 24 8" xfId="18648" xr:uid="{00000000-0005-0000-0000-0000D7480000}"/>
    <cellStyle name="Normal 2 3 24 9" xfId="18649" xr:uid="{00000000-0005-0000-0000-0000D8480000}"/>
    <cellStyle name="Normal 2 3 25" xfId="18650" xr:uid="{00000000-0005-0000-0000-0000D9480000}"/>
    <cellStyle name="Normal 2 3 25 10" xfId="18651" xr:uid="{00000000-0005-0000-0000-0000DA480000}"/>
    <cellStyle name="Normal 2 3 25 2" xfId="18652" xr:uid="{00000000-0005-0000-0000-0000DB480000}"/>
    <cellStyle name="Normal 2 3 25 2 2" xfId="18653" xr:uid="{00000000-0005-0000-0000-0000DC480000}"/>
    <cellStyle name="Normal 2 3 25 3" xfId="18654" xr:uid="{00000000-0005-0000-0000-0000DD480000}"/>
    <cellStyle name="Normal 2 3 25 3 2" xfId="18655" xr:uid="{00000000-0005-0000-0000-0000DE480000}"/>
    <cellStyle name="Normal 2 3 25 4" xfId="18656" xr:uid="{00000000-0005-0000-0000-0000DF480000}"/>
    <cellStyle name="Normal 2 3 25 4 2" xfId="18657" xr:uid="{00000000-0005-0000-0000-0000E0480000}"/>
    <cellStyle name="Normal 2 3 25 5" xfId="18658" xr:uid="{00000000-0005-0000-0000-0000E1480000}"/>
    <cellStyle name="Normal 2 3 25 5 2" xfId="18659" xr:uid="{00000000-0005-0000-0000-0000E2480000}"/>
    <cellStyle name="Normal 2 3 25 6" xfId="18660" xr:uid="{00000000-0005-0000-0000-0000E3480000}"/>
    <cellStyle name="Normal 2 3 25 6 2" xfId="18661" xr:uid="{00000000-0005-0000-0000-0000E4480000}"/>
    <cellStyle name="Normal 2 3 25 7" xfId="18662" xr:uid="{00000000-0005-0000-0000-0000E5480000}"/>
    <cellStyle name="Normal 2 3 25 7 2" xfId="18663" xr:uid="{00000000-0005-0000-0000-0000E6480000}"/>
    <cellStyle name="Normal 2 3 25 8" xfId="18664" xr:uid="{00000000-0005-0000-0000-0000E7480000}"/>
    <cellStyle name="Normal 2 3 25 9" xfId="18665" xr:uid="{00000000-0005-0000-0000-0000E8480000}"/>
    <cellStyle name="Normal 2 3 26" xfId="18666" xr:uid="{00000000-0005-0000-0000-0000E9480000}"/>
    <cellStyle name="Normal 2 3 26 10" xfId="18667" xr:uid="{00000000-0005-0000-0000-0000EA480000}"/>
    <cellStyle name="Normal 2 3 26 2" xfId="18668" xr:uid="{00000000-0005-0000-0000-0000EB480000}"/>
    <cellStyle name="Normal 2 3 26 2 2" xfId="18669" xr:uid="{00000000-0005-0000-0000-0000EC480000}"/>
    <cellStyle name="Normal 2 3 26 3" xfId="18670" xr:uid="{00000000-0005-0000-0000-0000ED480000}"/>
    <cellStyle name="Normal 2 3 26 3 2" xfId="18671" xr:uid="{00000000-0005-0000-0000-0000EE480000}"/>
    <cellStyle name="Normal 2 3 26 4" xfId="18672" xr:uid="{00000000-0005-0000-0000-0000EF480000}"/>
    <cellStyle name="Normal 2 3 26 4 2" xfId="18673" xr:uid="{00000000-0005-0000-0000-0000F0480000}"/>
    <cellStyle name="Normal 2 3 26 5" xfId="18674" xr:uid="{00000000-0005-0000-0000-0000F1480000}"/>
    <cellStyle name="Normal 2 3 26 5 2" xfId="18675" xr:uid="{00000000-0005-0000-0000-0000F2480000}"/>
    <cellStyle name="Normal 2 3 26 6" xfId="18676" xr:uid="{00000000-0005-0000-0000-0000F3480000}"/>
    <cellStyle name="Normal 2 3 26 6 2" xfId="18677" xr:uid="{00000000-0005-0000-0000-0000F4480000}"/>
    <cellStyle name="Normal 2 3 26 7" xfId="18678" xr:uid="{00000000-0005-0000-0000-0000F5480000}"/>
    <cellStyle name="Normal 2 3 26 7 2" xfId="18679" xr:uid="{00000000-0005-0000-0000-0000F6480000}"/>
    <cellStyle name="Normal 2 3 26 8" xfId="18680" xr:uid="{00000000-0005-0000-0000-0000F7480000}"/>
    <cellStyle name="Normal 2 3 26 9" xfId="18681" xr:uid="{00000000-0005-0000-0000-0000F8480000}"/>
    <cellStyle name="Normal 2 3 27" xfId="18682" xr:uid="{00000000-0005-0000-0000-0000F9480000}"/>
    <cellStyle name="Normal 2 3 27 10" xfId="18683" xr:uid="{00000000-0005-0000-0000-0000FA480000}"/>
    <cellStyle name="Normal 2 3 27 2" xfId="18684" xr:uid="{00000000-0005-0000-0000-0000FB480000}"/>
    <cellStyle name="Normal 2 3 27 2 2" xfId="18685" xr:uid="{00000000-0005-0000-0000-0000FC480000}"/>
    <cellStyle name="Normal 2 3 27 3" xfId="18686" xr:uid="{00000000-0005-0000-0000-0000FD480000}"/>
    <cellStyle name="Normal 2 3 27 3 2" xfId="18687" xr:uid="{00000000-0005-0000-0000-0000FE480000}"/>
    <cellStyle name="Normal 2 3 27 4" xfId="18688" xr:uid="{00000000-0005-0000-0000-0000FF480000}"/>
    <cellStyle name="Normal 2 3 27 4 2" xfId="18689" xr:uid="{00000000-0005-0000-0000-000000490000}"/>
    <cellStyle name="Normal 2 3 27 5" xfId="18690" xr:uid="{00000000-0005-0000-0000-000001490000}"/>
    <cellStyle name="Normal 2 3 27 5 2" xfId="18691" xr:uid="{00000000-0005-0000-0000-000002490000}"/>
    <cellStyle name="Normal 2 3 27 6" xfId="18692" xr:uid="{00000000-0005-0000-0000-000003490000}"/>
    <cellStyle name="Normal 2 3 27 6 2" xfId="18693" xr:uid="{00000000-0005-0000-0000-000004490000}"/>
    <cellStyle name="Normal 2 3 27 7" xfId="18694" xr:uid="{00000000-0005-0000-0000-000005490000}"/>
    <cellStyle name="Normal 2 3 27 7 2" xfId="18695" xr:uid="{00000000-0005-0000-0000-000006490000}"/>
    <cellStyle name="Normal 2 3 27 8" xfId="18696" xr:uid="{00000000-0005-0000-0000-000007490000}"/>
    <cellStyle name="Normal 2 3 27 9" xfId="18697" xr:uid="{00000000-0005-0000-0000-000008490000}"/>
    <cellStyle name="Normal 2 3 28" xfId="18698" xr:uid="{00000000-0005-0000-0000-000009490000}"/>
    <cellStyle name="Normal 2 3 28 10" xfId="18699" xr:uid="{00000000-0005-0000-0000-00000A490000}"/>
    <cellStyle name="Normal 2 3 28 2" xfId="18700" xr:uid="{00000000-0005-0000-0000-00000B490000}"/>
    <cellStyle name="Normal 2 3 28 2 2" xfId="18701" xr:uid="{00000000-0005-0000-0000-00000C490000}"/>
    <cellStyle name="Normal 2 3 28 3" xfId="18702" xr:uid="{00000000-0005-0000-0000-00000D490000}"/>
    <cellStyle name="Normal 2 3 28 3 2" xfId="18703" xr:uid="{00000000-0005-0000-0000-00000E490000}"/>
    <cellStyle name="Normal 2 3 28 4" xfId="18704" xr:uid="{00000000-0005-0000-0000-00000F490000}"/>
    <cellStyle name="Normal 2 3 28 4 2" xfId="18705" xr:uid="{00000000-0005-0000-0000-000010490000}"/>
    <cellStyle name="Normal 2 3 28 5" xfId="18706" xr:uid="{00000000-0005-0000-0000-000011490000}"/>
    <cellStyle name="Normal 2 3 28 5 2" xfId="18707" xr:uid="{00000000-0005-0000-0000-000012490000}"/>
    <cellStyle name="Normal 2 3 28 6" xfId="18708" xr:uid="{00000000-0005-0000-0000-000013490000}"/>
    <cellStyle name="Normal 2 3 28 6 2" xfId="18709" xr:uid="{00000000-0005-0000-0000-000014490000}"/>
    <cellStyle name="Normal 2 3 28 7" xfId="18710" xr:uid="{00000000-0005-0000-0000-000015490000}"/>
    <cellStyle name="Normal 2 3 28 7 2" xfId="18711" xr:uid="{00000000-0005-0000-0000-000016490000}"/>
    <cellStyle name="Normal 2 3 28 8" xfId="18712" xr:uid="{00000000-0005-0000-0000-000017490000}"/>
    <cellStyle name="Normal 2 3 28 9" xfId="18713" xr:uid="{00000000-0005-0000-0000-000018490000}"/>
    <cellStyle name="Normal 2 3 29" xfId="18714" xr:uid="{00000000-0005-0000-0000-000019490000}"/>
    <cellStyle name="Normal 2 3 29 10" xfId="18715" xr:uid="{00000000-0005-0000-0000-00001A490000}"/>
    <cellStyle name="Normal 2 3 29 2" xfId="18716" xr:uid="{00000000-0005-0000-0000-00001B490000}"/>
    <cellStyle name="Normal 2 3 29 2 2" xfId="18717" xr:uid="{00000000-0005-0000-0000-00001C490000}"/>
    <cellStyle name="Normal 2 3 29 3" xfId="18718" xr:uid="{00000000-0005-0000-0000-00001D490000}"/>
    <cellStyle name="Normal 2 3 29 3 2" xfId="18719" xr:uid="{00000000-0005-0000-0000-00001E490000}"/>
    <cellStyle name="Normal 2 3 29 4" xfId="18720" xr:uid="{00000000-0005-0000-0000-00001F490000}"/>
    <cellStyle name="Normal 2 3 29 4 2" xfId="18721" xr:uid="{00000000-0005-0000-0000-000020490000}"/>
    <cellStyle name="Normal 2 3 29 5" xfId="18722" xr:uid="{00000000-0005-0000-0000-000021490000}"/>
    <cellStyle name="Normal 2 3 29 5 2" xfId="18723" xr:uid="{00000000-0005-0000-0000-000022490000}"/>
    <cellStyle name="Normal 2 3 29 6" xfId="18724" xr:uid="{00000000-0005-0000-0000-000023490000}"/>
    <cellStyle name="Normal 2 3 29 6 2" xfId="18725" xr:uid="{00000000-0005-0000-0000-000024490000}"/>
    <cellStyle name="Normal 2 3 29 7" xfId="18726" xr:uid="{00000000-0005-0000-0000-000025490000}"/>
    <cellStyle name="Normal 2 3 29 7 2" xfId="18727" xr:uid="{00000000-0005-0000-0000-000026490000}"/>
    <cellStyle name="Normal 2 3 29 8" xfId="18728" xr:uid="{00000000-0005-0000-0000-000027490000}"/>
    <cellStyle name="Normal 2 3 29 9" xfId="18729" xr:uid="{00000000-0005-0000-0000-000028490000}"/>
    <cellStyle name="Normal 2 3 3" xfId="18730" xr:uid="{00000000-0005-0000-0000-000029490000}"/>
    <cellStyle name="Normal 2 3 3 10" xfId="18731" xr:uid="{00000000-0005-0000-0000-00002A490000}"/>
    <cellStyle name="Normal 2 3 3 2" xfId="18732" xr:uid="{00000000-0005-0000-0000-00002B490000}"/>
    <cellStyle name="Normal 2 3 3 2 2" xfId="18733" xr:uid="{00000000-0005-0000-0000-00002C490000}"/>
    <cellStyle name="Normal 2 3 3 3" xfId="18734" xr:uid="{00000000-0005-0000-0000-00002D490000}"/>
    <cellStyle name="Normal 2 3 3 3 2" xfId="18735" xr:uid="{00000000-0005-0000-0000-00002E490000}"/>
    <cellStyle name="Normal 2 3 3 4" xfId="18736" xr:uid="{00000000-0005-0000-0000-00002F490000}"/>
    <cellStyle name="Normal 2 3 3 4 2" xfId="18737" xr:uid="{00000000-0005-0000-0000-000030490000}"/>
    <cellStyle name="Normal 2 3 3 5" xfId="18738" xr:uid="{00000000-0005-0000-0000-000031490000}"/>
    <cellStyle name="Normal 2 3 3 5 2" xfId="18739" xr:uid="{00000000-0005-0000-0000-000032490000}"/>
    <cellStyle name="Normal 2 3 3 6" xfId="18740" xr:uid="{00000000-0005-0000-0000-000033490000}"/>
    <cellStyle name="Normal 2 3 3 6 2" xfId="18741" xr:uid="{00000000-0005-0000-0000-000034490000}"/>
    <cellStyle name="Normal 2 3 3 7" xfId="18742" xr:uid="{00000000-0005-0000-0000-000035490000}"/>
    <cellStyle name="Normal 2 3 3 7 2" xfId="18743" xr:uid="{00000000-0005-0000-0000-000036490000}"/>
    <cellStyle name="Normal 2 3 3 8" xfId="18744" xr:uid="{00000000-0005-0000-0000-000037490000}"/>
    <cellStyle name="Normal 2 3 3 9" xfId="18745" xr:uid="{00000000-0005-0000-0000-000038490000}"/>
    <cellStyle name="Normal 2 3 30" xfId="18746" xr:uid="{00000000-0005-0000-0000-000039490000}"/>
    <cellStyle name="Normal 2 3 30 10" xfId="18747" xr:uid="{00000000-0005-0000-0000-00003A490000}"/>
    <cellStyle name="Normal 2 3 30 2" xfId="18748" xr:uid="{00000000-0005-0000-0000-00003B490000}"/>
    <cellStyle name="Normal 2 3 30 2 2" xfId="18749" xr:uid="{00000000-0005-0000-0000-00003C490000}"/>
    <cellStyle name="Normal 2 3 30 3" xfId="18750" xr:uid="{00000000-0005-0000-0000-00003D490000}"/>
    <cellStyle name="Normal 2 3 30 3 2" xfId="18751" xr:uid="{00000000-0005-0000-0000-00003E490000}"/>
    <cellStyle name="Normal 2 3 30 4" xfId="18752" xr:uid="{00000000-0005-0000-0000-00003F490000}"/>
    <cellStyle name="Normal 2 3 30 4 2" xfId="18753" xr:uid="{00000000-0005-0000-0000-000040490000}"/>
    <cellStyle name="Normal 2 3 30 5" xfId="18754" xr:uid="{00000000-0005-0000-0000-000041490000}"/>
    <cellStyle name="Normal 2 3 30 5 2" xfId="18755" xr:uid="{00000000-0005-0000-0000-000042490000}"/>
    <cellStyle name="Normal 2 3 30 6" xfId="18756" xr:uid="{00000000-0005-0000-0000-000043490000}"/>
    <cellStyle name="Normal 2 3 30 6 2" xfId="18757" xr:uid="{00000000-0005-0000-0000-000044490000}"/>
    <cellStyle name="Normal 2 3 30 7" xfId="18758" xr:uid="{00000000-0005-0000-0000-000045490000}"/>
    <cellStyle name="Normal 2 3 30 7 2" xfId="18759" xr:uid="{00000000-0005-0000-0000-000046490000}"/>
    <cellStyle name="Normal 2 3 30 8" xfId="18760" xr:uid="{00000000-0005-0000-0000-000047490000}"/>
    <cellStyle name="Normal 2 3 30 9" xfId="18761" xr:uid="{00000000-0005-0000-0000-000048490000}"/>
    <cellStyle name="Normal 2 3 31" xfId="18762" xr:uid="{00000000-0005-0000-0000-000049490000}"/>
    <cellStyle name="Normal 2 3 31 10" xfId="18763" xr:uid="{00000000-0005-0000-0000-00004A490000}"/>
    <cellStyle name="Normal 2 3 31 2" xfId="18764" xr:uid="{00000000-0005-0000-0000-00004B490000}"/>
    <cellStyle name="Normal 2 3 31 2 2" xfId="18765" xr:uid="{00000000-0005-0000-0000-00004C490000}"/>
    <cellStyle name="Normal 2 3 31 3" xfId="18766" xr:uid="{00000000-0005-0000-0000-00004D490000}"/>
    <cellStyle name="Normal 2 3 31 3 2" xfId="18767" xr:uid="{00000000-0005-0000-0000-00004E490000}"/>
    <cellStyle name="Normal 2 3 31 4" xfId="18768" xr:uid="{00000000-0005-0000-0000-00004F490000}"/>
    <cellStyle name="Normal 2 3 31 4 2" xfId="18769" xr:uid="{00000000-0005-0000-0000-000050490000}"/>
    <cellStyle name="Normal 2 3 31 5" xfId="18770" xr:uid="{00000000-0005-0000-0000-000051490000}"/>
    <cellStyle name="Normal 2 3 31 5 2" xfId="18771" xr:uid="{00000000-0005-0000-0000-000052490000}"/>
    <cellStyle name="Normal 2 3 31 6" xfId="18772" xr:uid="{00000000-0005-0000-0000-000053490000}"/>
    <cellStyle name="Normal 2 3 31 6 2" xfId="18773" xr:uid="{00000000-0005-0000-0000-000054490000}"/>
    <cellStyle name="Normal 2 3 31 7" xfId="18774" xr:uid="{00000000-0005-0000-0000-000055490000}"/>
    <cellStyle name="Normal 2 3 31 7 2" xfId="18775" xr:uid="{00000000-0005-0000-0000-000056490000}"/>
    <cellStyle name="Normal 2 3 31 8" xfId="18776" xr:uid="{00000000-0005-0000-0000-000057490000}"/>
    <cellStyle name="Normal 2 3 31 9" xfId="18777" xr:uid="{00000000-0005-0000-0000-000058490000}"/>
    <cellStyle name="Normal 2 3 32" xfId="18778" xr:uid="{00000000-0005-0000-0000-000059490000}"/>
    <cellStyle name="Normal 2 3 32 10" xfId="18779" xr:uid="{00000000-0005-0000-0000-00005A490000}"/>
    <cellStyle name="Normal 2 3 32 2" xfId="18780" xr:uid="{00000000-0005-0000-0000-00005B490000}"/>
    <cellStyle name="Normal 2 3 32 2 2" xfId="18781" xr:uid="{00000000-0005-0000-0000-00005C490000}"/>
    <cellStyle name="Normal 2 3 32 3" xfId="18782" xr:uid="{00000000-0005-0000-0000-00005D490000}"/>
    <cellStyle name="Normal 2 3 32 3 2" xfId="18783" xr:uid="{00000000-0005-0000-0000-00005E490000}"/>
    <cellStyle name="Normal 2 3 32 4" xfId="18784" xr:uid="{00000000-0005-0000-0000-00005F490000}"/>
    <cellStyle name="Normal 2 3 32 4 2" xfId="18785" xr:uid="{00000000-0005-0000-0000-000060490000}"/>
    <cellStyle name="Normal 2 3 32 5" xfId="18786" xr:uid="{00000000-0005-0000-0000-000061490000}"/>
    <cellStyle name="Normal 2 3 32 5 2" xfId="18787" xr:uid="{00000000-0005-0000-0000-000062490000}"/>
    <cellStyle name="Normal 2 3 32 6" xfId="18788" xr:uid="{00000000-0005-0000-0000-000063490000}"/>
    <cellStyle name="Normal 2 3 32 6 2" xfId="18789" xr:uid="{00000000-0005-0000-0000-000064490000}"/>
    <cellStyle name="Normal 2 3 32 7" xfId="18790" xr:uid="{00000000-0005-0000-0000-000065490000}"/>
    <cellStyle name="Normal 2 3 32 7 2" xfId="18791" xr:uid="{00000000-0005-0000-0000-000066490000}"/>
    <cellStyle name="Normal 2 3 32 8" xfId="18792" xr:uid="{00000000-0005-0000-0000-000067490000}"/>
    <cellStyle name="Normal 2 3 32 9" xfId="18793" xr:uid="{00000000-0005-0000-0000-000068490000}"/>
    <cellStyle name="Normal 2 3 33" xfId="18794" xr:uid="{00000000-0005-0000-0000-000069490000}"/>
    <cellStyle name="Normal 2 3 33 10" xfId="18795" xr:uid="{00000000-0005-0000-0000-00006A490000}"/>
    <cellStyle name="Normal 2 3 33 2" xfId="18796" xr:uid="{00000000-0005-0000-0000-00006B490000}"/>
    <cellStyle name="Normal 2 3 33 2 2" xfId="18797" xr:uid="{00000000-0005-0000-0000-00006C490000}"/>
    <cellStyle name="Normal 2 3 33 3" xfId="18798" xr:uid="{00000000-0005-0000-0000-00006D490000}"/>
    <cellStyle name="Normal 2 3 33 3 2" xfId="18799" xr:uid="{00000000-0005-0000-0000-00006E490000}"/>
    <cellStyle name="Normal 2 3 33 4" xfId="18800" xr:uid="{00000000-0005-0000-0000-00006F490000}"/>
    <cellStyle name="Normal 2 3 33 4 2" xfId="18801" xr:uid="{00000000-0005-0000-0000-000070490000}"/>
    <cellStyle name="Normal 2 3 33 5" xfId="18802" xr:uid="{00000000-0005-0000-0000-000071490000}"/>
    <cellStyle name="Normal 2 3 33 5 2" xfId="18803" xr:uid="{00000000-0005-0000-0000-000072490000}"/>
    <cellStyle name="Normal 2 3 33 6" xfId="18804" xr:uid="{00000000-0005-0000-0000-000073490000}"/>
    <cellStyle name="Normal 2 3 33 6 2" xfId="18805" xr:uid="{00000000-0005-0000-0000-000074490000}"/>
    <cellStyle name="Normal 2 3 33 7" xfId="18806" xr:uid="{00000000-0005-0000-0000-000075490000}"/>
    <cellStyle name="Normal 2 3 33 7 2" xfId="18807" xr:uid="{00000000-0005-0000-0000-000076490000}"/>
    <cellStyle name="Normal 2 3 33 8" xfId="18808" xr:uid="{00000000-0005-0000-0000-000077490000}"/>
    <cellStyle name="Normal 2 3 33 9" xfId="18809" xr:uid="{00000000-0005-0000-0000-000078490000}"/>
    <cellStyle name="Normal 2 3 34" xfId="18810" xr:uid="{00000000-0005-0000-0000-000079490000}"/>
    <cellStyle name="Normal 2 3 34 10" xfId="18811" xr:uid="{00000000-0005-0000-0000-00007A490000}"/>
    <cellStyle name="Normal 2 3 34 2" xfId="18812" xr:uid="{00000000-0005-0000-0000-00007B490000}"/>
    <cellStyle name="Normal 2 3 34 2 2" xfId="18813" xr:uid="{00000000-0005-0000-0000-00007C490000}"/>
    <cellStyle name="Normal 2 3 34 3" xfId="18814" xr:uid="{00000000-0005-0000-0000-00007D490000}"/>
    <cellStyle name="Normal 2 3 34 3 2" xfId="18815" xr:uid="{00000000-0005-0000-0000-00007E490000}"/>
    <cellStyle name="Normal 2 3 34 4" xfId="18816" xr:uid="{00000000-0005-0000-0000-00007F490000}"/>
    <cellStyle name="Normal 2 3 34 4 2" xfId="18817" xr:uid="{00000000-0005-0000-0000-000080490000}"/>
    <cellStyle name="Normal 2 3 34 5" xfId="18818" xr:uid="{00000000-0005-0000-0000-000081490000}"/>
    <cellStyle name="Normal 2 3 34 5 2" xfId="18819" xr:uid="{00000000-0005-0000-0000-000082490000}"/>
    <cellStyle name="Normal 2 3 34 6" xfId="18820" xr:uid="{00000000-0005-0000-0000-000083490000}"/>
    <cellStyle name="Normal 2 3 34 6 2" xfId="18821" xr:uid="{00000000-0005-0000-0000-000084490000}"/>
    <cellStyle name="Normal 2 3 34 7" xfId="18822" xr:uid="{00000000-0005-0000-0000-000085490000}"/>
    <cellStyle name="Normal 2 3 34 7 2" xfId="18823" xr:uid="{00000000-0005-0000-0000-000086490000}"/>
    <cellStyle name="Normal 2 3 34 8" xfId="18824" xr:uid="{00000000-0005-0000-0000-000087490000}"/>
    <cellStyle name="Normal 2 3 34 9" xfId="18825" xr:uid="{00000000-0005-0000-0000-000088490000}"/>
    <cellStyle name="Normal 2 3 35" xfId="18826" xr:uid="{00000000-0005-0000-0000-000089490000}"/>
    <cellStyle name="Normal 2 3 35 10" xfId="18827" xr:uid="{00000000-0005-0000-0000-00008A490000}"/>
    <cellStyle name="Normal 2 3 35 2" xfId="18828" xr:uid="{00000000-0005-0000-0000-00008B490000}"/>
    <cellStyle name="Normal 2 3 35 2 2" xfId="18829" xr:uid="{00000000-0005-0000-0000-00008C490000}"/>
    <cellStyle name="Normal 2 3 35 3" xfId="18830" xr:uid="{00000000-0005-0000-0000-00008D490000}"/>
    <cellStyle name="Normal 2 3 35 3 2" xfId="18831" xr:uid="{00000000-0005-0000-0000-00008E490000}"/>
    <cellStyle name="Normal 2 3 35 4" xfId="18832" xr:uid="{00000000-0005-0000-0000-00008F490000}"/>
    <cellStyle name="Normal 2 3 35 4 2" xfId="18833" xr:uid="{00000000-0005-0000-0000-000090490000}"/>
    <cellStyle name="Normal 2 3 35 5" xfId="18834" xr:uid="{00000000-0005-0000-0000-000091490000}"/>
    <cellStyle name="Normal 2 3 35 5 2" xfId="18835" xr:uid="{00000000-0005-0000-0000-000092490000}"/>
    <cellStyle name="Normal 2 3 35 6" xfId="18836" xr:uid="{00000000-0005-0000-0000-000093490000}"/>
    <cellStyle name="Normal 2 3 35 6 2" xfId="18837" xr:uid="{00000000-0005-0000-0000-000094490000}"/>
    <cellStyle name="Normal 2 3 35 7" xfId="18838" xr:uid="{00000000-0005-0000-0000-000095490000}"/>
    <cellStyle name="Normal 2 3 35 7 2" xfId="18839" xr:uid="{00000000-0005-0000-0000-000096490000}"/>
    <cellStyle name="Normal 2 3 35 8" xfId="18840" xr:uid="{00000000-0005-0000-0000-000097490000}"/>
    <cellStyle name="Normal 2 3 35 9" xfId="18841" xr:uid="{00000000-0005-0000-0000-000098490000}"/>
    <cellStyle name="Normal 2 3 36" xfId="18842" xr:uid="{00000000-0005-0000-0000-000099490000}"/>
    <cellStyle name="Normal 2 3 36 10" xfId="18843" xr:uid="{00000000-0005-0000-0000-00009A490000}"/>
    <cellStyle name="Normal 2 3 36 2" xfId="18844" xr:uid="{00000000-0005-0000-0000-00009B490000}"/>
    <cellStyle name="Normal 2 3 36 2 2" xfId="18845" xr:uid="{00000000-0005-0000-0000-00009C490000}"/>
    <cellStyle name="Normal 2 3 36 3" xfId="18846" xr:uid="{00000000-0005-0000-0000-00009D490000}"/>
    <cellStyle name="Normal 2 3 36 3 2" xfId="18847" xr:uid="{00000000-0005-0000-0000-00009E490000}"/>
    <cellStyle name="Normal 2 3 36 4" xfId="18848" xr:uid="{00000000-0005-0000-0000-00009F490000}"/>
    <cellStyle name="Normal 2 3 36 4 2" xfId="18849" xr:uid="{00000000-0005-0000-0000-0000A0490000}"/>
    <cellStyle name="Normal 2 3 36 5" xfId="18850" xr:uid="{00000000-0005-0000-0000-0000A1490000}"/>
    <cellStyle name="Normal 2 3 36 5 2" xfId="18851" xr:uid="{00000000-0005-0000-0000-0000A2490000}"/>
    <cellStyle name="Normal 2 3 36 6" xfId="18852" xr:uid="{00000000-0005-0000-0000-0000A3490000}"/>
    <cellStyle name="Normal 2 3 36 6 2" xfId="18853" xr:uid="{00000000-0005-0000-0000-0000A4490000}"/>
    <cellStyle name="Normal 2 3 36 7" xfId="18854" xr:uid="{00000000-0005-0000-0000-0000A5490000}"/>
    <cellStyle name="Normal 2 3 36 7 2" xfId="18855" xr:uid="{00000000-0005-0000-0000-0000A6490000}"/>
    <cellStyle name="Normal 2 3 36 8" xfId="18856" xr:uid="{00000000-0005-0000-0000-0000A7490000}"/>
    <cellStyle name="Normal 2 3 36 9" xfId="18857" xr:uid="{00000000-0005-0000-0000-0000A8490000}"/>
    <cellStyle name="Normal 2 3 37" xfId="18858" xr:uid="{00000000-0005-0000-0000-0000A9490000}"/>
    <cellStyle name="Normal 2 3 37 10" xfId="18859" xr:uid="{00000000-0005-0000-0000-0000AA490000}"/>
    <cellStyle name="Normal 2 3 37 2" xfId="18860" xr:uid="{00000000-0005-0000-0000-0000AB490000}"/>
    <cellStyle name="Normal 2 3 37 2 2" xfId="18861" xr:uid="{00000000-0005-0000-0000-0000AC490000}"/>
    <cellStyle name="Normal 2 3 37 3" xfId="18862" xr:uid="{00000000-0005-0000-0000-0000AD490000}"/>
    <cellStyle name="Normal 2 3 37 3 2" xfId="18863" xr:uid="{00000000-0005-0000-0000-0000AE490000}"/>
    <cellStyle name="Normal 2 3 37 4" xfId="18864" xr:uid="{00000000-0005-0000-0000-0000AF490000}"/>
    <cellStyle name="Normal 2 3 37 4 2" xfId="18865" xr:uid="{00000000-0005-0000-0000-0000B0490000}"/>
    <cellStyle name="Normal 2 3 37 5" xfId="18866" xr:uid="{00000000-0005-0000-0000-0000B1490000}"/>
    <cellStyle name="Normal 2 3 37 5 2" xfId="18867" xr:uid="{00000000-0005-0000-0000-0000B2490000}"/>
    <cellStyle name="Normal 2 3 37 6" xfId="18868" xr:uid="{00000000-0005-0000-0000-0000B3490000}"/>
    <cellStyle name="Normal 2 3 37 6 2" xfId="18869" xr:uid="{00000000-0005-0000-0000-0000B4490000}"/>
    <cellStyle name="Normal 2 3 37 7" xfId="18870" xr:uid="{00000000-0005-0000-0000-0000B5490000}"/>
    <cellStyle name="Normal 2 3 37 7 2" xfId="18871" xr:uid="{00000000-0005-0000-0000-0000B6490000}"/>
    <cellStyle name="Normal 2 3 37 8" xfId="18872" xr:uid="{00000000-0005-0000-0000-0000B7490000}"/>
    <cellStyle name="Normal 2 3 37 9" xfId="18873" xr:uid="{00000000-0005-0000-0000-0000B8490000}"/>
    <cellStyle name="Normal 2 3 38" xfId="18874" xr:uid="{00000000-0005-0000-0000-0000B9490000}"/>
    <cellStyle name="Normal 2 3 38 10" xfId="18875" xr:uid="{00000000-0005-0000-0000-0000BA490000}"/>
    <cellStyle name="Normal 2 3 38 2" xfId="18876" xr:uid="{00000000-0005-0000-0000-0000BB490000}"/>
    <cellStyle name="Normal 2 3 38 2 2" xfId="18877" xr:uid="{00000000-0005-0000-0000-0000BC490000}"/>
    <cellStyle name="Normal 2 3 38 3" xfId="18878" xr:uid="{00000000-0005-0000-0000-0000BD490000}"/>
    <cellStyle name="Normal 2 3 38 3 2" xfId="18879" xr:uid="{00000000-0005-0000-0000-0000BE490000}"/>
    <cellStyle name="Normal 2 3 38 4" xfId="18880" xr:uid="{00000000-0005-0000-0000-0000BF490000}"/>
    <cellStyle name="Normal 2 3 38 4 2" xfId="18881" xr:uid="{00000000-0005-0000-0000-0000C0490000}"/>
    <cellStyle name="Normal 2 3 38 5" xfId="18882" xr:uid="{00000000-0005-0000-0000-0000C1490000}"/>
    <cellStyle name="Normal 2 3 38 5 2" xfId="18883" xr:uid="{00000000-0005-0000-0000-0000C2490000}"/>
    <cellStyle name="Normal 2 3 38 6" xfId="18884" xr:uid="{00000000-0005-0000-0000-0000C3490000}"/>
    <cellStyle name="Normal 2 3 38 6 2" xfId="18885" xr:uid="{00000000-0005-0000-0000-0000C4490000}"/>
    <cellStyle name="Normal 2 3 38 7" xfId="18886" xr:uid="{00000000-0005-0000-0000-0000C5490000}"/>
    <cellStyle name="Normal 2 3 38 7 2" xfId="18887" xr:uid="{00000000-0005-0000-0000-0000C6490000}"/>
    <cellStyle name="Normal 2 3 38 8" xfId="18888" xr:uid="{00000000-0005-0000-0000-0000C7490000}"/>
    <cellStyle name="Normal 2 3 38 9" xfId="18889" xr:uid="{00000000-0005-0000-0000-0000C8490000}"/>
    <cellStyle name="Normal 2 3 39" xfId="18890" xr:uid="{00000000-0005-0000-0000-0000C9490000}"/>
    <cellStyle name="Normal 2 3 39 10" xfId="18891" xr:uid="{00000000-0005-0000-0000-0000CA490000}"/>
    <cellStyle name="Normal 2 3 39 2" xfId="18892" xr:uid="{00000000-0005-0000-0000-0000CB490000}"/>
    <cellStyle name="Normal 2 3 39 2 2" xfId="18893" xr:uid="{00000000-0005-0000-0000-0000CC490000}"/>
    <cellStyle name="Normal 2 3 39 3" xfId="18894" xr:uid="{00000000-0005-0000-0000-0000CD490000}"/>
    <cellStyle name="Normal 2 3 39 3 2" xfId="18895" xr:uid="{00000000-0005-0000-0000-0000CE490000}"/>
    <cellStyle name="Normal 2 3 39 4" xfId="18896" xr:uid="{00000000-0005-0000-0000-0000CF490000}"/>
    <cellStyle name="Normal 2 3 39 4 2" xfId="18897" xr:uid="{00000000-0005-0000-0000-0000D0490000}"/>
    <cellStyle name="Normal 2 3 39 5" xfId="18898" xr:uid="{00000000-0005-0000-0000-0000D1490000}"/>
    <cellStyle name="Normal 2 3 39 5 2" xfId="18899" xr:uid="{00000000-0005-0000-0000-0000D2490000}"/>
    <cellStyle name="Normal 2 3 39 6" xfId="18900" xr:uid="{00000000-0005-0000-0000-0000D3490000}"/>
    <cellStyle name="Normal 2 3 39 6 2" xfId="18901" xr:uid="{00000000-0005-0000-0000-0000D4490000}"/>
    <cellStyle name="Normal 2 3 39 7" xfId="18902" xr:uid="{00000000-0005-0000-0000-0000D5490000}"/>
    <cellStyle name="Normal 2 3 39 7 2" xfId="18903" xr:uid="{00000000-0005-0000-0000-0000D6490000}"/>
    <cellStyle name="Normal 2 3 39 8" xfId="18904" xr:uid="{00000000-0005-0000-0000-0000D7490000}"/>
    <cellStyle name="Normal 2 3 39 9" xfId="18905" xr:uid="{00000000-0005-0000-0000-0000D8490000}"/>
    <cellStyle name="Normal 2 3 4" xfId="18906" xr:uid="{00000000-0005-0000-0000-0000D9490000}"/>
    <cellStyle name="Normal 2 3 4 10" xfId="18907" xr:uid="{00000000-0005-0000-0000-0000DA490000}"/>
    <cellStyle name="Normal 2 3 4 10 10" xfId="18908" xr:uid="{00000000-0005-0000-0000-0000DB490000}"/>
    <cellStyle name="Normal 2 3 4 10 2" xfId="18909" xr:uid="{00000000-0005-0000-0000-0000DC490000}"/>
    <cellStyle name="Normal 2 3 4 10 2 2" xfId="18910" xr:uid="{00000000-0005-0000-0000-0000DD490000}"/>
    <cellStyle name="Normal 2 3 4 10 3" xfId="18911" xr:uid="{00000000-0005-0000-0000-0000DE490000}"/>
    <cellStyle name="Normal 2 3 4 10 3 2" xfId="18912" xr:uid="{00000000-0005-0000-0000-0000DF490000}"/>
    <cellStyle name="Normal 2 3 4 10 4" xfId="18913" xr:uid="{00000000-0005-0000-0000-0000E0490000}"/>
    <cellStyle name="Normal 2 3 4 10 4 2" xfId="18914" xr:uid="{00000000-0005-0000-0000-0000E1490000}"/>
    <cellStyle name="Normal 2 3 4 10 5" xfId="18915" xr:uid="{00000000-0005-0000-0000-0000E2490000}"/>
    <cellStyle name="Normal 2 3 4 10 5 2" xfId="18916" xr:uid="{00000000-0005-0000-0000-0000E3490000}"/>
    <cellStyle name="Normal 2 3 4 10 6" xfId="18917" xr:uid="{00000000-0005-0000-0000-0000E4490000}"/>
    <cellStyle name="Normal 2 3 4 10 6 2" xfId="18918" xr:uid="{00000000-0005-0000-0000-0000E5490000}"/>
    <cellStyle name="Normal 2 3 4 10 7" xfId="18919" xr:uid="{00000000-0005-0000-0000-0000E6490000}"/>
    <cellStyle name="Normal 2 3 4 10 7 2" xfId="18920" xr:uid="{00000000-0005-0000-0000-0000E7490000}"/>
    <cellStyle name="Normal 2 3 4 10 8" xfId="18921" xr:uid="{00000000-0005-0000-0000-0000E8490000}"/>
    <cellStyle name="Normal 2 3 4 10 9" xfId="18922" xr:uid="{00000000-0005-0000-0000-0000E9490000}"/>
    <cellStyle name="Normal 2 3 4 11" xfId="18923" xr:uid="{00000000-0005-0000-0000-0000EA490000}"/>
    <cellStyle name="Normal 2 3 4 11 10" xfId="18924" xr:uid="{00000000-0005-0000-0000-0000EB490000}"/>
    <cellStyle name="Normal 2 3 4 11 2" xfId="18925" xr:uid="{00000000-0005-0000-0000-0000EC490000}"/>
    <cellStyle name="Normal 2 3 4 11 2 2" xfId="18926" xr:uid="{00000000-0005-0000-0000-0000ED490000}"/>
    <cellStyle name="Normal 2 3 4 11 3" xfId="18927" xr:uid="{00000000-0005-0000-0000-0000EE490000}"/>
    <cellStyle name="Normal 2 3 4 11 3 2" xfId="18928" xr:uid="{00000000-0005-0000-0000-0000EF490000}"/>
    <cellStyle name="Normal 2 3 4 11 4" xfId="18929" xr:uid="{00000000-0005-0000-0000-0000F0490000}"/>
    <cellStyle name="Normal 2 3 4 11 4 2" xfId="18930" xr:uid="{00000000-0005-0000-0000-0000F1490000}"/>
    <cellStyle name="Normal 2 3 4 11 5" xfId="18931" xr:uid="{00000000-0005-0000-0000-0000F2490000}"/>
    <cellStyle name="Normal 2 3 4 11 5 2" xfId="18932" xr:uid="{00000000-0005-0000-0000-0000F3490000}"/>
    <cellStyle name="Normal 2 3 4 11 6" xfId="18933" xr:uid="{00000000-0005-0000-0000-0000F4490000}"/>
    <cellStyle name="Normal 2 3 4 11 6 2" xfId="18934" xr:uid="{00000000-0005-0000-0000-0000F5490000}"/>
    <cellStyle name="Normal 2 3 4 11 7" xfId="18935" xr:uid="{00000000-0005-0000-0000-0000F6490000}"/>
    <cellStyle name="Normal 2 3 4 11 7 2" xfId="18936" xr:uid="{00000000-0005-0000-0000-0000F7490000}"/>
    <cellStyle name="Normal 2 3 4 11 8" xfId="18937" xr:uid="{00000000-0005-0000-0000-0000F8490000}"/>
    <cellStyle name="Normal 2 3 4 11 9" xfId="18938" xr:uid="{00000000-0005-0000-0000-0000F9490000}"/>
    <cellStyle name="Normal 2 3 4 12" xfId="18939" xr:uid="{00000000-0005-0000-0000-0000FA490000}"/>
    <cellStyle name="Normal 2 3 4 12 10" xfId="18940" xr:uid="{00000000-0005-0000-0000-0000FB490000}"/>
    <cellStyle name="Normal 2 3 4 12 2" xfId="18941" xr:uid="{00000000-0005-0000-0000-0000FC490000}"/>
    <cellStyle name="Normal 2 3 4 12 2 2" xfId="18942" xr:uid="{00000000-0005-0000-0000-0000FD490000}"/>
    <cellStyle name="Normal 2 3 4 12 3" xfId="18943" xr:uid="{00000000-0005-0000-0000-0000FE490000}"/>
    <cellStyle name="Normal 2 3 4 12 3 2" xfId="18944" xr:uid="{00000000-0005-0000-0000-0000FF490000}"/>
    <cellStyle name="Normal 2 3 4 12 4" xfId="18945" xr:uid="{00000000-0005-0000-0000-0000004A0000}"/>
    <cellStyle name="Normal 2 3 4 12 4 2" xfId="18946" xr:uid="{00000000-0005-0000-0000-0000014A0000}"/>
    <cellStyle name="Normal 2 3 4 12 5" xfId="18947" xr:uid="{00000000-0005-0000-0000-0000024A0000}"/>
    <cellStyle name="Normal 2 3 4 12 5 2" xfId="18948" xr:uid="{00000000-0005-0000-0000-0000034A0000}"/>
    <cellStyle name="Normal 2 3 4 12 6" xfId="18949" xr:uid="{00000000-0005-0000-0000-0000044A0000}"/>
    <cellStyle name="Normal 2 3 4 12 6 2" xfId="18950" xr:uid="{00000000-0005-0000-0000-0000054A0000}"/>
    <cellStyle name="Normal 2 3 4 12 7" xfId="18951" xr:uid="{00000000-0005-0000-0000-0000064A0000}"/>
    <cellStyle name="Normal 2 3 4 12 7 2" xfId="18952" xr:uid="{00000000-0005-0000-0000-0000074A0000}"/>
    <cellStyle name="Normal 2 3 4 12 8" xfId="18953" xr:uid="{00000000-0005-0000-0000-0000084A0000}"/>
    <cellStyle name="Normal 2 3 4 12 9" xfId="18954" xr:uid="{00000000-0005-0000-0000-0000094A0000}"/>
    <cellStyle name="Normal 2 3 4 13" xfId="18955" xr:uid="{00000000-0005-0000-0000-00000A4A0000}"/>
    <cellStyle name="Normal 2 3 4 13 10" xfId="18956" xr:uid="{00000000-0005-0000-0000-00000B4A0000}"/>
    <cellStyle name="Normal 2 3 4 13 2" xfId="18957" xr:uid="{00000000-0005-0000-0000-00000C4A0000}"/>
    <cellStyle name="Normal 2 3 4 13 2 2" xfId="18958" xr:uid="{00000000-0005-0000-0000-00000D4A0000}"/>
    <cellStyle name="Normal 2 3 4 13 3" xfId="18959" xr:uid="{00000000-0005-0000-0000-00000E4A0000}"/>
    <cellStyle name="Normal 2 3 4 13 3 2" xfId="18960" xr:uid="{00000000-0005-0000-0000-00000F4A0000}"/>
    <cellStyle name="Normal 2 3 4 13 4" xfId="18961" xr:uid="{00000000-0005-0000-0000-0000104A0000}"/>
    <cellStyle name="Normal 2 3 4 13 4 2" xfId="18962" xr:uid="{00000000-0005-0000-0000-0000114A0000}"/>
    <cellStyle name="Normal 2 3 4 13 5" xfId="18963" xr:uid="{00000000-0005-0000-0000-0000124A0000}"/>
    <cellStyle name="Normal 2 3 4 13 5 2" xfId="18964" xr:uid="{00000000-0005-0000-0000-0000134A0000}"/>
    <cellStyle name="Normal 2 3 4 13 6" xfId="18965" xr:uid="{00000000-0005-0000-0000-0000144A0000}"/>
    <cellStyle name="Normal 2 3 4 13 6 2" xfId="18966" xr:uid="{00000000-0005-0000-0000-0000154A0000}"/>
    <cellStyle name="Normal 2 3 4 13 7" xfId="18967" xr:uid="{00000000-0005-0000-0000-0000164A0000}"/>
    <cellStyle name="Normal 2 3 4 13 7 2" xfId="18968" xr:uid="{00000000-0005-0000-0000-0000174A0000}"/>
    <cellStyle name="Normal 2 3 4 13 8" xfId="18969" xr:uid="{00000000-0005-0000-0000-0000184A0000}"/>
    <cellStyle name="Normal 2 3 4 13 9" xfId="18970" xr:uid="{00000000-0005-0000-0000-0000194A0000}"/>
    <cellStyle name="Normal 2 3 4 14" xfId="18971" xr:uid="{00000000-0005-0000-0000-00001A4A0000}"/>
    <cellStyle name="Normal 2 3 4 14 10" xfId="18972" xr:uid="{00000000-0005-0000-0000-00001B4A0000}"/>
    <cellStyle name="Normal 2 3 4 14 2" xfId="18973" xr:uid="{00000000-0005-0000-0000-00001C4A0000}"/>
    <cellStyle name="Normal 2 3 4 14 2 2" xfId="18974" xr:uid="{00000000-0005-0000-0000-00001D4A0000}"/>
    <cellStyle name="Normal 2 3 4 14 3" xfId="18975" xr:uid="{00000000-0005-0000-0000-00001E4A0000}"/>
    <cellStyle name="Normal 2 3 4 14 3 2" xfId="18976" xr:uid="{00000000-0005-0000-0000-00001F4A0000}"/>
    <cellStyle name="Normal 2 3 4 14 4" xfId="18977" xr:uid="{00000000-0005-0000-0000-0000204A0000}"/>
    <cellStyle name="Normal 2 3 4 14 4 2" xfId="18978" xr:uid="{00000000-0005-0000-0000-0000214A0000}"/>
    <cellStyle name="Normal 2 3 4 14 5" xfId="18979" xr:uid="{00000000-0005-0000-0000-0000224A0000}"/>
    <cellStyle name="Normal 2 3 4 14 5 2" xfId="18980" xr:uid="{00000000-0005-0000-0000-0000234A0000}"/>
    <cellStyle name="Normal 2 3 4 14 6" xfId="18981" xr:uid="{00000000-0005-0000-0000-0000244A0000}"/>
    <cellStyle name="Normal 2 3 4 14 6 2" xfId="18982" xr:uid="{00000000-0005-0000-0000-0000254A0000}"/>
    <cellStyle name="Normal 2 3 4 14 7" xfId="18983" xr:uid="{00000000-0005-0000-0000-0000264A0000}"/>
    <cellStyle name="Normal 2 3 4 14 7 2" xfId="18984" xr:uid="{00000000-0005-0000-0000-0000274A0000}"/>
    <cellStyle name="Normal 2 3 4 14 8" xfId="18985" xr:uid="{00000000-0005-0000-0000-0000284A0000}"/>
    <cellStyle name="Normal 2 3 4 14 9" xfId="18986" xr:uid="{00000000-0005-0000-0000-0000294A0000}"/>
    <cellStyle name="Normal 2 3 4 15" xfId="18987" xr:uid="{00000000-0005-0000-0000-00002A4A0000}"/>
    <cellStyle name="Normal 2 3 4 15 2" xfId="18988" xr:uid="{00000000-0005-0000-0000-00002B4A0000}"/>
    <cellStyle name="Normal 2 3 4 16" xfId="18989" xr:uid="{00000000-0005-0000-0000-00002C4A0000}"/>
    <cellStyle name="Normal 2 3 4 16 2" xfId="18990" xr:uid="{00000000-0005-0000-0000-00002D4A0000}"/>
    <cellStyle name="Normal 2 3 4 17" xfId="18991" xr:uid="{00000000-0005-0000-0000-00002E4A0000}"/>
    <cellStyle name="Normal 2 3 4 17 2" xfId="18992" xr:uid="{00000000-0005-0000-0000-00002F4A0000}"/>
    <cellStyle name="Normal 2 3 4 18" xfId="18993" xr:uid="{00000000-0005-0000-0000-0000304A0000}"/>
    <cellStyle name="Normal 2 3 4 18 2" xfId="18994" xr:uid="{00000000-0005-0000-0000-0000314A0000}"/>
    <cellStyle name="Normal 2 3 4 19" xfId="18995" xr:uid="{00000000-0005-0000-0000-0000324A0000}"/>
    <cellStyle name="Normal 2 3 4 19 2" xfId="18996" xr:uid="{00000000-0005-0000-0000-0000334A0000}"/>
    <cellStyle name="Normal 2 3 4 2" xfId="18997" xr:uid="{00000000-0005-0000-0000-0000344A0000}"/>
    <cellStyle name="Normal 2 3 4 2 10" xfId="18998" xr:uid="{00000000-0005-0000-0000-0000354A0000}"/>
    <cellStyle name="Normal 2 3 4 2 10 10" xfId="18999" xr:uid="{00000000-0005-0000-0000-0000364A0000}"/>
    <cellStyle name="Normal 2 3 4 2 10 2" xfId="19000" xr:uid="{00000000-0005-0000-0000-0000374A0000}"/>
    <cellStyle name="Normal 2 3 4 2 10 2 2" xfId="19001" xr:uid="{00000000-0005-0000-0000-0000384A0000}"/>
    <cellStyle name="Normal 2 3 4 2 10 3" xfId="19002" xr:uid="{00000000-0005-0000-0000-0000394A0000}"/>
    <cellStyle name="Normal 2 3 4 2 10 3 2" xfId="19003" xr:uid="{00000000-0005-0000-0000-00003A4A0000}"/>
    <cellStyle name="Normal 2 3 4 2 10 4" xfId="19004" xr:uid="{00000000-0005-0000-0000-00003B4A0000}"/>
    <cellStyle name="Normal 2 3 4 2 10 4 2" xfId="19005" xr:uid="{00000000-0005-0000-0000-00003C4A0000}"/>
    <cellStyle name="Normal 2 3 4 2 10 5" xfId="19006" xr:uid="{00000000-0005-0000-0000-00003D4A0000}"/>
    <cellStyle name="Normal 2 3 4 2 10 5 2" xfId="19007" xr:uid="{00000000-0005-0000-0000-00003E4A0000}"/>
    <cellStyle name="Normal 2 3 4 2 10 6" xfId="19008" xr:uid="{00000000-0005-0000-0000-00003F4A0000}"/>
    <cellStyle name="Normal 2 3 4 2 10 6 2" xfId="19009" xr:uid="{00000000-0005-0000-0000-0000404A0000}"/>
    <cellStyle name="Normal 2 3 4 2 10 7" xfId="19010" xr:uid="{00000000-0005-0000-0000-0000414A0000}"/>
    <cellStyle name="Normal 2 3 4 2 10 7 2" xfId="19011" xr:uid="{00000000-0005-0000-0000-0000424A0000}"/>
    <cellStyle name="Normal 2 3 4 2 10 8" xfId="19012" xr:uid="{00000000-0005-0000-0000-0000434A0000}"/>
    <cellStyle name="Normal 2 3 4 2 10 9" xfId="19013" xr:uid="{00000000-0005-0000-0000-0000444A0000}"/>
    <cellStyle name="Normal 2 3 4 2 11" xfId="19014" xr:uid="{00000000-0005-0000-0000-0000454A0000}"/>
    <cellStyle name="Normal 2 3 4 2 11 10" xfId="19015" xr:uid="{00000000-0005-0000-0000-0000464A0000}"/>
    <cellStyle name="Normal 2 3 4 2 11 2" xfId="19016" xr:uid="{00000000-0005-0000-0000-0000474A0000}"/>
    <cellStyle name="Normal 2 3 4 2 11 2 2" xfId="19017" xr:uid="{00000000-0005-0000-0000-0000484A0000}"/>
    <cellStyle name="Normal 2 3 4 2 11 3" xfId="19018" xr:uid="{00000000-0005-0000-0000-0000494A0000}"/>
    <cellStyle name="Normal 2 3 4 2 11 3 2" xfId="19019" xr:uid="{00000000-0005-0000-0000-00004A4A0000}"/>
    <cellStyle name="Normal 2 3 4 2 11 4" xfId="19020" xr:uid="{00000000-0005-0000-0000-00004B4A0000}"/>
    <cellStyle name="Normal 2 3 4 2 11 4 2" xfId="19021" xr:uid="{00000000-0005-0000-0000-00004C4A0000}"/>
    <cellStyle name="Normal 2 3 4 2 11 5" xfId="19022" xr:uid="{00000000-0005-0000-0000-00004D4A0000}"/>
    <cellStyle name="Normal 2 3 4 2 11 5 2" xfId="19023" xr:uid="{00000000-0005-0000-0000-00004E4A0000}"/>
    <cellStyle name="Normal 2 3 4 2 11 6" xfId="19024" xr:uid="{00000000-0005-0000-0000-00004F4A0000}"/>
    <cellStyle name="Normal 2 3 4 2 11 6 2" xfId="19025" xr:uid="{00000000-0005-0000-0000-0000504A0000}"/>
    <cellStyle name="Normal 2 3 4 2 11 7" xfId="19026" xr:uid="{00000000-0005-0000-0000-0000514A0000}"/>
    <cellStyle name="Normal 2 3 4 2 11 7 2" xfId="19027" xr:uid="{00000000-0005-0000-0000-0000524A0000}"/>
    <cellStyle name="Normal 2 3 4 2 11 8" xfId="19028" xr:uid="{00000000-0005-0000-0000-0000534A0000}"/>
    <cellStyle name="Normal 2 3 4 2 11 9" xfId="19029" xr:uid="{00000000-0005-0000-0000-0000544A0000}"/>
    <cellStyle name="Normal 2 3 4 2 12" xfId="19030" xr:uid="{00000000-0005-0000-0000-0000554A0000}"/>
    <cellStyle name="Normal 2 3 4 2 12 10" xfId="19031" xr:uid="{00000000-0005-0000-0000-0000564A0000}"/>
    <cellStyle name="Normal 2 3 4 2 12 2" xfId="19032" xr:uid="{00000000-0005-0000-0000-0000574A0000}"/>
    <cellStyle name="Normal 2 3 4 2 12 2 2" xfId="19033" xr:uid="{00000000-0005-0000-0000-0000584A0000}"/>
    <cellStyle name="Normal 2 3 4 2 12 3" xfId="19034" xr:uid="{00000000-0005-0000-0000-0000594A0000}"/>
    <cellStyle name="Normal 2 3 4 2 12 3 2" xfId="19035" xr:uid="{00000000-0005-0000-0000-00005A4A0000}"/>
    <cellStyle name="Normal 2 3 4 2 12 4" xfId="19036" xr:uid="{00000000-0005-0000-0000-00005B4A0000}"/>
    <cellStyle name="Normal 2 3 4 2 12 4 2" xfId="19037" xr:uid="{00000000-0005-0000-0000-00005C4A0000}"/>
    <cellStyle name="Normal 2 3 4 2 12 5" xfId="19038" xr:uid="{00000000-0005-0000-0000-00005D4A0000}"/>
    <cellStyle name="Normal 2 3 4 2 12 5 2" xfId="19039" xr:uid="{00000000-0005-0000-0000-00005E4A0000}"/>
    <cellStyle name="Normal 2 3 4 2 12 6" xfId="19040" xr:uid="{00000000-0005-0000-0000-00005F4A0000}"/>
    <cellStyle name="Normal 2 3 4 2 12 6 2" xfId="19041" xr:uid="{00000000-0005-0000-0000-0000604A0000}"/>
    <cellStyle name="Normal 2 3 4 2 12 7" xfId="19042" xr:uid="{00000000-0005-0000-0000-0000614A0000}"/>
    <cellStyle name="Normal 2 3 4 2 12 7 2" xfId="19043" xr:uid="{00000000-0005-0000-0000-0000624A0000}"/>
    <cellStyle name="Normal 2 3 4 2 12 8" xfId="19044" xr:uid="{00000000-0005-0000-0000-0000634A0000}"/>
    <cellStyle name="Normal 2 3 4 2 12 9" xfId="19045" xr:uid="{00000000-0005-0000-0000-0000644A0000}"/>
    <cellStyle name="Normal 2 3 4 2 13" xfId="19046" xr:uid="{00000000-0005-0000-0000-0000654A0000}"/>
    <cellStyle name="Normal 2 3 4 2 13 10" xfId="19047" xr:uid="{00000000-0005-0000-0000-0000664A0000}"/>
    <cellStyle name="Normal 2 3 4 2 13 2" xfId="19048" xr:uid="{00000000-0005-0000-0000-0000674A0000}"/>
    <cellStyle name="Normal 2 3 4 2 13 2 2" xfId="19049" xr:uid="{00000000-0005-0000-0000-0000684A0000}"/>
    <cellStyle name="Normal 2 3 4 2 13 3" xfId="19050" xr:uid="{00000000-0005-0000-0000-0000694A0000}"/>
    <cellStyle name="Normal 2 3 4 2 13 3 2" xfId="19051" xr:uid="{00000000-0005-0000-0000-00006A4A0000}"/>
    <cellStyle name="Normal 2 3 4 2 13 4" xfId="19052" xr:uid="{00000000-0005-0000-0000-00006B4A0000}"/>
    <cellStyle name="Normal 2 3 4 2 13 4 2" xfId="19053" xr:uid="{00000000-0005-0000-0000-00006C4A0000}"/>
    <cellStyle name="Normal 2 3 4 2 13 5" xfId="19054" xr:uid="{00000000-0005-0000-0000-00006D4A0000}"/>
    <cellStyle name="Normal 2 3 4 2 13 5 2" xfId="19055" xr:uid="{00000000-0005-0000-0000-00006E4A0000}"/>
    <cellStyle name="Normal 2 3 4 2 13 6" xfId="19056" xr:uid="{00000000-0005-0000-0000-00006F4A0000}"/>
    <cellStyle name="Normal 2 3 4 2 13 6 2" xfId="19057" xr:uid="{00000000-0005-0000-0000-0000704A0000}"/>
    <cellStyle name="Normal 2 3 4 2 13 7" xfId="19058" xr:uid="{00000000-0005-0000-0000-0000714A0000}"/>
    <cellStyle name="Normal 2 3 4 2 13 7 2" xfId="19059" xr:uid="{00000000-0005-0000-0000-0000724A0000}"/>
    <cellStyle name="Normal 2 3 4 2 13 8" xfId="19060" xr:uid="{00000000-0005-0000-0000-0000734A0000}"/>
    <cellStyle name="Normal 2 3 4 2 13 9" xfId="19061" xr:uid="{00000000-0005-0000-0000-0000744A0000}"/>
    <cellStyle name="Normal 2 3 4 2 14" xfId="19062" xr:uid="{00000000-0005-0000-0000-0000754A0000}"/>
    <cellStyle name="Normal 2 3 4 2 14 10" xfId="19063" xr:uid="{00000000-0005-0000-0000-0000764A0000}"/>
    <cellStyle name="Normal 2 3 4 2 14 2" xfId="19064" xr:uid="{00000000-0005-0000-0000-0000774A0000}"/>
    <cellStyle name="Normal 2 3 4 2 14 2 2" xfId="19065" xr:uid="{00000000-0005-0000-0000-0000784A0000}"/>
    <cellStyle name="Normal 2 3 4 2 14 3" xfId="19066" xr:uid="{00000000-0005-0000-0000-0000794A0000}"/>
    <cellStyle name="Normal 2 3 4 2 14 3 2" xfId="19067" xr:uid="{00000000-0005-0000-0000-00007A4A0000}"/>
    <cellStyle name="Normal 2 3 4 2 14 4" xfId="19068" xr:uid="{00000000-0005-0000-0000-00007B4A0000}"/>
    <cellStyle name="Normal 2 3 4 2 14 4 2" xfId="19069" xr:uid="{00000000-0005-0000-0000-00007C4A0000}"/>
    <cellStyle name="Normal 2 3 4 2 14 5" xfId="19070" xr:uid="{00000000-0005-0000-0000-00007D4A0000}"/>
    <cellStyle name="Normal 2 3 4 2 14 5 2" xfId="19071" xr:uid="{00000000-0005-0000-0000-00007E4A0000}"/>
    <cellStyle name="Normal 2 3 4 2 14 6" xfId="19072" xr:uid="{00000000-0005-0000-0000-00007F4A0000}"/>
    <cellStyle name="Normal 2 3 4 2 14 6 2" xfId="19073" xr:uid="{00000000-0005-0000-0000-0000804A0000}"/>
    <cellStyle name="Normal 2 3 4 2 14 7" xfId="19074" xr:uid="{00000000-0005-0000-0000-0000814A0000}"/>
    <cellStyle name="Normal 2 3 4 2 14 7 2" xfId="19075" xr:uid="{00000000-0005-0000-0000-0000824A0000}"/>
    <cellStyle name="Normal 2 3 4 2 14 8" xfId="19076" xr:uid="{00000000-0005-0000-0000-0000834A0000}"/>
    <cellStyle name="Normal 2 3 4 2 14 9" xfId="19077" xr:uid="{00000000-0005-0000-0000-0000844A0000}"/>
    <cellStyle name="Normal 2 3 4 2 15" xfId="19078" xr:uid="{00000000-0005-0000-0000-0000854A0000}"/>
    <cellStyle name="Normal 2 3 4 2 15 10" xfId="19079" xr:uid="{00000000-0005-0000-0000-0000864A0000}"/>
    <cellStyle name="Normal 2 3 4 2 15 2" xfId="19080" xr:uid="{00000000-0005-0000-0000-0000874A0000}"/>
    <cellStyle name="Normal 2 3 4 2 15 2 2" xfId="19081" xr:uid="{00000000-0005-0000-0000-0000884A0000}"/>
    <cellStyle name="Normal 2 3 4 2 15 3" xfId="19082" xr:uid="{00000000-0005-0000-0000-0000894A0000}"/>
    <cellStyle name="Normal 2 3 4 2 15 3 2" xfId="19083" xr:uid="{00000000-0005-0000-0000-00008A4A0000}"/>
    <cellStyle name="Normal 2 3 4 2 15 4" xfId="19084" xr:uid="{00000000-0005-0000-0000-00008B4A0000}"/>
    <cellStyle name="Normal 2 3 4 2 15 4 2" xfId="19085" xr:uid="{00000000-0005-0000-0000-00008C4A0000}"/>
    <cellStyle name="Normal 2 3 4 2 15 5" xfId="19086" xr:uid="{00000000-0005-0000-0000-00008D4A0000}"/>
    <cellStyle name="Normal 2 3 4 2 15 5 2" xfId="19087" xr:uid="{00000000-0005-0000-0000-00008E4A0000}"/>
    <cellStyle name="Normal 2 3 4 2 15 6" xfId="19088" xr:uid="{00000000-0005-0000-0000-00008F4A0000}"/>
    <cellStyle name="Normal 2 3 4 2 15 6 2" xfId="19089" xr:uid="{00000000-0005-0000-0000-0000904A0000}"/>
    <cellStyle name="Normal 2 3 4 2 15 7" xfId="19090" xr:uid="{00000000-0005-0000-0000-0000914A0000}"/>
    <cellStyle name="Normal 2 3 4 2 15 7 2" xfId="19091" xr:uid="{00000000-0005-0000-0000-0000924A0000}"/>
    <cellStyle name="Normal 2 3 4 2 15 8" xfId="19092" xr:uid="{00000000-0005-0000-0000-0000934A0000}"/>
    <cellStyle name="Normal 2 3 4 2 15 9" xfId="19093" xr:uid="{00000000-0005-0000-0000-0000944A0000}"/>
    <cellStyle name="Normal 2 3 4 2 16" xfId="19094" xr:uid="{00000000-0005-0000-0000-0000954A0000}"/>
    <cellStyle name="Normal 2 3 4 2 16 10" xfId="19095" xr:uid="{00000000-0005-0000-0000-0000964A0000}"/>
    <cellStyle name="Normal 2 3 4 2 16 2" xfId="19096" xr:uid="{00000000-0005-0000-0000-0000974A0000}"/>
    <cellStyle name="Normal 2 3 4 2 16 2 2" xfId="19097" xr:uid="{00000000-0005-0000-0000-0000984A0000}"/>
    <cellStyle name="Normal 2 3 4 2 16 3" xfId="19098" xr:uid="{00000000-0005-0000-0000-0000994A0000}"/>
    <cellStyle name="Normal 2 3 4 2 16 3 2" xfId="19099" xr:uid="{00000000-0005-0000-0000-00009A4A0000}"/>
    <cellStyle name="Normal 2 3 4 2 16 4" xfId="19100" xr:uid="{00000000-0005-0000-0000-00009B4A0000}"/>
    <cellStyle name="Normal 2 3 4 2 16 4 2" xfId="19101" xr:uid="{00000000-0005-0000-0000-00009C4A0000}"/>
    <cellStyle name="Normal 2 3 4 2 16 5" xfId="19102" xr:uid="{00000000-0005-0000-0000-00009D4A0000}"/>
    <cellStyle name="Normal 2 3 4 2 16 5 2" xfId="19103" xr:uid="{00000000-0005-0000-0000-00009E4A0000}"/>
    <cellStyle name="Normal 2 3 4 2 16 6" xfId="19104" xr:uid="{00000000-0005-0000-0000-00009F4A0000}"/>
    <cellStyle name="Normal 2 3 4 2 16 6 2" xfId="19105" xr:uid="{00000000-0005-0000-0000-0000A04A0000}"/>
    <cellStyle name="Normal 2 3 4 2 16 7" xfId="19106" xr:uid="{00000000-0005-0000-0000-0000A14A0000}"/>
    <cellStyle name="Normal 2 3 4 2 16 7 2" xfId="19107" xr:uid="{00000000-0005-0000-0000-0000A24A0000}"/>
    <cellStyle name="Normal 2 3 4 2 16 8" xfId="19108" xr:uid="{00000000-0005-0000-0000-0000A34A0000}"/>
    <cellStyle name="Normal 2 3 4 2 16 9" xfId="19109" xr:uid="{00000000-0005-0000-0000-0000A44A0000}"/>
    <cellStyle name="Normal 2 3 4 2 17" xfId="19110" xr:uid="{00000000-0005-0000-0000-0000A54A0000}"/>
    <cellStyle name="Normal 2 3 4 2 17 10" xfId="19111" xr:uid="{00000000-0005-0000-0000-0000A64A0000}"/>
    <cellStyle name="Normal 2 3 4 2 17 2" xfId="19112" xr:uid="{00000000-0005-0000-0000-0000A74A0000}"/>
    <cellStyle name="Normal 2 3 4 2 17 2 2" xfId="19113" xr:uid="{00000000-0005-0000-0000-0000A84A0000}"/>
    <cellStyle name="Normal 2 3 4 2 17 3" xfId="19114" xr:uid="{00000000-0005-0000-0000-0000A94A0000}"/>
    <cellStyle name="Normal 2 3 4 2 17 3 2" xfId="19115" xr:uid="{00000000-0005-0000-0000-0000AA4A0000}"/>
    <cellStyle name="Normal 2 3 4 2 17 4" xfId="19116" xr:uid="{00000000-0005-0000-0000-0000AB4A0000}"/>
    <cellStyle name="Normal 2 3 4 2 17 4 2" xfId="19117" xr:uid="{00000000-0005-0000-0000-0000AC4A0000}"/>
    <cellStyle name="Normal 2 3 4 2 17 5" xfId="19118" xr:uid="{00000000-0005-0000-0000-0000AD4A0000}"/>
    <cellStyle name="Normal 2 3 4 2 17 5 2" xfId="19119" xr:uid="{00000000-0005-0000-0000-0000AE4A0000}"/>
    <cellStyle name="Normal 2 3 4 2 17 6" xfId="19120" xr:uid="{00000000-0005-0000-0000-0000AF4A0000}"/>
    <cellStyle name="Normal 2 3 4 2 17 6 2" xfId="19121" xr:uid="{00000000-0005-0000-0000-0000B04A0000}"/>
    <cellStyle name="Normal 2 3 4 2 17 7" xfId="19122" xr:uid="{00000000-0005-0000-0000-0000B14A0000}"/>
    <cellStyle name="Normal 2 3 4 2 17 7 2" xfId="19123" xr:uid="{00000000-0005-0000-0000-0000B24A0000}"/>
    <cellStyle name="Normal 2 3 4 2 17 8" xfId="19124" xr:uid="{00000000-0005-0000-0000-0000B34A0000}"/>
    <cellStyle name="Normal 2 3 4 2 17 9" xfId="19125" xr:uid="{00000000-0005-0000-0000-0000B44A0000}"/>
    <cellStyle name="Normal 2 3 4 2 18" xfId="19126" xr:uid="{00000000-0005-0000-0000-0000B54A0000}"/>
    <cellStyle name="Normal 2 3 4 2 18 10" xfId="19127" xr:uid="{00000000-0005-0000-0000-0000B64A0000}"/>
    <cellStyle name="Normal 2 3 4 2 18 2" xfId="19128" xr:uid="{00000000-0005-0000-0000-0000B74A0000}"/>
    <cellStyle name="Normal 2 3 4 2 18 2 2" xfId="19129" xr:uid="{00000000-0005-0000-0000-0000B84A0000}"/>
    <cellStyle name="Normal 2 3 4 2 18 3" xfId="19130" xr:uid="{00000000-0005-0000-0000-0000B94A0000}"/>
    <cellStyle name="Normal 2 3 4 2 18 3 2" xfId="19131" xr:uid="{00000000-0005-0000-0000-0000BA4A0000}"/>
    <cellStyle name="Normal 2 3 4 2 18 4" xfId="19132" xr:uid="{00000000-0005-0000-0000-0000BB4A0000}"/>
    <cellStyle name="Normal 2 3 4 2 18 4 2" xfId="19133" xr:uid="{00000000-0005-0000-0000-0000BC4A0000}"/>
    <cellStyle name="Normal 2 3 4 2 18 5" xfId="19134" xr:uid="{00000000-0005-0000-0000-0000BD4A0000}"/>
    <cellStyle name="Normal 2 3 4 2 18 5 2" xfId="19135" xr:uid="{00000000-0005-0000-0000-0000BE4A0000}"/>
    <cellStyle name="Normal 2 3 4 2 18 6" xfId="19136" xr:uid="{00000000-0005-0000-0000-0000BF4A0000}"/>
    <cellStyle name="Normal 2 3 4 2 18 6 2" xfId="19137" xr:uid="{00000000-0005-0000-0000-0000C04A0000}"/>
    <cellStyle name="Normal 2 3 4 2 18 7" xfId="19138" xr:uid="{00000000-0005-0000-0000-0000C14A0000}"/>
    <cellStyle name="Normal 2 3 4 2 18 7 2" xfId="19139" xr:uid="{00000000-0005-0000-0000-0000C24A0000}"/>
    <cellStyle name="Normal 2 3 4 2 18 8" xfId="19140" xr:uid="{00000000-0005-0000-0000-0000C34A0000}"/>
    <cellStyle name="Normal 2 3 4 2 18 9" xfId="19141" xr:uid="{00000000-0005-0000-0000-0000C44A0000}"/>
    <cellStyle name="Normal 2 3 4 2 19" xfId="19142" xr:uid="{00000000-0005-0000-0000-0000C54A0000}"/>
    <cellStyle name="Normal 2 3 4 2 19 10" xfId="19143" xr:uid="{00000000-0005-0000-0000-0000C64A0000}"/>
    <cellStyle name="Normal 2 3 4 2 19 2" xfId="19144" xr:uid="{00000000-0005-0000-0000-0000C74A0000}"/>
    <cellStyle name="Normal 2 3 4 2 19 2 2" xfId="19145" xr:uid="{00000000-0005-0000-0000-0000C84A0000}"/>
    <cellStyle name="Normal 2 3 4 2 19 3" xfId="19146" xr:uid="{00000000-0005-0000-0000-0000C94A0000}"/>
    <cellStyle name="Normal 2 3 4 2 19 3 2" xfId="19147" xr:uid="{00000000-0005-0000-0000-0000CA4A0000}"/>
    <cellStyle name="Normal 2 3 4 2 19 4" xfId="19148" xr:uid="{00000000-0005-0000-0000-0000CB4A0000}"/>
    <cellStyle name="Normal 2 3 4 2 19 4 2" xfId="19149" xr:uid="{00000000-0005-0000-0000-0000CC4A0000}"/>
    <cellStyle name="Normal 2 3 4 2 19 5" xfId="19150" xr:uid="{00000000-0005-0000-0000-0000CD4A0000}"/>
    <cellStyle name="Normal 2 3 4 2 19 5 2" xfId="19151" xr:uid="{00000000-0005-0000-0000-0000CE4A0000}"/>
    <cellStyle name="Normal 2 3 4 2 19 6" xfId="19152" xr:uid="{00000000-0005-0000-0000-0000CF4A0000}"/>
    <cellStyle name="Normal 2 3 4 2 19 6 2" xfId="19153" xr:uid="{00000000-0005-0000-0000-0000D04A0000}"/>
    <cellStyle name="Normal 2 3 4 2 19 7" xfId="19154" xr:uid="{00000000-0005-0000-0000-0000D14A0000}"/>
    <cellStyle name="Normal 2 3 4 2 19 7 2" xfId="19155" xr:uid="{00000000-0005-0000-0000-0000D24A0000}"/>
    <cellStyle name="Normal 2 3 4 2 19 8" xfId="19156" xr:uid="{00000000-0005-0000-0000-0000D34A0000}"/>
    <cellStyle name="Normal 2 3 4 2 19 9" xfId="19157" xr:uid="{00000000-0005-0000-0000-0000D44A0000}"/>
    <cellStyle name="Normal 2 3 4 2 2" xfId="19158" xr:uid="{00000000-0005-0000-0000-0000D54A0000}"/>
    <cellStyle name="Normal 2 3 4 2 2 10" xfId="19159" xr:uid="{00000000-0005-0000-0000-0000D64A0000}"/>
    <cellStyle name="Normal 2 3 4 2 2 2" xfId="19160" xr:uid="{00000000-0005-0000-0000-0000D74A0000}"/>
    <cellStyle name="Normal 2 3 4 2 2 2 2" xfId="19161" xr:uid="{00000000-0005-0000-0000-0000D84A0000}"/>
    <cellStyle name="Normal 2 3 4 2 2 3" xfId="19162" xr:uid="{00000000-0005-0000-0000-0000D94A0000}"/>
    <cellStyle name="Normal 2 3 4 2 2 3 2" xfId="19163" xr:uid="{00000000-0005-0000-0000-0000DA4A0000}"/>
    <cellStyle name="Normal 2 3 4 2 2 4" xfId="19164" xr:uid="{00000000-0005-0000-0000-0000DB4A0000}"/>
    <cellStyle name="Normal 2 3 4 2 2 4 2" xfId="19165" xr:uid="{00000000-0005-0000-0000-0000DC4A0000}"/>
    <cellStyle name="Normal 2 3 4 2 2 5" xfId="19166" xr:uid="{00000000-0005-0000-0000-0000DD4A0000}"/>
    <cellStyle name="Normal 2 3 4 2 2 5 2" xfId="19167" xr:uid="{00000000-0005-0000-0000-0000DE4A0000}"/>
    <cellStyle name="Normal 2 3 4 2 2 6" xfId="19168" xr:uid="{00000000-0005-0000-0000-0000DF4A0000}"/>
    <cellStyle name="Normal 2 3 4 2 2 6 2" xfId="19169" xr:uid="{00000000-0005-0000-0000-0000E04A0000}"/>
    <cellStyle name="Normal 2 3 4 2 2 7" xfId="19170" xr:uid="{00000000-0005-0000-0000-0000E14A0000}"/>
    <cellStyle name="Normal 2 3 4 2 2 7 2" xfId="19171" xr:uid="{00000000-0005-0000-0000-0000E24A0000}"/>
    <cellStyle name="Normal 2 3 4 2 2 8" xfId="19172" xr:uid="{00000000-0005-0000-0000-0000E34A0000}"/>
    <cellStyle name="Normal 2 3 4 2 2 9" xfId="19173" xr:uid="{00000000-0005-0000-0000-0000E44A0000}"/>
    <cellStyle name="Normal 2 3 4 2 20" xfId="19174" xr:uid="{00000000-0005-0000-0000-0000E54A0000}"/>
    <cellStyle name="Normal 2 3 4 2 20 10" xfId="19175" xr:uid="{00000000-0005-0000-0000-0000E64A0000}"/>
    <cellStyle name="Normal 2 3 4 2 20 2" xfId="19176" xr:uid="{00000000-0005-0000-0000-0000E74A0000}"/>
    <cellStyle name="Normal 2 3 4 2 20 2 2" xfId="19177" xr:uid="{00000000-0005-0000-0000-0000E84A0000}"/>
    <cellStyle name="Normal 2 3 4 2 20 3" xfId="19178" xr:uid="{00000000-0005-0000-0000-0000E94A0000}"/>
    <cellStyle name="Normal 2 3 4 2 20 3 2" xfId="19179" xr:uid="{00000000-0005-0000-0000-0000EA4A0000}"/>
    <cellStyle name="Normal 2 3 4 2 20 4" xfId="19180" xr:uid="{00000000-0005-0000-0000-0000EB4A0000}"/>
    <cellStyle name="Normal 2 3 4 2 20 4 2" xfId="19181" xr:uid="{00000000-0005-0000-0000-0000EC4A0000}"/>
    <cellStyle name="Normal 2 3 4 2 20 5" xfId="19182" xr:uid="{00000000-0005-0000-0000-0000ED4A0000}"/>
    <cellStyle name="Normal 2 3 4 2 20 5 2" xfId="19183" xr:uid="{00000000-0005-0000-0000-0000EE4A0000}"/>
    <cellStyle name="Normal 2 3 4 2 20 6" xfId="19184" xr:uid="{00000000-0005-0000-0000-0000EF4A0000}"/>
    <cellStyle name="Normal 2 3 4 2 20 6 2" xfId="19185" xr:uid="{00000000-0005-0000-0000-0000F04A0000}"/>
    <cellStyle name="Normal 2 3 4 2 20 7" xfId="19186" xr:uid="{00000000-0005-0000-0000-0000F14A0000}"/>
    <cellStyle name="Normal 2 3 4 2 20 7 2" xfId="19187" xr:uid="{00000000-0005-0000-0000-0000F24A0000}"/>
    <cellStyle name="Normal 2 3 4 2 20 8" xfId="19188" xr:uid="{00000000-0005-0000-0000-0000F34A0000}"/>
    <cellStyle name="Normal 2 3 4 2 20 9" xfId="19189" xr:uid="{00000000-0005-0000-0000-0000F44A0000}"/>
    <cellStyle name="Normal 2 3 4 2 21" xfId="19190" xr:uid="{00000000-0005-0000-0000-0000F54A0000}"/>
    <cellStyle name="Normal 2 3 4 2 21 10" xfId="19191" xr:uid="{00000000-0005-0000-0000-0000F64A0000}"/>
    <cellStyle name="Normal 2 3 4 2 21 2" xfId="19192" xr:uid="{00000000-0005-0000-0000-0000F74A0000}"/>
    <cellStyle name="Normal 2 3 4 2 21 2 2" xfId="19193" xr:uid="{00000000-0005-0000-0000-0000F84A0000}"/>
    <cellStyle name="Normal 2 3 4 2 21 3" xfId="19194" xr:uid="{00000000-0005-0000-0000-0000F94A0000}"/>
    <cellStyle name="Normal 2 3 4 2 21 3 2" xfId="19195" xr:uid="{00000000-0005-0000-0000-0000FA4A0000}"/>
    <cellStyle name="Normal 2 3 4 2 21 4" xfId="19196" xr:uid="{00000000-0005-0000-0000-0000FB4A0000}"/>
    <cellStyle name="Normal 2 3 4 2 21 4 2" xfId="19197" xr:uid="{00000000-0005-0000-0000-0000FC4A0000}"/>
    <cellStyle name="Normal 2 3 4 2 21 5" xfId="19198" xr:uid="{00000000-0005-0000-0000-0000FD4A0000}"/>
    <cellStyle name="Normal 2 3 4 2 21 5 2" xfId="19199" xr:uid="{00000000-0005-0000-0000-0000FE4A0000}"/>
    <cellStyle name="Normal 2 3 4 2 21 6" xfId="19200" xr:uid="{00000000-0005-0000-0000-0000FF4A0000}"/>
    <cellStyle name="Normal 2 3 4 2 21 6 2" xfId="19201" xr:uid="{00000000-0005-0000-0000-0000004B0000}"/>
    <cellStyle name="Normal 2 3 4 2 21 7" xfId="19202" xr:uid="{00000000-0005-0000-0000-0000014B0000}"/>
    <cellStyle name="Normal 2 3 4 2 21 7 2" xfId="19203" xr:uid="{00000000-0005-0000-0000-0000024B0000}"/>
    <cellStyle name="Normal 2 3 4 2 21 8" xfId="19204" xr:uid="{00000000-0005-0000-0000-0000034B0000}"/>
    <cellStyle name="Normal 2 3 4 2 21 9" xfId="19205" xr:uid="{00000000-0005-0000-0000-0000044B0000}"/>
    <cellStyle name="Normal 2 3 4 2 22" xfId="19206" xr:uid="{00000000-0005-0000-0000-0000054B0000}"/>
    <cellStyle name="Normal 2 3 4 2 22 10" xfId="19207" xr:uid="{00000000-0005-0000-0000-0000064B0000}"/>
    <cellStyle name="Normal 2 3 4 2 22 2" xfId="19208" xr:uid="{00000000-0005-0000-0000-0000074B0000}"/>
    <cellStyle name="Normal 2 3 4 2 22 2 2" xfId="19209" xr:uid="{00000000-0005-0000-0000-0000084B0000}"/>
    <cellStyle name="Normal 2 3 4 2 22 3" xfId="19210" xr:uid="{00000000-0005-0000-0000-0000094B0000}"/>
    <cellStyle name="Normal 2 3 4 2 22 3 2" xfId="19211" xr:uid="{00000000-0005-0000-0000-00000A4B0000}"/>
    <cellStyle name="Normal 2 3 4 2 22 4" xfId="19212" xr:uid="{00000000-0005-0000-0000-00000B4B0000}"/>
    <cellStyle name="Normal 2 3 4 2 22 4 2" xfId="19213" xr:uid="{00000000-0005-0000-0000-00000C4B0000}"/>
    <cellStyle name="Normal 2 3 4 2 22 5" xfId="19214" xr:uid="{00000000-0005-0000-0000-00000D4B0000}"/>
    <cellStyle name="Normal 2 3 4 2 22 5 2" xfId="19215" xr:uid="{00000000-0005-0000-0000-00000E4B0000}"/>
    <cellStyle name="Normal 2 3 4 2 22 6" xfId="19216" xr:uid="{00000000-0005-0000-0000-00000F4B0000}"/>
    <cellStyle name="Normal 2 3 4 2 22 6 2" xfId="19217" xr:uid="{00000000-0005-0000-0000-0000104B0000}"/>
    <cellStyle name="Normal 2 3 4 2 22 7" xfId="19218" xr:uid="{00000000-0005-0000-0000-0000114B0000}"/>
    <cellStyle name="Normal 2 3 4 2 22 7 2" xfId="19219" xr:uid="{00000000-0005-0000-0000-0000124B0000}"/>
    <cellStyle name="Normal 2 3 4 2 22 8" xfId="19220" xr:uid="{00000000-0005-0000-0000-0000134B0000}"/>
    <cellStyle name="Normal 2 3 4 2 22 9" xfId="19221" xr:uid="{00000000-0005-0000-0000-0000144B0000}"/>
    <cellStyle name="Normal 2 3 4 2 23" xfId="19222" xr:uid="{00000000-0005-0000-0000-0000154B0000}"/>
    <cellStyle name="Normal 2 3 4 2 23 10" xfId="19223" xr:uid="{00000000-0005-0000-0000-0000164B0000}"/>
    <cellStyle name="Normal 2 3 4 2 23 2" xfId="19224" xr:uid="{00000000-0005-0000-0000-0000174B0000}"/>
    <cellStyle name="Normal 2 3 4 2 23 2 2" xfId="19225" xr:uid="{00000000-0005-0000-0000-0000184B0000}"/>
    <cellStyle name="Normal 2 3 4 2 23 3" xfId="19226" xr:uid="{00000000-0005-0000-0000-0000194B0000}"/>
    <cellStyle name="Normal 2 3 4 2 23 3 2" xfId="19227" xr:uid="{00000000-0005-0000-0000-00001A4B0000}"/>
    <cellStyle name="Normal 2 3 4 2 23 4" xfId="19228" xr:uid="{00000000-0005-0000-0000-00001B4B0000}"/>
    <cellStyle name="Normal 2 3 4 2 23 4 2" xfId="19229" xr:uid="{00000000-0005-0000-0000-00001C4B0000}"/>
    <cellStyle name="Normal 2 3 4 2 23 5" xfId="19230" xr:uid="{00000000-0005-0000-0000-00001D4B0000}"/>
    <cellStyle name="Normal 2 3 4 2 23 5 2" xfId="19231" xr:uid="{00000000-0005-0000-0000-00001E4B0000}"/>
    <cellStyle name="Normal 2 3 4 2 23 6" xfId="19232" xr:uid="{00000000-0005-0000-0000-00001F4B0000}"/>
    <cellStyle name="Normal 2 3 4 2 23 6 2" xfId="19233" xr:uid="{00000000-0005-0000-0000-0000204B0000}"/>
    <cellStyle name="Normal 2 3 4 2 23 7" xfId="19234" xr:uid="{00000000-0005-0000-0000-0000214B0000}"/>
    <cellStyle name="Normal 2 3 4 2 23 7 2" xfId="19235" xr:uid="{00000000-0005-0000-0000-0000224B0000}"/>
    <cellStyle name="Normal 2 3 4 2 23 8" xfId="19236" xr:uid="{00000000-0005-0000-0000-0000234B0000}"/>
    <cellStyle name="Normal 2 3 4 2 23 9" xfId="19237" xr:uid="{00000000-0005-0000-0000-0000244B0000}"/>
    <cellStyle name="Normal 2 3 4 2 24" xfId="19238" xr:uid="{00000000-0005-0000-0000-0000254B0000}"/>
    <cellStyle name="Normal 2 3 4 2 24 10" xfId="19239" xr:uid="{00000000-0005-0000-0000-0000264B0000}"/>
    <cellStyle name="Normal 2 3 4 2 24 2" xfId="19240" xr:uid="{00000000-0005-0000-0000-0000274B0000}"/>
    <cellStyle name="Normal 2 3 4 2 24 2 2" xfId="19241" xr:uid="{00000000-0005-0000-0000-0000284B0000}"/>
    <cellStyle name="Normal 2 3 4 2 24 3" xfId="19242" xr:uid="{00000000-0005-0000-0000-0000294B0000}"/>
    <cellStyle name="Normal 2 3 4 2 24 3 2" xfId="19243" xr:uid="{00000000-0005-0000-0000-00002A4B0000}"/>
    <cellStyle name="Normal 2 3 4 2 24 4" xfId="19244" xr:uid="{00000000-0005-0000-0000-00002B4B0000}"/>
    <cellStyle name="Normal 2 3 4 2 24 4 2" xfId="19245" xr:uid="{00000000-0005-0000-0000-00002C4B0000}"/>
    <cellStyle name="Normal 2 3 4 2 24 5" xfId="19246" xr:uid="{00000000-0005-0000-0000-00002D4B0000}"/>
    <cellStyle name="Normal 2 3 4 2 24 5 2" xfId="19247" xr:uid="{00000000-0005-0000-0000-00002E4B0000}"/>
    <cellStyle name="Normal 2 3 4 2 24 6" xfId="19248" xr:uid="{00000000-0005-0000-0000-00002F4B0000}"/>
    <cellStyle name="Normal 2 3 4 2 24 6 2" xfId="19249" xr:uid="{00000000-0005-0000-0000-0000304B0000}"/>
    <cellStyle name="Normal 2 3 4 2 24 7" xfId="19250" xr:uid="{00000000-0005-0000-0000-0000314B0000}"/>
    <cellStyle name="Normal 2 3 4 2 24 7 2" xfId="19251" xr:uid="{00000000-0005-0000-0000-0000324B0000}"/>
    <cellStyle name="Normal 2 3 4 2 24 8" xfId="19252" xr:uid="{00000000-0005-0000-0000-0000334B0000}"/>
    <cellStyle name="Normal 2 3 4 2 24 9" xfId="19253" xr:uid="{00000000-0005-0000-0000-0000344B0000}"/>
    <cellStyle name="Normal 2 3 4 2 25" xfId="19254" xr:uid="{00000000-0005-0000-0000-0000354B0000}"/>
    <cellStyle name="Normal 2 3 4 2 25 10" xfId="19255" xr:uid="{00000000-0005-0000-0000-0000364B0000}"/>
    <cellStyle name="Normal 2 3 4 2 25 2" xfId="19256" xr:uid="{00000000-0005-0000-0000-0000374B0000}"/>
    <cellStyle name="Normal 2 3 4 2 25 2 2" xfId="19257" xr:uid="{00000000-0005-0000-0000-0000384B0000}"/>
    <cellStyle name="Normal 2 3 4 2 25 3" xfId="19258" xr:uid="{00000000-0005-0000-0000-0000394B0000}"/>
    <cellStyle name="Normal 2 3 4 2 25 3 2" xfId="19259" xr:uid="{00000000-0005-0000-0000-00003A4B0000}"/>
    <cellStyle name="Normal 2 3 4 2 25 4" xfId="19260" xr:uid="{00000000-0005-0000-0000-00003B4B0000}"/>
    <cellStyle name="Normal 2 3 4 2 25 4 2" xfId="19261" xr:uid="{00000000-0005-0000-0000-00003C4B0000}"/>
    <cellStyle name="Normal 2 3 4 2 25 5" xfId="19262" xr:uid="{00000000-0005-0000-0000-00003D4B0000}"/>
    <cellStyle name="Normal 2 3 4 2 25 5 2" xfId="19263" xr:uid="{00000000-0005-0000-0000-00003E4B0000}"/>
    <cellStyle name="Normal 2 3 4 2 25 6" xfId="19264" xr:uid="{00000000-0005-0000-0000-00003F4B0000}"/>
    <cellStyle name="Normal 2 3 4 2 25 6 2" xfId="19265" xr:uid="{00000000-0005-0000-0000-0000404B0000}"/>
    <cellStyle name="Normal 2 3 4 2 25 7" xfId="19266" xr:uid="{00000000-0005-0000-0000-0000414B0000}"/>
    <cellStyle name="Normal 2 3 4 2 25 7 2" xfId="19267" xr:uid="{00000000-0005-0000-0000-0000424B0000}"/>
    <cellStyle name="Normal 2 3 4 2 25 8" xfId="19268" xr:uid="{00000000-0005-0000-0000-0000434B0000}"/>
    <cellStyle name="Normal 2 3 4 2 25 9" xfId="19269" xr:uid="{00000000-0005-0000-0000-0000444B0000}"/>
    <cellStyle name="Normal 2 3 4 2 26" xfId="19270" xr:uid="{00000000-0005-0000-0000-0000454B0000}"/>
    <cellStyle name="Normal 2 3 4 2 26 10" xfId="19271" xr:uid="{00000000-0005-0000-0000-0000464B0000}"/>
    <cellStyle name="Normal 2 3 4 2 26 2" xfId="19272" xr:uid="{00000000-0005-0000-0000-0000474B0000}"/>
    <cellStyle name="Normal 2 3 4 2 26 2 2" xfId="19273" xr:uid="{00000000-0005-0000-0000-0000484B0000}"/>
    <cellStyle name="Normal 2 3 4 2 26 3" xfId="19274" xr:uid="{00000000-0005-0000-0000-0000494B0000}"/>
    <cellStyle name="Normal 2 3 4 2 26 3 2" xfId="19275" xr:uid="{00000000-0005-0000-0000-00004A4B0000}"/>
    <cellStyle name="Normal 2 3 4 2 26 4" xfId="19276" xr:uid="{00000000-0005-0000-0000-00004B4B0000}"/>
    <cellStyle name="Normal 2 3 4 2 26 4 2" xfId="19277" xr:uid="{00000000-0005-0000-0000-00004C4B0000}"/>
    <cellStyle name="Normal 2 3 4 2 26 5" xfId="19278" xr:uid="{00000000-0005-0000-0000-00004D4B0000}"/>
    <cellStyle name="Normal 2 3 4 2 26 5 2" xfId="19279" xr:uid="{00000000-0005-0000-0000-00004E4B0000}"/>
    <cellStyle name="Normal 2 3 4 2 26 6" xfId="19280" xr:uid="{00000000-0005-0000-0000-00004F4B0000}"/>
    <cellStyle name="Normal 2 3 4 2 26 6 2" xfId="19281" xr:uid="{00000000-0005-0000-0000-0000504B0000}"/>
    <cellStyle name="Normal 2 3 4 2 26 7" xfId="19282" xr:uid="{00000000-0005-0000-0000-0000514B0000}"/>
    <cellStyle name="Normal 2 3 4 2 26 7 2" xfId="19283" xr:uid="{00000000-0005-0000-0000-0000524B0000}"/>
    <cellStyle name="Normal 2 3 4 2 26 8" xfId="19284" xr:uid="{00000000-0005-0000-0000-0000534B0000}"/>
    <cellStyle name="Normal 2 3 4 2 26 9" xfId="19285" xr:uid="{00000000-0005-0000-0000-0000544B0000}"/>
    <cellStyle name="Normal 2 3 4 2 27" xfId="19286" xr:uid="{00000000-0005-0000-0000-0000554B0000}"/>
    <cellStyle name="Normal 2 3 4 2 27 10" xfId="19287" xr:uid="{00000000-0005-0000-0000-0000564B0000}"/>
    <cellStyle name="Normal 2 3 4 2 27 2" xfId="19288" xr:uid="{00000000-0005-0000-0000-0000574B0000}"/>
    <cellStyle name="Normal 2 3 4 2 27 2 2" xfId="19289" xr:uid="{00000000-0005-0000-0000-0000584B0000}"/>
    <cellStyle name="Normal 2 3 4 2 27 3" xfId="19290" xr:uid="{00000000-0005-0000-0000-0000594B0000}"/>
    <cellStyle name="Normal 2 3 4 2 27 3 2" xfId="19291" xr:uid="{00000000-0005-0000-0000-00005A4B0000}"/>
    <cellStyle name="Normal 2 3 4 2 27 4" xfId="19292" xr:uid="{00000000-0005-0000-0000-00005B4B0000}"/>
    <cellStyle name="Normal 2 3 4 2 27 4 2" xfId="19293" xr:uid="{00000000-0005-0000-0000-00005C4B0000}"/>
    <cellStyle name="Normal 2 3 4 2 27 5" xfId="19294" xr:uid="{00000000-0005-0000-0000-00005D4B0000}"/>
    <cellStyle name="Normal 2 3 4 2 27 5 2" xfId="19295" xr:uid="{00000000-0005-0000-0000-00005E4B0000}"/>
    <cellStyle name="Normal 2 3 4 2 27 6" xfId="19296" xr:uid="{00000000-0005-0000-0000-00005F4B0000}"/>
    <cellStyle name="Normal 2 3 4 2 27 6 2" xfId="19297" xr:uid="{00000000-0005-0000-0000-0000604B0000}"/>
    <cellStyle name="Normal 2 3 4 2 27 7" xfId="19298" xr:uid="{00000000-0005-0000-0000-0000614B0000}"/>
    <cellStyle name="Normal 2 3 4 2 27 7 2" xfId="19299" xr:uid="{00000000-0005-0000-0000-0000624B0000}"/>
    <cellStyle name="Normal 2 3 4 2 27 8" xfId="19300" xr:uid="{00000000-0005-0000-0000-0000634B0000}"/>
    <cellStyle name="Normal 2 3 4 2 27 9" xfId="19301" xr:uid="{00000000-0005-0000-0000-0000644B0000}"/>
    <cellStyle name="Normal 2 3 4 2 28" xfId="19302" xr:uid="{00000000-0005-0000-0000-0000654B0000}"/>
    <cellStyle name="Normal 2 3 4 2 28 10" xfId="19303" xr:uid="{00000000-0005-0000-0000-0000664B0000}"/>
    <cellStyle name="Normal 2 3 4 2 28 2" xfId="19304" xr:uid="{00000000-0005-0000-0000-0000674B0000}"/>
    <cellStyle name="Normal 2 3 4 2 28 2 2" xfId="19305" xr:uid="{00000000-0005-0000-0000-0000684B0000}"/>
    <cellStyle name="Normal 2 3 4 2 28 3" xfId="19306" xr:uid="{00000000-0005-0000-0000-0000694B0000}"/>
    <cellStyle name="Normal 2 3 4 2 28 3 2" xfId="19307" xr:uid="{00000000-0005-0000-0000-00006A4B0000}"/>
    <cellStyle name="Normal 2 3 4 2 28 4" xfId="19308" xr:uid="{00000000-0005-0000-0000-00006B4B0000}"/>
    <cellStyle name="Normal 2 3 4 2 28 4 2" xfId="19309" xr:uid="{00000000-0005-0000-0000-00006C4B0000}"/>
    <cellStyle name="Normal 2 3 4 2 28 5" xfId="19310" xr:uid="{00000000-0005-0000-0000-00006D4B0000}"/>
    <cellStyle name="Normal 2 3 4 2 28 5 2" xfId="19311" xr:uid="{00000000-0005-0000-0000-00006E4B0000}"/>
    <cellStyle name="Normal 2 3 4 2 28 6" xfId="19312" xr:uid="{00000000-0005-0000-0000-00006F4B0000}"/>
    <cellStyle name="Normal 2 3 4 2 28 6 2" xfId="19313" xr:uid="{00000000-0005-0000-0000-0000704B0000}"/>
    <cellStyle name="Normal 2 3 4 2 28 7" xfId="19314" xr:uid="{00000000-0005-0000-0000-0000714B0000}"/>
    <cellStyle name="Normal 2 3 4 2 28 7 2" xfId="19315" xr:uid="{00000000-0005-0000-0000-0000724B0000}"/>
    <cellStyle name="Normal 2 3 4 2 28 8" xfId="19316" xr:uid="{00000000-0005-0000-0000-0000734B0000}"/>
    <cellStyle name="Normal 2 3 4 2 28 9" xfId="19317" xr:uid="{00000000-0005-0000-0000-0000744B0000}"/>
    <cellStyle name="Normal 2 3 4 2 29" xfId="19318" xr:uid="{00000000-0005-0000-0000-0000754B0000}"/>
    <cellStyle name="Normal 2 3 4 2 29 10" xfId="19319" xr:uid="{00000000-0005-0000-0000-0000764B0000}"/>
    <cellStyle name="Normal 2 3 4 2 29 2" xfId="19320" xr:uid="{00000000-0005-0000-0000-0000774B0000}"/>
    <cellStyle name="Normal 2 3 4 2 29 2 2" xfId="19321" xr:uid="{00000000-0005-0000-0000-0000784B0000}"/>
    <cellStyle name="Normal 2 3 4 2 29 3" xfId="19322" xr:uid="{00000000-0005-0000-0000-0000794B0000}"/>
    <cellStyle name="Normal 2 3 4 2 29 3 2" xfId="19323" xr:uid="{00000000-0005-0000-0000-00007A4B0000}"/>
    <cellStyle name="Normal 2 3 4 2 29 4" xfId="19324" xr:uid="{00000000-0005-0000-0000-00007B4B0000}"/>
    <cellStyle name="Normal 2 3 4 2 29 4 2" xfId="19325" xr:uid="{00000000-0005-0000-0000-00007C4B0000}"/>
    <cellStyle name="Normal 2 3 4 2 29 5" xfId="19326" xr:uid="{00000000-0005-0000-0000-00007D4B0000}"/>
    <cellStyle name="Normal 2 3 4 2 29 5 2" xfId="19327" xr:uid="{00000000-0005-0000-0000-00007E4B0000}"/>
    <cellStyle name="Normal 2 3 4 2 29 6" xfId="19328" xr:uid="{00000000-0005-0000-0000-00007F4B0000}"/>
    <cellStyle name="Normal 2 3 4 2 29 6 2" xfId="19329" xr:uid="{00000000-0005-0000-0000-0000804B0000}"/>
    <cellStyle name="Normal 2 3 4 2 29 7" xfId="19330" xr:uid="{00000000-0005-0000-0000-0000814B0000}"/>
    <cellStyle name="Normal 2 3 4 2 29 7 2" xfId="19331" xr:uid="{00000000-0005-0000-0000-0000824B0000}"/>
    <cellStyle name="Normal 2 3 4 2 29 8" xfId="19332" xr:uid="{00000000-0005-0000-0000-0000834B0000}"/>
    <cellStyle name="Normal 2 3 4 2 29 9" xfId="19333" xr:uid="{00000000-0005-0000-0000-0000844B0000}"/>
    <cellStyle name="Normal 2 3 4 2 3" xfId="19334" xr:uid="{00000000-0005-0000-0000-0000854B0000}"/>
    <cellStyle name="Normal 2 3 4 2 3 10" xfId="19335" xr:uid="{00000000-0005-0000-0000-0000864B0000}"/>
    <cellStyle name="Normal 2 3 4 2 3 2" xfId="19336" xr:uid="{00000000-0005-0000-0000-0000874B0000}"/>
    <cellStyle name="Normal 2 3 4 2 3 2 2" xfId="19337" xr:uid="{00000000-0005-0000-0000-0000884B0000}"/>
    <cellStyle name="Normal 2 3 4 2 3 3" xfId="19338" xr:uid="{00000000-0005-0000-0000-0000894B0000}"/>
    <cellStyle name="Normal 2 3 4 2 3 3 2" xfId="19339" xr:uid="{00000000-0005-0000-0000-00008A4B0000}"/>
    <cellStyle name="Normal 2 3 4 2 3 4" xfId="19340" xr:uid="{00000000-0005-0000-0000-00008B4B0000}"/>
    <cellStyle name="Normal 2 3 4 2 3 4 2" xfId="19341" xr:uid="{00000000-0005-0000-0000-00008C4B0000}"/>
    <cellStyle name="Normal 2 3 4 2 3 5" xfId="19342" xr:uid="{00000000-0005-0000-0000-00008D4B0000}"/>
    <cellStyle name="Normal 2 3 4 2 3 5 2" xfId="19343" xr:uid="{00000000-0005-0000-0000-00008E4B0000}"/>
    <cellStyle name="Normal 2 3 4 2 3 6" xfId="19344" xr:uid="{00000000-0005-0000-0000-00008F4B0000}"/>
    <cellStyle name="Normal 2 3 4 2 3 6 2" xfId="19345" xr:uid="{00000000-0005-0000-0000-0000904B0000}"/>
    <cellStyle name="Normal 2 3 4 2 3 7" xfId="19346" xr:uid="{00000000-0005-0000-0000-0000914B0000}"/>
    <cellStyle name="Normal 2 3 4 2 3 7 2" xfId="19347" xr:uid="{00000000-0005-0000-0000-0000924B0000}"/>
    <cellStyle name="Normal 2 3 4 2 3 8" xfId="19348" xr:uid="{00000000-0005-0000-0000-0000934B0000}"/>
    <cellStyle name="Normal 2 3 4 2 3 9" xfId="19349" xr:uid="{00000000-0005-0000-0000-0000944B0000}"/>
    <cellStyle name="Normal 2 3 4 2 30" xfId="19350" xr:uid="{00000000-0005-0000-0000-0000954B0000}"/>
    <cellStyle name="Normal 2 3 4 2 30 10" xfId="19351" xr:uid="{00000000-0005-0000-0000-0000964B0000}"/>
    <cellStyle name="Normal 2 3 4 2 30 2" xfId="19352" xr:uid="{00000000-0005-0000-0000-0000974B0000}"/>
    <cellStyle name="Normal 2 3 4 2 30 2 2" xfId="19353" xr:uid="{00000000-0005-0000-0000-0000984B0000}"/>
    <cellStyle name="Normal 2 3 4 2 30 3" xfId="19354" xr:uid="{00000000-0005-0000-0000-0000994B0000}"/>
    <cellStyle name="Normal 2 3 4 2 30 3 2" xfId="19355" xr:uid="{00000000-0005-0000-0000-00009A4B0000}"/>
    <cellStyle name="Normal 2 3 4 2 30 4" xfId="19356" xr:uid="{00000000-0005-0000-0000-00009B4B0000}"/>
    <cellStyle name="Normal 2 3 4 2 30 4 2" xfId="19357" xr:uid="{00000000-0005-0000-0000-00009C4B0000}"/>
    <cellStyle name="Normal 2 3 4 2 30 5" xfId="19358" xr:uid="{00000000-0005-0000-0000-00009D4B0000}"/>
    <cellStyle name="Normal 2 3 4 2 30 5 2" xfId="19359" xr:uid="{00000000-0005-0000-0000-00009E4B0000}"/>
    <cellStyle name="Normal 2 3 4 2 30 6" xfId="19360" xr:uid="{00000000-0005-0000-0000-00009F4B0000}"/>
    <cellStyle name="Normal 2 3 4 2 30 6 2" xfId="19361" xr:uid="{00000000-0005-0000-0000-0000A04B0000}"/>
    <cellStyle name="Normal 2 3 4 2 30 7" xfId="19362" xr:uid="{00000000-0005-0000-0000-0000A14B0000}"/>
    <cellStyle name="Normal 2 3 4 2 30 7 2" xfId="19363" xr:uid="{00000000-0005-0000-0000-0000A24B0000}"/>
    <cellStyle name="Normal 2 3 4 2 30 8" xfId="19364" xr:uid="{00000000-0005-0000-0000-0000A34B0000}"/>
    <cellStyle name="Normal 2 3 4 2 30 9" xfId="19365" xr:uid="{00000000-0005-0000-0000-0000A44B0000}"/>
    <cellStyle name="Normal 2 3 4 2 31" xfId="19366" xr:uid="{00000000-0005-0000-0000-0000A54B0000}"/>
    <cellStyle name="Normal 2 3 4 2 31 10" xfId="19367" xr:uid="{00000000-0005-0000-0000-0000A64B0000}"/>
    <cellStyle name="Normal 2 3 4 2 31 2" xfId="19368" xr:uid="{00000000-0005-0000-0000-0000A74B0000}"/>
    <cellStyle name="Normal 2 3 4 2 31 2 2" xfId="19369" xr:uid="{00000000-0005-0000-0000-0000A84B0000}"/>
    <cellStyle name="Normal 2 3 4 2 31 3" xfId="19370" xr:uid="{00000000-0005-0000-0000-0000A94B0000}"/>
    <cellStyle name="Normal 2 3 4 2 31 3 2" xfId="19371" xr:uid="{00000000-0005-0000-0000-0000AA4B0000}"/>
    <cellStyle name="Normal 2 3 4 2 31 4" xfId="19372" xr:uid="{00000000-0005-0000-0000-0000AB4B0000}"/>
    <cellStyle name="Normal 2 3 4 2 31 4 2" xfId="19373" xr:uid="{00000000-0005-0000-0000-0000AC4B0000}"/>
    <cellStyle name="Normal 2 3 4 2 31 5" xfId="19374" xr:uid="{00000000-0005-0000-0000-0000AD4B0000}"/>
    <cellStyle name="Normal 2 3 4 2 31 5 2" xfId="19375" xr:uid="{00000000-0005-0000-0000-0000AE4B0000}"/>
    <cellStyle name="Normal 2 3 4 2 31 6" xfId="19376" xr:uid="{00000000-0005-0000-0000-0000AF4B0000}"/>
    <cellStyle name="Normal 2 3 4 2 31 6 2" xfId="19377" xr:uid="{00000000-0005-0000-0000-0000B04B0000}"/>
    <cellStyle name="Normal 2 3 4 2 31 7" xfId="19378" xr:uid="{00000000-0005-0000-0000-0000B14B0000}"/>
    <cellStyle name="Normal 2 3 4 2 31 7 2" xfId="19379" xr:uid="{00000000-0005-0000-0000-0000B24B0000}"/>
    <cellStyle name="Normal 2 3 4 2 31 8" xfId="19380" xr:uid="{00000000-0005-0000-0000-0000B34B0000}"/>
    <cellStyle name="Normal 2 3 4 2 31 9" xfId="19381" xr:uid="{00000000-0005-0000-0000-0000B44B0000}"/>
    <cellStyle name="Normal 2 3 4 2 32" xfId="19382" xr:uid="{00000000-0005-0000-0000-0000B54B0000}"/>
    <cellStyle name="Normal 2 3 4 2 32 10" xfId="19383" xr:uid="{00000000-0005-0000-0000-0000B64B0000}"/>
    <cellStyle name="Normal 2 3 4 2 32 2" xfId="19384" xr:uid="{00000000-0005-0000-0000-0000B74B0000}"/>
    <cellStyle name="Normal 2 3 4 2 32 2 2" xfId="19385" xr:uid="{00000000-0005-0000-0000-0000B84B0000}"/>
    <cellStyle name="Normal 2 3 4 2 32 3" xfId="19386" xr:uid="{00000000-0005-0000-0000-0000B94B0000}"/>
    <cellStyle name="Normal 2 3 4 2 32 3 2" xfId="19387" xr:uid="{00000000-0005-0000-0000-0000BA4B0000}"/>
    <cellStyle name="Normal 2 3 4 2 32 4" xfId="19388" xr:uid="{00000000-0005-0000-0000-0000BB4B0000}"/>
    <cellStyle name="Normal 2 3 4 2 32 4 2" xfId="19389" xr:uid="{00000000-0005-0000-0000-0000BC4B0000}"/>
    <cellStyle name="Normal 2 3 4 2 32 5" xfId="19390" xr:uid="{00000000-0005-0000-0000-0000BD4B0000}"/>
    <cellStyle name="Normal 2 3 4 2 32 5 2" xfId="19391" xr:uid="{00000000-0005-0000-0000-0000BE4B0000}"/>
    <cellStyle name="Normal 2 3 4 2 32 6" xfId="19392" xr:uid="{00000000-0005-0000-0000-0000BF4B0000}"/>
    <cellStyle name="Normal 2 3 4 2 32 6 2" xfId="19393" xr:uid="{00000000-0005-0000-0000-0000C04B0000}"/>
    <cellStyle name="Normal 2 3 4 2 32 7" xfId="19394" xr:uid="{00000000-0005-0000-0000-0000C14B0000}"/>
    <cellStyle name="Normal 2 3 4 2 32 7 2" xfId="19395" xr:uid="{00000000-0005-0000-0000-0000C24B0000}"/>
    <cellStyle name="Normal 2 3 4 2 32 8" xfId="19396" xr:uid="{00000000-0005-0000-0000-0000C34B0000}"/>
    <cellStyle name="Normal 2 3 4 2 32 9" xfId="19397" xr:uid="{00000000-0005-0000-0000-0000C44B0000}"/>
    <cellStyle name="Normal 2 3 4 2 33" xfId="19398" xr:uid="{00000000-0005-0000-0000-0000C54B0000}"/>
    <cellStyle name="Normal 2 3 4 2 33 10" xfId="19399" xr:uid="{00000000-0005-0000-0000-0000C64B0000}"/>
    <cellStyle name="Normal 2 3 4 2 33 2" xfId="19400" xr:uid="{00000000-0005-0000-0000-0000C74B0000}"/>
    <cellStyle name="Normal 2 3 4 2 33 2 2" xfId="19401" xr:uid="{00000000-0005-0000-0000-0000C84B0000}"/>
    <cellStyle name="Normal 2 3 4 2 33 3" xfId="19402" xr:uid="{00000000-0005-0000-0000-0000C94B0000}"/>
    <cellStyle name="Normal 2 3 4 2 33 3 2" xfId="19403" xr:uid="{00000000-0005-0000-0000-0000CA4B0000}"/>
    <cellStyle name="Normal 2 3 4 2 33 4" xfId="19404" xr:uid="{00000000-0005-0000-0000-0000CB4B0000}"/>
    <cellStyle name="Normal 2 3 4 2 33 4 2" xfId="19405" xr:uid="{00000000-0005-0000-0000-0000CC4B0000}"/>
    <cellStyle name="Normal 2 3 4 2 33 5" xfId="19406" xr:uid="{00000000-0005-0000-0000-0000CD4B0000}"/>
    <cellStyle name="Normal 2 3 4 2 33 5 2" xfId="19407" xr:uid="{00000000-0005-0000-0000-0000CE4B0000}"/>
    <cellStyle name="Normal 2 3 4 2 33 6" xfId="19408" xr:uid="{00000000-0005-0000-0000-0000CF4B0000}"/>
    <cellStyle name="Normal 2 3 4 2 33 6 2" xfId="19409" xr:uid="{00000000-0005-0000-0000-0000D04B0000}"/>
    <cellStyle name="Normal 2 3 4 2 33 7" xfId="19410" xr:uid="{00000000-0005-0000-0000-0000D14B0000}"/>
    <cellStyle name="Normal 2 3 4 2 33 7 2" xfId="19411" xr:uid="{00000000-0005-0000-0000-0000D24B0000}"/>
    <cellStyle name="Normal 2 3 4 2 33 8" xfId="19412" xr:uid="{00000000-0005-0000-0000-0000D34B0000}"/>
    <cellStyle name="Normal 2 3 4 2 33 9" xfId="19413" xr:uid="{00000000-0005-0000-0000-0000D44B0000}"/>
    <cellStyle name="Normal 2 3 4 2 34" xfId="19414" xr:uid="{00000000-0005-0000-0000-0000D54B0000}"/>
    <cellStyle name="Normal 2 3 4 2 34 10" xfId="19415" xr:uid="{00000000-0005-0000-0000-0000D64B0000}"/>
    <cellStyle name="Normal 2 3 4 2 34 2" xfId="19416" xr:uid="{00000000-0005-0000-0000-0000D74B0000}"/>
    <cellStyle name="Normal 2 3 4 2 34 2 2" xfId="19417" xr:uid="{00000000-0005-0000-0000-0000D84B0000}"/>
    <cellStyle name="Normal 2 3 4 2 34 3" xfId="19418" xr:uid="{00000000-0005-0000-0000-0000D94B0000}"/>
    <cellStyle name="Normal 2 3 4 2 34 3 2" xfId="19419" xr:uid="{00000000-0005-0000-0000-0000DA4B0000}"/>
    <cellStyle name="Normal 2 3 4 2 34 4" xfId="19420" xr:uid="{00000000-0005-0000-0000-0000DB4B0000}"/>
    <cellStyle name="Normal 2 3 4 2 34 4 2" xfId="19421" xr:uid="{00000000-0005-0000-0000-0000DC4B0000}"/>
    <cellStyle name="Normal 2 3 4 2 34 5" xfId="19422" xr:uid="{00000000-0005-0000-0000-0000DD4B0000}"/>
    <cellStyle name="Normal 2 3 4 2 34 5 2" xfId="19423" xr:uid="{00000000-0005-0000-0000-0000DE4B0000}"/>
    <cellStyle name="Normal 2 3 4 2 34 6" xfId="19424" xr:uid="{00000000-0005-0000-0000-0000DF4B0000}"/>
    <cellStyle name="Normal 2 3 4 2 34 6 2" xfId="19425" xr:uid="{00000000-0005-0000-0000-0000E04B0000}"/>
    <cellStyle name="Normal 2 3 4 2 34 7" xfId="19426" xr:uid="{00000000-0005-0000-0000-0000E14B0000}"/>
    <cellStyle name="Normal 2 3 4 2 34 7 2" xfId="19427" xr:uid="{00000000-0005-0000-0000-0000E24B0000}"/>
    <cellStyle name="Normal 2 3 4 2 34 8" xfId="19428" xr:uid="{00000000-0005-0000-0000-0000E34B0000}"/>
    <cellStyle name="Normal 2 3 4 2 34 9" xfId="19429" xr:uid="{00000000-0005-0000-0000-0000E44B0000}"/>
    <cellStyle name="Normal 2 3 4 2 35" xfId="19430" xr:uid="{00000000-0005-0000-0000-0000E54B0000}"/>
    <cellStyle name="Normal 2 3 4 2 35 10" xfId="19431" xr:uid="{00000000-0005-0000-0000-0000E64B0000}"/>
    <cellStyle name="Normal 2 3 4 2 35 2" xfId="19432" xr:uid="{00000000-0005-0000-0000-0000E74B0000}"/>
    <cellStyle name="Normal 2 3 4 2 35 2 2" xfId="19433" xr:uid="{00000000-0005-0000-0000-0000E84B0000}"/>
    <cellStyle name="Normal 2 3 4 2 35 3" xfId="19434" xr:uid="{00000000-0005-0000-0000-0000E94B0000}"/>
    <cellStyle name="Normal 2 3 4 2 35 3 2" xfId="19435" xr:uid="{00000000-0005-0000-0000-0000EA4B0000}"/>
    <cellStyle name="Normal 2 3 4 2 35 4" xfId="19436" xr:uid="{00000000-0005-0000-0000-0000EB4B0000}"/>
    <cellStyle name="Normal 2 3 4 2 35 4 2" xfId="19437" xr:uid="{00000000-0005-0000-0000-0000EC4B0000}"/>
    <cellStyle name="Normal 2 3 4 2 35 5" xfId="19438" xr:uid="{00000000-0005-0000-0000-0000ED4B0000}"/>
    <cellStyle name="Normal 2 3 4 2 35 5 2" xfId="19439" xr:uid="{00000000-0005-0000-0000-0000EE4B0000}"/>
    <cellStyle name="Normal 2 3 4 2 35 6" xfId="19440" xr:uid="{00000000-0005-0000-0000-0000EF4B0000}"/>
    <cellStyle name="Normal 2 3 4 2 35 6 2" xfId="19441" xr:uid="{00000000-0005-0000-0000-0000F04B0000}"/>
    <cellStyle name="Normal 2 3 4 2 35 7" xfId="19442" xr:uid="{00000000-0005-0000-0000-0000F14B0000}"/>
    <cellStyle name="Normal 2 3 4 2 35 7 2" xfId="19443" xr:uid="{00000000-0005-0000-0000-0000F24B0000}"/>
    <cellStyle name="Normal 2 3 4 2 35 8" xfId="19444" xr:uid="{00000000-0005-0000-0000-0000F34B0000}"/>
    <cellStyle name="Normal 2 3 4 2 35 9" xfId="19445" xr:uid="{00000000-0005-0000-0000-0000F44B0000}"/>
    <cellStyle name="Normal 2 3 4 2 36" xfId="19446" xr:uid="{00000000-0005-0000-0000-0000F54B0000}"/>
    <cellStyle name="Normal 2 3 4 2 36 10" xfId="19447" xr:uid="{00000000-0005-0000-0000-0000F64B0000}"/>
    <cellStyle name="Normal 2 3 4 2 36 2" xfId="19448" xr:uid="{00000000-0005-0000-0000-0000F74B0000}"/>
    <cellStyle name="Normal 2 3 4 2 36 2 2" xfId="19449" xr:uid="{00000000-0005-0000-0000-0000F84B0000}"/>
    <cellStyle name="Normal 2 3 4 2 36 3" xfId="19450" xr:uid="{00000000-0005-0000-0000-0000F94B0000}"/>
    <cellStyle name="Normal 2 3 4 2 36 3 2" xfId="19451" xr:uid="{00000000-0005-0000-0000-0000FA4B0000}"/>
    <cellStyle name="Normal 2 3 4 2 36 4" xfId="19452" xr:uid="{00000000-0005-0000-0000-0000FB4B0000}"/>
    <cellStyle name="Normal 2 3 4 2 36 4 2" xfId="19453" xr:uid="{00000000-0005-0000-0000-0000FC4B0000}"/>
    <cellStyle name="Normal 2 3 4 2 36 5" xfId="19454" xr:uid="{00000000-0005-0000-0000-0000FD4B0000}"/>
    <cellStyle name="Normal 2 3 4 2 36 5 2" xfId="19455" xr:uid="{00000000-0005-0000-0000-0000FE4B0000}"/>
    <cellStyle name="Normal 2 3 4 2 36 6" xfId="19456" xr:uid="{00000000-0005-0000-0000-0000FF4B0000}"/>
    <cellStyle name="Normal 2 3 4 2 36 6 2" xfId="19457" xr:uid="{00000000-0005-0000-0000-0000004C0000}"/>
    <cellStyle name="Normal 2 3 4 2 36 7" xfId="19458" xr:uid="{00000000-0005-0000-0000-0000014C0000}"/>
    <cellStyle name="Normal 2 3 4 2 36 7 2" xfId="19459" xr:uid="{00000000-0005-0000-0000-0000024C0000}"/>
    <cellStyle name="Normal 2 3 4 2 36 8" xfId="19460" xr:uid="{00000000-0005-0000-0000-0000034C0000}"/>
    <cellStyle name="Normal 2 3 4 2 36 9" xfId="19461" xr:uid="{00000000-0005-0000-0000-0000044C0000}"/>
    <cellStyle name="Normal 2 3 4 2 37" xfId="19462" xr:uid="{00000000-0005-0000-0000-0000054C0000}"/>
    <cellStyle name="Normal 2 3 4 2 37 10" xfId="19463" xr:uid="{00000000-0005-0000-0000-0000064C0000}"/>
    <cellStyle name="Normal 2 3 4 2 37 2" xfId="19464" xr:uid="{00000000-0005-0000-0000-0000074C0000}"/>
    <cellStyle name="Normal 2 3 4 2 37 2 2" xfId="19465" xr:uid="{00000000-0005-0000-0000-0000084C0000}"/>
    <cellStyle name="Normal 2 3 4 2 37 3" xfId="19466" xr:uid="{00000000-0005-0000-0000-0000094C0000}"/>
    <cellStyle name="Normal 2 3 4 2 37 3 2" xfId="19467" xr:uid="{00000000-0005-0000-0000-00000A4C0000}"/>
    <cellStyle name="Normal 2 3 4 2 37 4" xfId="19468" xr:uid="{00000000-0005-0000-0000-00000B4C0000}"/>
    <cellStyle name="Normal 2 3 4 2 37 4 2" xfId="19469" xr:uid="{00000000-0005-0000-0000-00000C4C0000}"/>
    <cellStyle name="Normal 2 3 4 2 37 5" xfId="19470" xr:uid="{00000000-0005-0000-0000-00000D4C0000}"/>
    <cellStyle name="Normal 2 3 4 2 37 5 2" xfId="19471" xr:uid="{00000000-0005-0000-0000-00000E4C0000}"/>
    <cellStyle name="Normal 2 3 4 2 37 6" xfId="19472" xr:uid="{00000000-0005-0000-0000-00000F4C0000}"/>
    <cellStyle name="Normal 2 3 4 2 37 6 2" xfId="19473" xr:uid="{00000000-0005-0000-0000-0000104C0000}"/>
    <cellStyle name="Normal 2 3 4 2 37 7" xfId="19474" xr:uid="{00000000-0005-0000-0000-0000114C0000}"/>
    <cellStyle name="Normal 2 3 4 2 37 7 2" xfId="19475" xr:uid="{00000000-0005-0000-0000-0000124C0000}"/>
    <cellStyle name="Normal 2 3 4 2 37 8" xfId="19476" xr:uid="{00000000-0005-0000-0000-0000134C0000}"/>
    <cellStyle name="Normal 2 3 4 2 37 9" xfId="19477" xr:uid="{00000000-0005-0000-0000-0000144C0000}"/>
    <cellStyle name="Normal 2 3 4 2 38" xfId="19478" xr:uid="{00000000-0005-0000-0000-0000154C0000}"/>
    <cellStyle name="Normal 2 3 4 2 38 10" xfId="19479" xr:uid="{00000000-0005-0000-0000-0000164C0000}"/>
    <cellStyle name="Normal 2 3 4 2 38 2" xfId="19480" xr:uid="{00000000-0005-0000-0000-0000174C0000}"/>
    <cellStyle name="Normal 2 3 4 2 38 2 2" xfId="19481" xr:uid="{00000000-0005-0000-0000-0000184C0000}"/>
    <cellStyle name="Normal 2 3 4 2 38 3" xfId="19482" xr:uid="{00000000-0005-0000-0000-0000194C0000}"/>
    <cellStyle name="Normal 2 3 4 2 38 3 2" xfId="19483" xr:uid="{00000000-0005-0000-0000-00001A4C0000}"/>
    <cellStyle name="Normal 2 3 4 2 38 4" xfId="19484" xr:uid="{00000000-0005-0000-0000-00001B4C0000}"/>
    <cellStyle name="Normal 2 3 4 2 38 4 2" xfId="19485" xr:uid="{00000000-0005-0000-0000-00001C4C0000}"/>
    <cellStyle name="Normal 2 3 4 2 38 5" xfId="19486" xr:uid="{00000000-0005-0000-0000-00001D4C0000}"/>
    <cellStyle name="Normal 2 3 4 2 38 5 2" xfId="19487" xr:uid="{00000000-0005-0000-0000-00001E4C0000}"/>
    <cellStyle name="Normal 2 3 4 2 38 6" xfId="19488" xr:uid="{00000000-0005-0000-0000-00001F4C0000}"/>
    <cellStyle name="Normal 2 3 4 2 38 6 2" xfId="19489" xr:uid="{00000000-0005-0000-0000-0000204C0000}"/>
    <cellStyle name="Normal 2 3 4 2 38 7" xfId="19490" xr:uid="{00000000-0005-0000-0000-0000214C0000}"/>
    <cellStyle name="Normal 2 3 4 2 38 7 2" xfId="19491" xr:uid="{00000000-0005-0000-0000-0000224C0000}"/>
    <cellStyle name="Normal 2 3 4 2 38 8" xfId="19492" xr:uid="{00000000-0005-0000-0000-0000234C0000}"/>
    <cellStyle name="Normal 2 3 4 2 38 9" xfId="19493" xr:uid="{00000000-0005-0000-0000-0000244C0000}"/>
    <cellStyle name="Normal 2 3 4 2 39" xfId="19494" xr:uid="{00000000-0005-0000-0000-0000254C0000}"/>
    <cellStyle name="Normal 2 3 4 2 39 10" xfId="19495" xr:uid="{00000000-0005-0000-0000-0000264C0000}"/>
    <cellStyle name="Normal 2 3 4 2 39 2" xfId="19496" xr:uid="{00000000-0005-0000-0000-0000274C0000}"/>
    <cellStyle name="Normal 2 3 4 2 39 2 2" xfId="19497" xr:uid="{00000000-0005-0000-0000-0000284C0000}"/>
    <cellStyle name="Normal 2 3 4 2 39 3" xfId="19498" xr:uid="{00000000-0005-0000-0000-0000294C0000}"/>
    <cellStyle name="Normal 2 3 4 2 39 3 2" xfId="19499" xr:uid="{00000000-0005-0000-0000-00002A4C0000}"/>
    <cellStyle name="Normal 2 3 4 2 39 4" xfId="19500" xr:uid="{00000000-0005-0000-0000-00002B4C0000}"/>
    <cellStyle name="Normal 2 3 4 2 39 4 2" xfId="19501" xr:uid="{00000000-0005-0000-0000-00002C4C0000}"/>
    <cellStyle name="Normal 2 3 4 2 39 5" xfId="19502" xr:uid="{00000000-0005-0000-0000-00002D4C0000}"/>
    <cellStyle name="Normal 2 3 4 2 39 5 2" xfId="19503" xr:uid="{00000000-0005-0000-0000-00002E4C0000}"/>
    <cellStyle name="Normal 2 3 4 2 39 6" xfId="19504" xr:uid="{00000000-0005-0000-0000-00002F4C0000}"/>
    <cellStyle name="Normal 2 3 4 2 39 6 2" xfId="19505" xr:uid="{00000000-0005-0000-0000-0000304C0000}"/>
    <cellStyle name="Normal 2 3 4 2 39 7" xfId="19506" xr:uid="{00000000-0005-0000-0000-0000314C0000}"/>
    <cellStyle name="Normal 2 3 4 2 39 7 2" xfId="19507" xr:uid="{00000000-0005-0000-0000-0000324C0000}"/>
    <cellStyle name="Normal 2 3 4 2 39 8" xfId="19508" xr:uid="{00000000-0005-0000-0000-0000334C0000}"/>
    <cellStyle name="Normal 2 3 4 2 39 9" xfId="19509" xr:uid="{00000000-0005-0000-0000-0000344C0000}"/>
    <cellStyle name="Normal 2 3 4 2 4" xfId="19510" xr:uid="{00000000-0005-0000-0000-0000354C0000}"/>
    <cellStyle name="Normal 2 3 4 2 4 10" xfId="19511" xr:uid="{00000000-0005-0000-0000-0000364C0000}"/>
    <cellStyle name="Normal 2 3 4 2 4 2" xfId="19512" xr:uid="{00000000-0005-0000-0000-0000374C0000}"/>
    <cellStyle name="Normal 2 3 4 2 4 2 2" xfId="19513" xr:uid="{00000000-0005-0000-0000-0000384C0000}"/>
    <cellStyle name="Normal 2 3 4 2 4 3" xfId="19514" xr:uid="{00000000-0005-0000-0000-0000394C0000}"/>
    <cellStyle name="Normal 2 3 4 2 4 3 2" xfId="19515" xr:uid="{00000000-0005-0000-0000-00003A4C0000}"/>
    <cellStyle name="Normal 2 3 4 2 4 4" xfId="19516" xr:uid="{00000000-0005-0000-0000-00003B4C0000}"/>
    <cellStyle name="Normal 2 3 4 2 4 4 2" xfId="19517" xr:uid="{00000000-0005-0000-0000-00003C4C0000}"/>
    <cellStyle name="Normal 2 3 4 2 4 5" xfId="19518" xr:uid="{00000000-0005-0000-0000-00003D4C0000}"/>
    <cellStyle name="Normal 2 3 4 2 4 5 2" xfId="19519" xr:uid="{00000000-0005-0000-0000-00003E4C0000}"/>
    <cellStyle name="Normal 2 3 4 2 4 6" xfId="19520" xr:uid="{00000000-0005-0000-0000-00003F4C0000}"/>
    <cellStyle name="Normal 2 3 4 2 4 6 2" xfId="19521" xr:uid="{00000000-0005-0000-0000-0000404C0000}"/>
    <cellStyle name="Normal 2 3 4 2 4 7" xfId="19522" xr:uid="{00000000-0005-0000-0000-0000414C0000}"/>
    <cellStyle name="Normal 2 3 4 2 4 7 2" xfId="19523" xr:uid="{00000000-0005-0000-0000-0000424C0000}"/>
    <cellStyle name="Normal 2 3 4 2 4 8" xfId="19524" xr:uid="{00000000-0005-0000-0000-0000434C0000}"/>
    <cellStyle name="Normal 2 3 4 2 4 9" xfId="19525" xr:uid="{00000000-0005-0000-0000-0000444C0000}"/>
    <cellStyle name="Normal 2 3 4 2 40" xfId="19526" xr:uid="{00000000-0005-0000-0000-0000454C0000}"/>
    <cellStyle name="Normal 2 3 4 2 40 10" xfId="19527" xr:uid="{00000000-0005-0000-0000-0000464C0000}"/>
    <cellStyle name="Normal 2 3 4 2 40 2" xfId="19528" xr:uid="{00000000-0005-0000-0000-0000474C0000}"/>
    <cellStyle name="Normal 2 3 4 2 40 2 2" xfId="19529" xr:uid="{00000000-0005-0000-0000-0000484C0000}"/>
    <cellStyle name="Normal 2 3 4 2 40 3" xfId="19530" xr:uid="{00000000-0005-0000-0000-0000494C0000}"/>
    <cellStyle name="Normal 2 3 4 2 40 3 2" xfId="19531" xr:uid="{00000000-0005-0000-0000-00004A4C0000}"/>
    <cellStyle name="Normal 2 3 4 2 40 4" xfId="19532" xr:uid="{00000000-0005-0000-0000-00004B4C0000}"/>
    <cellStyle name="Normal 2 3 4 2 40 4 2" xfId="19533" xr:uid="{00000000-0005-0000-0000-00004C4C0000}"/>
    <cellStyle name="Normal 2 3 4 2 40 5" xfId="19534" xr:uid="{00000000-0005-0000-0000-00004D4C0000}"/>
    <cellStyle name="Normal 2 3 4 2 40 5 2" xfId="19535" xr:uid="{00000000-0005-0000-0000-00004E4C0000}"/>
    <cellStyle name="Normal 2 3 4 2 40 6" xfId="19536" xr:uid="{00000000-0005-0000-0000-00004F4C0000}"/>
    <cellStyle name="Normal 2 3 4 2 40 6 2" xfId="19537" xr:uid="{00000000-0005-0000-0000-0000504C0000}"/>
    <cellStyle name="Normal 2 3 4 2 40 7" xfId="19538" xr:uid="{00000000-0005-0000-0000-0000514C0000}"/>
    <cellStyle name="Normal 2 3 4 2 40 7 2" xfId="19539" xr:uid="{00000000-0005-0000-0000-0000524C0000}"/>
    <cellStyle name="Normal 2 3 4 2 40 8" xfId="19540" xr:uid="{00000000-0005-0000-0000-0000534C0000}"/>
    <cellStyle name="Normal 2 3 4 2 40 9" xfId="19541" xr:uid="{00000000-0005-0000-0000-0000544C0000}"/>
    <cellStyle name="Normal 2 3 4 2 41" xfId="19542" xr:uid="{00000000-0005-0000-0000-0000554C0000}"/>
    <cellStyle name="Normal 2 3 4 2 41 10" xfId="19543" xr:uid="{00000000-0005-0000-0000-0000564C0000}"/>
    <cellStyle name="Normal 2 3 4 2 41 2" xfId="19544" xr:uid="{00000000-0005-0000-0000-0000574C0000}"/>
    <cellStyle name="Normal 2 3 4 2 41 2 2" xfId="19545" xr:uid="{00000000-0005-0000-0000-0000584C0000}"/>
    <cellStyle name="Normal 2 3 4 2 41 3" xfId="19546" xr:uid="{00000000-0005-0000-0000-0000594C0000}"/>
    <cellStyle name="Normal 2 3 4 2 41 3 2" xfId="19547" xr:uid="{00000000-0005-0000-0000-00005A4C0000}"/>
    <cellStyle name="Normal 2 3 4 2 41 4" xfId="19548" xr:uid="{00000000-0005-0000-0000-00005B4C0000}"/>
    <cellStyle name="Normal 2 3 4 2 41 4 2" xfId="19549" xr:uid="{00000000-0005-0000-0000-00005C4C0000}"/>
    <cellStyle name="Normal 2 3 4 2 41 5" xfId="19550" xr:uid="{00000000-0005-0000-0000-00005D4C0000}"/>
    <cellStyle name="Normal 2 3 4 2 41 5 2" xfId="19551" xr:uid="{00000000-0005-0000-0000-00005E4C0000}"/>
    <cellStyle name="Normal 2 3 4 2 41 6" xfId="19552" xr:uid="{00000000-0005-0000-0000-00005F4C0000}"/>
    <cellStyle name="Normal 2 3 4 2 41 6 2" xfId="19553" xr:uid="{00000000-0005-0000-0000-0000604C0000}"/>
    <cellStyle name="Normal 2 3 4 2 41 7" xfId="19554" xr:uid="{00000000-0005-0000-0000-0000614C0000}"/>
    <cellStyle name="Normal 2 3 4 2 41 7 2" xfId="19555" xr:uid="{00000000-0005-0000-0000-0000624C0000}"/>
    <cellStyle name="Normal 2 3 4 2 41 8" xfId="19556" xr:uid="{00000000-0005-0000-0000-0000634C0000}"/>
    <cellStyle name="Normal 2 3 4 2 41 9" xfId="19557" xr:uid="{00000000-0005-0000-0000-0000644C0000}"/>
    <cellStyle name="Normal 2 3 4 2 42" xfId="19558" xr:uid="{00000000-0005-0000-0000-0000654C0000}"/>
    <cellStyle name="Normal 2 3 4 2 42 10" xfId="19559" xr:uid="{00000000-0005-0000-0000-0000664C0000}"/>
    <cellStyle name="Normal 2 3 4 2 42 2" xfId="19560" xr:uid="{00000000-0005-0000-0000-0000674C0000}"/>
    <cellStyle name="Normal 2 3 4 2 42 2 2" xfId="19561" xr:uid="{00000000-0005-0000-0000-0000684C0000}"/>
    <cellStyle name="Normal 2 3 4 2 42 3" xfId="19562" xr:uid="{00000000-0005-0000-0000-0000694C0000}"/>
    <cellStyle name="Normal 2 3 4 2 42 3 2" xfId="19563" xr:uid="{00000000-0005-0000-0000-00006A4C0000}"/>
    <cellStyle name="Normal 2 3 4 2 42 4" xfId="19564" xr:uid="{00000000-0005-0000-0000-00006B4C0000}"/>
    <cellStyle name="Normal 2 3 4 2 42 4 2" xfId="19565" xr:uid="{00000000-0005-0000-0000-00006C4C0000}"/>
    <cellStyle name="Normal 2 3 4 2 42 5" xfId="19566" xr:uid="{00000000-0005-0000-0000-00006D4C0000}"/>
    <cellStyle name="Normal 2 3 4 2 42 5 2" xfId="19567" xr:uid="{00000000-0005-0000-0000-00006E4C0000}"/>
    <cellStyle name="Normal 2 3 4 2 42 6" xfId="19568" xr:uid="{00000000-0005-0000-0000-00006F4C0000}"/>
    <cellStyle name="Normal 2 3 4 2 42 6 2" xfId="19569" xr:uid="{00000000-0005-0000-0000-0000704C0000}"/>
    <cellStyle name="Normal 2 3 4 2 42 7" xfId="19570" xr:uid="{00000000-0005-0000-0000-0000714C0000}"/>
    <cellStyle name="Normal 2 3 4 2 42 7 2" xfId="19571" xr:uid="{00000000-0005-0000-0000-0000724C0000}"/>
    <cellStyle name="Normal 2 3 4 2 42 8" xfId="19572" xr:uid="{00000000-0005-0000-0000-0000734C0000}"/>
    <cellStyle name="Normal 2 3 4 2 42 9" xfId="19573" xr:uid="{00000000-0005-0000-0000-0000744C0000}"/>
    <cellStyle name="Normal 2 3 4 2 43" xfId="19574" xr:uid="{00000000-0005-0000-0000-0000754C0000}"/>
    <cellStyle name="Normal 2 3 4 2 43 10" xfId="19575" xr:uid="{00000000-0005-0000-0000-0000764C0000}"/>
    <cellStyle name="Normal 2 3 4 2 43 2" xfId="19576" xr:uid="{00000000-0005-0000-0000-0000774C0000}"/>
    <cellStyle name="Normal 2 3 4 2 43 2 2" xfId="19577" xr:uid="{00000000-0005-0000-0000-0000784C0000}"/>
    <cellStyle name="Normal 2 3 4 2 43 3" xfId="19578" xr:uid="{00000000-0005-0000-0000-0000794C0000}"/>
    <cellStyle name="Normal 2 3 4 2 43 3 2" xfId="19579" xr:uid="{00000000-0005-0000-0000-00007A4C0000}"/>
    <cellStyle name="Normal 2 3 4 2 43 4" xfId="19580" xr:uid="{00000000-0005-0000-0000-00007B4C0000}"/>
    <cellStyle name="Normal 2 3 4 2 43 4 2" xfId="19581" xr:uid="{00000000-0005-0000-0000-00007C4C0000}"/>
    <cellStyle name="Normal 2 3 4 2 43 5" xfId="19582" xr:uid="{00000000-0005-0000-0000-00007D4C0000}"/>
    <cellStyle name="Normal 2 3 4 2 43 5 2" xfId="19583" xr:uid="{00000000-0005-0000-0000-00007E4C0000}"/>
    <cellStyle name="Normal 2 3 4 2 43 6" xfId="19584" xr:uid="{00000000-0005-0000-0000-00007F4C0000}"/>
    <cellStyle name="Normal 2 3 4 2 43 6 2" xfId="19585" xr:uid="{00000000-0005-0000-0000-0000804C0000}"/>
    <cellStyle name="Normal 2 3 4 2 43 7" xfId="19586" xr:uid="{00000000-0005-0000-0000-0000814C0000}"/>
    <cellStyle name="Normal 2 3 4 2 43 7 2" xfId="19587" xr:uid="{00000000-0005-0000-0000-0000824C0000}"/>
    <cellStyle name="Normal 2 3 4 2 43 8" xfId="19588" xr:uid="{00000000-0005-0000-0000-0000834C0000}"/>
    <cellStyle name="Normal 2 3 4 2 43 9" xfId="19589" xr:uid="{00000000-0005-0000-0000-0000844C0000}"/>
    <cellStyle name="Normal 2 3 4 2 44" xfId="19590" xr:uid="{00000000-0005-0000-0000-0000854C0000}"/>
    <cellStyle name="Normal 2 3 4 2 44 10" xfId="19591" xr:uid="{00000000-0005-0000-0000-0000864C0000}"/>
    <cellStyle name="Normal 2 3 4 2 44 2" xfId="19592" xr:uid="{00000000-0005-0000-0000-0000874C0000}"/>
    <cellStyle name="Normal 2 3 4 2 44 2 2" xfId="19593" xr:uid="{00000000-0005-0000-0000-0000884C0000}"/>
    <cellStyle name="Normal 2 3 4 2 44 3" xfId="19594" xr:uid="{00000000-0005-0000-0000-0000894C0000}"/>
    <cellStyle name="Normal 2 3 4 2 44 3 2" xfId="19595" xr:uid="{00000000-0005-0000-0000-00008A4C0000}"/>
    <cellStyle name="Normal 2 3 4 2 44 4" xfId="19596" xr:uid="{00000000-0005-0000-0000-00008B4C0000}"/>
    <cellStyle name="Normal 2 3 4 2 44 4 2" xfId="19597" xr:uid="{00000000-0005-0000-0000-00008C4C0000}"/>
    <cellStyle name="Normal 2 3 4 2 44 5" xfId="19598" xr:uid="{00000000-0005-0000-0000-00008D4C0000}"/>
    <cellStyle name="Normal 2 3 4 2 44 5 2" xfId="19599" xr:uid="{00000000-0005-0000-0000-00008E4C0000}"/>
    <cellStyle name="Normal 2 3 4 2 44 6" xfId="19600" xr:uid="{00000000-0005-0000-0000-00008F4C0000}"/>
    <cellStyle name="Normal 2 3 4 2 44 6 2" xfId="19601" xr:uid="{00000000-0005-0000-0000-0000904C0000}"/>
    <cellStyle name="Normal 2 3 4 2 44 7" xfId="19602" xr:uid="{00000000-0005-0000-0000-0000914C0000}"/>
    <cellStyle name="Normal 2 3 4 2 44 7 2" xfId="19603" xr:uid="{00000000-0005-0000-0000-0000924C0000}"/>
    <cellStyle name="Normal 2 3 4 2 44 8" xfId="19604" xr:uid="{00000000-0005-0000-0000-0000934C0000}"/>
    <cellStyle name="Normal 2 3 4 2 44 9" xfId="19605" xr:uid="{00000000-0005-0000-0000-0000944C0000}"/>
    <cellStyle name="Normal 2 3 4 2 45" xfId="19606" xr:uid="{00000000-0005-0000-0000-0000954C0000}"/>
    <cellStyle name="Normal 2 3 4 2 45 10" xfId="19607" xr:uid="{00000000-0005-0000-0000-0000964C0000}"/>
    <cellStyle name="Normal 2 3 4 2 45 2" xfId="19608" xr:uid="{00000000-0005-0000-0000-0000974C0000}"/>
    <cellStyle name="Normal 2 3 4 2 45 2 2" xfId="19609" xr:uid="{00000000-0005-0000-0000-0000984C0000}"/>
    <cellStyle name="Normal 2 3 4 2 45 3" xfId="19610" xr:uid="{00000000-0005-0000-0000-0000994C0000}"/>
    <cellStyle name="Normal 2 3 4 2 45 3 2" xfId="19611" xr:uid="{00000000-0005-0000-0000-00009A4C0000}"/>
    <cellStyle name="Normal 2 3 4 2 45 4" xfId="19612" xr:uid="{00000000-0005-0000-0000-00009B4C0000}"/>
    <cellStyle name="Normal 2 3 4 2 45 4 2" xfId="19613" xr:uid="{00000000-0005-0000-0000-00009C4C0000}"/>
    <cellStyle name="Normal 2 3 4 2 45 5" xfId="19614" xr:uid="{00000000-0005-0000-0000-00009D4C0000}"/>
    <cellStyle name="Normal 2 3 4 2 45 5 2" xfId="19615" xr:uid="{00000000-0005-0000-0000-00009E4C0000}"/>
    <cellStyle name="Normal 2 3 4 2 45 6" xfId="19616" xr:uid="{00000000-0005-0000-0000-00009F4C0000}"/>
    <cellStyle name="Normal 2 3 4 2 45 6 2" xfId="19617" xr:uid="{00000000-0005-0000-0000-0000A04C0000}"/>
    <cellStyle name="Normal 2 3 4 2 45 7" xfId="19618" xr:uid="{00000000-0005-0000-0000-0000A14C0000}"/>
    <cellStyle name="Normal 2 3 4 2 45 7 2" xfId="19619" xr:uid="{00000000-0005-0000-0000-0000A24C0000}"/>
    <cellStyle name="Normal 2 3 4 2 45 8" xfId="19620" xr:uid="{00000000-0005-0000-0000-0000A34C0000}"/>
    <cellStyle name="Normal 2 3 4 2 45 9" xfId="19621" xr:uid="{00000000-0005-0000-0000-0000A44C0000}"/>
    <cellStyle name="Normal 2 3 4 2 46" xfId="19622" xr:uid="{00000000-0005-0000-0000-0000A54C0000}"/>
    <cellStyle name="Normal 2 3 4 2 46 10" xfId="19623" xr:uid="{00000000-0005-0000-0000-0000A64C0000}"/>
    <cellStyle name="Normal 2 3 4 2 46 2" xfId="19624" xr:uid="{00000000-0005-0000-0000-0000A74C0000}"/>
    <cellStyle name="Normal 2 3 4 2 46 2 2" xfId="19625" xr:uid="{00000000-0005-0000-0000-0000A84C0000}"/>
    <cellStyle name="Normal 2 3 4 2 46 3" xfId="19626" xr:uid="{00000000-0005-0000-0000-0000A94C0000}"/>
    <cellStyle name="Normal 2 3 4 2 46 3 2" xfId="19627" xr:uid="{00000000-0005-0000-0000-0000AA4C0000}"/>
    <cellStyle name="Normal 2 3 4 2 46 4" xfId="19628" xr:uid="{00000000-0005-0000-0000-0000AB4C0000}"/>
    <cellStyle name="Normal 2 3 4 2 46 4 2" xfId="19629" xr:uid="{00000000-0005-0000-0000-0000AC4C0000}"/>
    <cellStyle name="Normal 2 3 4 2 46 5" xfId="19630" xr:uid="{00000000-0005-0000-0000-0000AD4C0000}"/>
    <cellStyle name="Normal 2 3 4 2 46 5 2" xfId="19631" xr:uid="{00000000-0005-0000-0000-0000AE4C0000}"/>
    <cellStyle name="Normal 2 3 4 2 46 6" xfId="19632" xr:uid="{00000000-0005-0000-0000-0000AF4C0000}"/>
    <cellStyle name="Normal 2 3 4 2 46 6 2" xfId="19633" xr:uid="{00000000-0005-0000-0000-0000B04C0000}"/>
    <cellStyle name="Normal 2 3 4 2 46 7" xfId="19634" xr:uid="{00000000-0005-0000-0000-0000B14C0000}"/>
    <cellStyle name="Normal 2 3 4 2 46 7 2" xfId="19635" xr:uid="{00000000-0005-0000-0000-0000B24C0000}"/>
    <cellStyle name="Normal 2 3 4 2 46 8" xfId="19636" xr:uid="{00000000-0005-0000-0000-0000B34C0000}"/>
    <cellStyle name="Normal 2 3 4 2 46 9" xfId="19637" xr:uid="{00000000-0005-0000-0000-0000B44C0000}"/>
    <cellStyle name="Normal 2 3 4 2 47" xfId="19638" xr:uid="{00000000-0005-0000-0000-0000B54C0000}"/>
    <cellStyle name="Normal 2 3 4 2 47 10" xfId="19639" xr:uid="{00000000-0005-0000-0000-0000B64C0000}"/>
    <cellStyle name="Normal 2 3 4 2 47 2" xfId="19640" xr:uid="{00000000-0005-0000-0000-0000B74C0000}"/>
    <cellStyle name="Normal 2 3 4 2 47 2 2" xfId="19641" xr:uid="{00000000-0005-0000-0000-0000B84C0000}"/>
    <cellStyle name="Normal 2 3 4 2 47 3" xfId="19642" xr:uid="{00000000-0005-0000-0000-0000B94C0000}"/>
    <cellStyle name="Normal 2 3 4 2 47 3 2" xfId="19643" xr:uid="{00000000-0005-0000-0000-0000BA4C0000}"/>
    <cellStyle name="Normal 2 3 4 2 47 4" xfId="19644" xr:uid="{00000000-0005-0000-0000-0000BB4C0000}"/>
    <cellStyle name="Normal 2 3 4 2 47 4 2" xfId="19645" xr:uid="{00000000-0005-0000-0000-0000BC4C0000}"/>
    <cellStyle name="Normal 2 3 4 2 47 5" xfId="19646" xr:uid="{00000000-0005-0000-0000-0000BD4C0000}"/>
    <cellStyle name="Normal 2 3 4 2 47 5 2" xfId="19647" xr:uid="{00000000-0005-0000-0000-0000BE4C0000}"/>
    <cellStyle name="Normal 2 3 4 2 47 6" xfId="19648" xr:uid="{00000000-0005-0000-0000-0000BF4C0000}"/>
    <cellStyle name="Normal 2 3 4 2 47 6 2" xfId="19649" xr:uid="{00000000-0005-0000-0000-0000C04C0000}"/>
    <cellStyle name="Normal 2 3 4 2 47 7" xfId="19650" xr:uid="{00000000-0005-0000-0000-0000C14C0000}"/>
    <cellStyle name="Normal 2 3 4 2 47 7 2" xfId="19651" xr:uid="{00000000-0005-0000-0000-0000C24C0000}"/>
    <cellStyle name="Normal 2 3 4 2 47 8" xfId="19652" xr:uid="{00000000-0005-0000-0000-0000C34C0000}"/>
    <cellStyle name="Normal 2 3 4 2 47 9" xfId="19653" xr:uid="{00000000-0005-0000-0000-0000C44C0000}"/>
    <cellStyle name="Normal 2 3 4 2 48" xfId="19654" xr:uid="{00000000-0005-0000-0000-0000C54C0000}"/>
    <cellStyle name="Normal 2 3 4 2 48 10" xfId="19655" xr:uid="{00000000-0005-0000-0000-0000C64C0000}"/>
    <cellStyle name="Normal 2 3 4 2 48 2" xfId="19656" xr:uid="{00000000-0005-0000-0000-0000C74C0000}"/>
    <cellStyle name="Normal 2 3 4 2 48 2 2" xfId="19657" xr:uid="{00000000-0005-0000-0000-0000C84C0000}"/>
    <cellStyle name="Normal 2 3 4 2 48 3" xfId="19658" xr:uid="{00000000-0005-0000-0000-0000C94C0000}"/>
    <cellStyle name="Normal 2 3 4 2 48 3 2" xfId="19659" xr:uid="{00000000-0005-0000-0000-0000CA4C0000}"/>
    <cellStyle name="Normal 2 3 4 2 48 4" xfId="19660" xr:uid="{00000000-0005-0000-0000-0000CB4C0000}"/>
    <cellStyle name="Normal 2 3 4 2 48 4 2" xfId="19661" xr:uid="{00000000-0005-0000-0000-0000CC4C0000}"/>
    <cellStyle name="Normal 2 3 4 2 48 5" xfId="19662" xr:uid="{00000000-0005-0000-0000-0000CD4C0000}"/>
    <cellStyle name="Normal 2 3 4 2 48 5 2" xfId="19663" xr:uid="{00000000-0005-0000-0000-0000CE4C0000}"/>
    <cellStyle name="Normal 2 3 4 2 48 6" xfId="19664" xr:uid="{00000000-0005-0000-0000-0000CF4C0000}"/>
    <cellStyle name="Normal 2 3 4 2 48 6 2" xfId="19665" xr:uid="{00000000-0005-0000-0000-0000D04C0000}"/>
    <cellStyle name="Normal 2 3 4 2 48 7" xfId="19666" xr:uid="{00000000-0005-0000-0000-0000D14C0000}"/>
    <cellStyle name="Normal 2 3 4 2 48 7 2" xfId="19667" xr:uid="{00000000-0005-0000-0000-0000D24C0000}"/>
    <cellStyle name="Normal 2 3 4 2 48 8" xfId="19668" xr:uid="{00000000-0005-0000-0000-0000D34C0000}"/>
    <cellStyle name="Normal 2 3 4 2 48 9" xfId="19669" xr:uid="{00000000-0005-0000-0000-0000D44C0000}"/>
    <cellStyle name="Normal 2 3 4 2 49" xfId="19670" xr:uid="{00000000-0005-0000-0000-0000D54C0000}"/>
    <cellStyle name="Normal 2 3 4 2 49 10" xfId="19671" xr:uid="{00000000-0005-0000-0000-0000D64C0000}"/>
    <cellStyle name="Normal 2 3 4 2 49 2" xfId="19672" xr:uid="{00000000-0005-0000-0000-0000D74C0000}"/>
    <cellStyle name="Normal 2 3 4 2 49 2 2" xfId="19673" xr:uid="{00000000-0005-0000-0000-0000D84C0000}"/>
    <cellStyle name="Normal 2 3 4 2 49 3" xfId="19674" xr:uid="{00000000-0005-0000-0000-0000D94C0000}"/>
    <cellStyle name="Normal 2 3 4 2 49 3 2" xfId="19675" xr:uid="{00000000-0005-0000-0000-0000DA4C0000}"/>
    <cellStyle name="Normal 2 3 4 2 49 4" xfId="19676" xr:uid="{00000000-0005-0000-0000-0000DB4C0000}"/>
    <cellStyle name="Normal 2 3 4 2 49 4 2" xfId="19677" xr:uid="{00000000-0005-0000-0000-0000DC4C0000}"/>
    <cellStyle name="Normal 2 3 4 2 49 5" xfId="19678" xr:uid="{00000000-0005-0000-0000-0000DD4C0000}"/>
    <cellStyle name="Normal 2 3 4 2 49 5 2" xfId="19679" xr:uid="{00000000-0005-0000-0000-0000DE4C0000}"/>
    <cellStyle name="Normal 2 3 4 2 49 6" xfId="19680" xr:uid="{00000000-0005-0000-0000-0000DF4C0000}"/>
    <cellStyle name="Normal 2 3 4 2 49 6 2" xfId="19681" xr:uid="{00000000-0005-0000-0000-0000E04C0000}"/>
    <cellStyle name="Normal 2 3 4 2 49 7" xfId="19682" xr:uid="{00000000-0005-0000-0000-0000E14C0000}"/>
    <cellStyle name="Normal 2 3 4 2 49 7 2" xfId="19683" xr:uid="{00000000-0005-0000-0000-0000E24C0000}"/>
    <cellStyle name="Normal 2 3 4 2 49 8" xfId="19684" xr:uid="{00000000-0005-0000-0000-0000E34C0000}"/>
    <cellStyle name="Normal 2 3 4 2 49 9" xfId="19685" xr:uid="{00000000-0005-0000-0000-0000E44C0000}"/>
    <cellStyle name="Normal 2 3 4 2 5" xfId="19686" xr:uid="{00000000-0005-0000-0000-0000E54C0000}"/>
    <cellStyle name="Normal 2 3 4 2 5 10" xfId="19687" xr:uid="{00000000-0005-0000-0000-0000E64C0000}"/>
    <cellStyle name="Normal 2 3 4 2 5 2" xfId="19688" xr:uid="{00000000-0005-0000-0000-0000E74C0000}"/>
    <cellStyle name="Normal 2 3 4 2 5 2 2" xfId="19689" xr:uid="{00000000-0005-0000-0000-0000E84C0000}"/>
    <cellStyle name="Normal 2 3 4 2 5 3" xfId="19690" xr:uid="{00000000-0005-0000-0000-0000E94C0000}"/>
    <cellStyle name="Normal 2 3 4 2 5 3 2" xfId="19691" xr:uid="{00000000-0005-0000-0000-0000EA4C0000}"/>
    <cellStyle name="Normal 2 3 4 2 5 4" xfId="19692" xr:uid="{00000000-0005-0000-0000-0000EB4C0000}"/>
    <cellStyle name="Normal 2 3 4 2 5 4 2" xfId="19693" xr:uid="{00000000-0005-0000-0000-0000EC4C0000}"/>
    <cellStyle name="Normal 2 3 4 2 5 5" xfId="19694" xr:uid="{00000000-0005-0000-0000-0000ED4C0000}"/>
    <cellStyle name="Normal 2 3 4 2 5 5 2" xfId="19695" xr:uid="{00000000-0005-0000-0000-0000EE4C0000}"/>
    <cellStyle name="Normal 2 3 4 2 5 6" xfId="19696" xr:uid="{00000000-0005-0000-0000-0000EF4C0000}"/>
    <cellStyle name="Normal 2 3 4 2 5 6 2" xfId="19697" xr:uid="{00000000-0005-0000-0000-0000F04C0000}"/>
    <cellStyle name="Normal 2 3 4 2 5 7" xfId="19698" xr:uid="{00000000-0005-0000-0000-0000F14C0000}"/>
    <cellStyle name="Normal 2 3 4 2 5 7 2" xfId="19699" xr:uid="{00000000-0005-0000-0000-0000F24C0000}"/>
    <cellStyle name="Normal 2 3 4 2 5 8" xfId="19700" xr:uid="{00000000-0005-0000-0000-0000F34C0000}"/>
    <cellStyle name="Normal 2 3 4 2 5 9" xfId="19701" xr:uid="{00000000-0005-0000-0000-0000F44C0000}"/>
    <cellStyle name="Normal 2 3 4 2 50" xfId="19702" xr:uid="{00000000-0005-0000-0000-0000F54C0000}"/>
    <cellStyle name="Normal 2 3 4 2 50 2" xfId="19703" xr:uid="{00000000-0005-0000-0000-0000F64C0000}"/>
    <cellStyle name="Normal 2 3 4 2 51" xfId="19704" xr:uid="{00000000-0005-0000-0000-0000F74C0000}"/>
    <cellStyle name="Normal 2 3 4 2 51 2" xfId="19705" xr:uid="{00000000-0005-0000-0000-0000F84C0000}"/>
    <cellStyle name="Normal 2 3 4 2 52" xfId="19706" xr:uid="{00000000-0005-0000-0000-0000F94C0000}"/>
    <cellStyle name="Normal 2 3 4 2 52 2" xfId="19707" xr:uid="{00000000-0005-0000-0000-0000FA4C0000}"/>
    <cellStyle name="Normal 2 3 4 2 53" xfId="19708" xr:uid="{00000000-0005-0000-0000-0000FB4C0000}"/>
    <cellStyle name="Normal 2 3 4 2 53 2" xfId="19709" xr:uid="{00000000-0005-0000-0000-0000FC4C0000}"/>
    <cellStyle name="Normal 2 3 4 2 54" xfId="19710" xr:uid="{00000000-0005-0000-0000-0000FD4C0000}"/>
    <cellStyle name="Normal 2 3 4 2 54 2" xfId="19711" xr:uid="{00000000-0005-0000-0000-0000FE4C0000}"/>
    <cellStyle name="Normal 2 3 4 2 55" xfId="19712" xr:uid="{00000000-0005-0000-0000-0000FF4C0000}"/>
    <cellStyle name="Normal 2 3 4 2 55 2" xfId="19713" xr:uid="{00000000-0005-0000-0000-0000004D0000}"/>
    <cellStyle name="Normal 2 3 4 2 56" xfId="19714" xr:uid="{00000000-0005-0000-0000-0000014D0000}"/>
    <cellStyle name="Normal 2 3 4 2 57" xfId="19715" xr:uid="{00000000-0005-0000-0000-0000024D0000}"/>
    <cellStyle name="Normal 2 3 4 2 58" xfId="19716" xr:uid="{00000000-0005-0000-0000-0000034D0000}"/>
    <cellStyle name="Normal 2 3 4 2 6" xfId="19717" xr:uid="{00000000-0005-0000-0000-0000044D0000}"/>
    <cellStyle name="Normal 2 3 4 2 6 10" xfId="19718" xr:uid="{00000000-0005-0000-0000-0000054D0000}"/>
    <cellStyle name="Normal 2 3 4 2 6 2" xfId="19719" xr:uid="{00000000-0005-0000-0000-0000064D0000}"/>
    <cellStyle name="Normal 2 3 4 2 6 2 2" xfId="19720" xr:uid="{00000000-0005-0000-0000-0000074D0000}"/>
    <cellStyle name="Normal 2 3 4 2 6 3" xfId="19721" xr:uid="{00000000-0005-0000-0000-0000084D0000}"/>
    <cellStyle name="Normal 2 3 4 2 6 3 2" xfId="19722" xr:uid="{00000000-0005-0000-0000-0000094D0000}"/>
    <cellStyle name="Normal 2 3 4 2 6 4" xfId="19723" xr:uid="{00000000-0005-0000-0000-00000A4D0000}"/>
    <cellStyle name="Normal 2 3 4 2 6 4 2" xfId="19724" xr:uid="{00000000-0005-0000-0000-00000B4D0000}"/>
    <cellStyle name="Normal 2 3 4 2 6 5" xfId="19725" xr:uid="{00000000-0005-0000-0000-00000C4D0000}"/>
    <cellStyle name="Normal 2 3 4 2 6 5 2" xfId="19726" xr:uid="{00000000-0005-0000-0000-00000D4D0000}"/>
    <cellStyle name="Normal 2 3 4 2 6 6" xfId="19727" xr:uid="{00000000-0005-0000-0000-00000E4D0000}"/>
    <cellStyle name="Normal 2 3 4 2 6 6 2" xfId="19728" xr:uid="{00000000-0005-0000-0000-00000F4D0000}"/>
    <cellStyle name="Normal 2 3 4 2 6 7" xfId="19729" xr:uid="{00000000-0005-0000-0000-0000104D0000}"/>
    <cellStyle name="Normal 2 3 4 2 6 7 2" xfId="19730" xr:uid="{00000000-0005-0000-0000-0000114D0000}"/>
    <cellStyle name="Normal 2 3 4 2 6 8" xfId="19731" xr:uid="{00000000-0005-0000-0000-0000124D0000}"/>
    <cellStyle name="Normal 2 3 4 2 6 9" xfId="19732" xr:uid="{00000000-0005-0000-0000-0000134D0000}"/>
    <cellStyle name="Normal 2 3 4 2 7" xfId="19733" xr:uid="{00000000-0005-0000-0000-0000144D0000}"/>
    <cellStyle name="Normal 2 3 4 2 7 10" xfId="19734" xr:uid="{00000000-0005-0000-0000-0000154D0000}"/>
    <cellStyle name="Normal 2 3 4 2 7 2" xfId="19735" xr:uid="{00000000-0005-0000-0000-0000164D0000}"/>
    <cellStyle name="Normal 2 3 4 2 7 2 2" xfId="19736" xr:uid="{00000000-0005-0000-0000-0000174D0000}"/>
    <cellStyle name="Normal 2 3 4 2 7 3" xfId="19737" xr:uid="{00000000-0005-0000-0000-0000184D0000}"/>
    <cellStyle name="Normal 2 3 4 2 7 3 2" xfId="19738" xr:uid="{00000000-0005-0000-0000-0000194D0000}"/>
    <cellStyle name="Normal 2 3 4 2 7 4" xfId="19739" xr:uid="{00000000-0005-0000-0000-00001A4D0000}"/>
    <cellStyle name="Normal 2 3 4 2 7 4 2" xfId="19740" xr:uid="{00000000-0005-0000-0000-00001B4D0000}"/>
    <cellStyle name="Normal 2 3 4 2 7 5" xfId="19741" xr:uid="{00000000-0005-0000-0000-00001C4D0000}"/>
    <cellStyle name="Normal 2 3 4 2 7 5 2" xfId="19742" xr:uid="{00000000-0005-0000-0000-00001D4D0000}"/>
    <cellStyle name="Normal 2 3 4 2 7 6" xfId="19743" xr:uid="{00000000-0005-0000-0000-00001E4D0000}"/>
    <cellStyle name="Normal 2 3 4 2 7 6 2" xfId="19744" xr:uid="{00000000-0005-0000-0000-00001F4D0000}"/>
    <cellStyle name="Normal 2 3 4 2 7 7" xfId="19745" xr:uid="{00000000-0005-0000-0000-0000204D0000}"/>
    <cellStyle name="Normal 2 3 4 2 7 7 2" xfId="19746" xr:uid="{00000000-0005-0000-0000-0000214D0000}"/>
    <cellStyle name="Normal 2 3 4 2 7 8" xfId="19747" xr:uid="{00000000-0005-0000-0000-0000224D0000}"/>
    <cellStyle name="Normal 2 3 4 2 7 9" xfId="19748" xr:uid="{00000000-0005-0000-0000-0000234D0000}"/>
    <cellStyle name="Normal 2 3 4 2 8" xfId="19749" xr:uid="{00000000-0005-0000-0000-0000244D0000}"/>
    <cellStyle name="Normal 2 3 4 2 8 10" xfId="19750" xr:uid="{00000000-0005-0000-0000-0000254D0000}"/>
    <cellStyle name="Normal 2 3 4 2 8 2" xfId="19751" xr:uid="{00000000-0005-0000-0000-0000264D0000}"/>
    <cellStyle name="Normal 2 3 4 2 8 2 2" xfId="19752" xr:uid="{00000000-0005-0000-0000-0000274D0000}"/>
    <cellStyle name="Normal 2 3 4 2 8 3" xfId="19753" xr:uid="{00000000-0005-0000-0000-0000284D0000}"/>
    <cellStyle name="Normal 2 3 4 2 8 3 2" xfId="19754" xr:uid="{00000000-0005-0000-0000-0000294D0000}"/>
    <cellStyle name="Normal 2 3 4 2 8 4" xfId="19755" xr:uid="{00000000-0005-0000-0000-00002A4D0000}"/>
    <cellStyle name="Normal 2 3 4 2 8 4 2" xfId="19756" xr:uid="{00000000-0005-0000-0000-00002B4D0000}"/>
    <cellStyle name="Normal 2 3 4 2 8 5" xfId="19757" xr:uid="{00000000-0005-0000-0000-00002C4D0000}"/>
    <cellStyle name="Normal 2 3 4 2 8 5 2" xfId="19758" xr:uid="{00000000-0005-0000-0000-00002D4D0000}"/>
    <cellStyle name="Normal 2 3 4 2 8 6" xfId="19759" xr:uid="{00000000-0005-0000-0000-00002E4D0000}"/>
    <cellStyle name="Normal 2 3 4 2 8 6 2" xfId="19760" xr:uid="{00000000-0005-0000-0000-00002F4D0000}"/>
    <cellStyle name="Normal 2 3 4 2 8 7" xfId="19761" xr:uid="{00000000-0005-0000-0000-0000304D0000}"/>
    <cellStyle name="Normal 2 3 4 2 8 7 2" xfId="19762" xr:uid="{00000000-0005-0000-0000-0000314D0000}"/>
    <cellStyle name="Normal 2 3 4 2 8 8" xfId="19763" xr:uid="{00000000-0005-0000-0000-0000324D0000}"/>
    <cellStyle name="Normal 2 3 4 2 8 9" xfId="19764" xr:uid="{00000000-0005-0000-0000-0000334D0000}"/>
    <cellStyle name="Normal 2 3 4 2 9" xfId="19765" xr:uid="{00000000-0005-0000-0000-0000344D0000}"/>
    <cellStyle name="Normal 2 3 4 2 9 10" xfId="19766" xr:uid="{00000000-0005-0000-0000-0000354D0000}"/>
    <cellStyle name="Normal 2 3 4 2 9 2" xfId="19767" xr:uid="{00000000-0005-0000-0000-0000364D0000}"/>
    <cellStyle name="Normal 2 3 4 2 9 2 2" xfId="19768" xr:uid="{00000000-0005-0000-0000-0000374D0000}"/>
    <cellStyle name="Normal 2 3 4 2 9 3" xfId="19769" xr:uid="{00000000-0005-0000-0000-0000384D0000}"/>
    <cellStyle name="Normal 2 3 4 2 9 3 2" xfId="19770" xr:uid="{00000000-0005-0000-0000-0000394D0000}"/>
    <cellStyle name="Normal 2 3 4 2 9 4" xfId="19771" xr:uid="{00000000-0005-0000-0000-00003A4D0000}"/>
    <cellStyle name="Normal 2 3 4 2 9 4 2" xfId="19772" xr:uid="{00000000-0005-0000-0000-00003B4D0000}"/>
    <cellStyle name="Normal 2 3 4 2 9 5" xfId="19773" xr:uid="{00000000-0005-0000-0000-00003C4D0000}"/>
    <cellStyle name="Normal 2 3 4 2 9 5 2" xfId="19774" xr:uid="{00000000-0005-0000-0000-00003D4D0000}"/>
    <cellStyle name="Normal 2 3 4 2 9 6" xfId="19775" xr:uid="{00000000-0005-0000-0000-00003E4D0000}"/>
    <cellStyle name="Normal 2 3 4 2 9 6 2" xfId="19776" xr:uid="{00000000-0005-0000-0000-00003F4D0000}"/>
    <cellStyle name="Normal 2 3 4 2 9 7" xfId="19777" xr:uid="{00000000-0005-0000-0000-0000404D0000}"/>
    <cellStyle name="Normal 2 3 4 2 9 7 2" xfId="19778" xr:uid="{00000000-0005-0000-0000-0000414D0000}"/>
    <cellStyle name="Normal 2 3 4 2 9 8" xfId="19779" xr:uid="{00000000-0005-0000-0000-0000424D0000}"/>
    <cellStyle name="Normal 2 3 4 2 9 9" xfId="19780" xr:uid="{00000000-0005-0000-0000-0000434D0000}"/>
    <cellStyle name="Normal 2 3 4 20" xfId="19781" xr:uid="{00000000-0005-0000-0000-0000444D0000}"/>
    <cellStyle name="Normal 2 3 4 20 2" xfId="19782" xr:uid="{00000000-0005-0000-0000-0000454D0000}"/>
    <cellStyle name="Normal 2 3 4 21" xfId="19783" xr:uid="{00000000-0005-0000-0000-0000464D0000}"/>
    <cellStyle name="Normal 2 3 4 22" xfId="19784" xr:uid="{00000000-0005-0000-0000-0000474D0000}"/>
    <cellStyle name="Normal 2 3 4 23" xfId="19785" xr:uid="{00000000-0005-0000-0000-0000484D0000}"/>
    <cellStyle name="Normal 2 3 4 3" xfId="19786" xr:uid="{00000000-0005-0000-0000-0000494D0000}"/>
    <cellStyle name="Normal 2 3 4 3 10" xfId="19787" xr:uid="{00000000-0005-0000-0000-00004A4D0000}"/>
    <cellStyle name="Normal 2 3 4 3 2" xfId="19788" xr:uid="{00000000-0005-0000-0000-00004B4D0000}"/>
    <cellStyle name="Normal 2 3 4 3 2 2" xfId="19789" xr:uid="{00000000-0005-0000-0000-00004C4D0000}"/>
    <cellStyle name="Normal 2 3 4 3 3" xfId="19790" xr:uid="{00000000-0005-0000-0000-00004D4D0000}"/>
    <cellStyle name="Normal 2 3 4 3 3 2" xfId="19791" xr:uid="{00000000-0005-0000-0000-00004E4D0000}"/>
    <cellStyle name="Normal 2 3 4 3 4" xfId="19792" xr:uid="{00000000-0005-0000-0000-00004F4D0000}"/>
    <cellStyle name="Normal 2 3 4 3 4 2" xfId="19793" xr:uid="{00000000-0005-0000-0000-0000504D0000}"/>
    <cellStyle name="Normal 2 3 4 3 5" xfId="19794" xr:uid="{00000000-0005-0000-0000-0000514D0000}"/>
    <cellStyle name="Normal 2 3 4 3 5 2" xfId="19795" xr:uid="{00000000-0005-0000-0000-0000524D0000}"/>
    <cellStyle name="Normal 2 3 4 3 6" xfId="19796" xr:uid="{00000000-0005-0000-0000-0000534D0000}"/>
    <cellStyle name="Normal 2 3 4 3 6 2" xfId="19797" xr:uid="{00000000-0005-0000-0000-0000544D0000}"/>
    <cellStyle name="Normal 2 3 4 3 7" xfId="19798" xr:uid="{00000000-0005-0000-0000-0000554D0000}"/>
    <cellStyle name="Normal 2 3 4 3 7 2" xfId="19799" xr:uid="{00000000-0005-0000-0000-0000564D0000}"/>
    <cellStyle name="Normal 2 3 4 3 8" xfId="19800" xr:uid="{00000000-0005-0000-0000-0000574D0000}"/>
    <cellStyle name="Normal 2 3 4 3 9" xfId="19801" xr:uid="{00000000-0005-0000-0000-0000584D0000}"/>
    <cellStyle name="Normal 2 3 4 4" xfId="19802" xr:uid="{00000000-0005-0000-0000-0000594D0000}"/>
    <cellStyle name="Normal 2 3 4 4 10" xfId="19803" xr:uid="{00000000-0005-0000-0000-00005A4D0000}"/>
    <cellStyle name="Normal 2 3 4 4 2" xfId="19804" xr:uid="{00000000-0005-0000-0000-00005B4D0000}"/>
    <cellStyle name="Normal 2 3 4 4 2 2" xfId="19805" xr:uid="{00000000-0005-0000-0000-00005C4D0000}"/>
    <cellStyle name="Normal 2 3 4 4 3" xfId="19806" xr:uid="{00000000-0005-0000-0000-00005D4D0000}"/>
    <cellStyle name="Normal 2 3 4 4 3 2" xfId="19807" xr:uid="{00000000-0005-0000-0000-00005E4D0000}"/>
    <cellStyle name="Normal 2 3 4 4 4" xfId="19808" xr:uid="{00000000-0005-0000-0000-00005F4D0000}"/>
    <cellStyle name="Normal 2 3 4 4 4 2" xfId="19809" xr:uid="{00000000-0005-0000-0000-0000604D0000}"/>
    <cellStyle name="Normal 2 3 4 4 5" xfId="19810" xr:uid="{00000000-0005-0000-0000-0000614D0000}"/>
    <cellStyle name="Normal 2 3 4 4 5 2" xfId="19811" xr:uid="{00000000-0005-0000-0000-0000624D0000}"/>
    <cellStyle name="Normal 2 3 4 4 6" xfId="19812" xr:uid="{00000000-0005-0000-0000-0000634D0000}"/>
    <cellStyle name="Normal 2 3 4 4 6 2" xfId="19813" xr:uid="{00000000-0005-0000-0000-0000644D0000}"/>
    <cellStyle name="Normal 2 3 4 4 7" xfId="19814" xr:uid="{00000000-0005-0000-0000-0000654D0000}"/>
    <cellStyle name="Normal 2 3 4 4 7 2" xfId="19815" xr:uid="{00000000-0005-0000-0000-0000664D0000}"/>
    <cellStyle name="Normal 2 3 4 4 8" xfId="19816" xr:uid="{00000000-0005-0000-0000-0000674D0000}"/>
    <cellStyle name="Normal 2 3 4 4 9" xfId="19817" xr:uid="{00000000-0005-0000-0000-0000684D0000}"/>
    <cellStyle name="Normal 2 3 4 5" xfId="19818" xr:uid="{00000000-0005-0000-0000-0000694D0000}"/>
    <cellStyle name="Normal 2 3 4 5 10" xfId="19819" xr:uid="{00000000-0005-0000-0000-00006A4D0000}"/>
    <cellStyle name="Normal 2 3 4 5 2" xfId="19820" xr:uid="{00000000-0005-0000-0000-00006B4D0000}"/>
    <cellStyle name="Normal 2 3 4 5 2 2" xfId="19821" xr:uid="{00000000-0005-0000-0000-00006C4D0000}"/>
    <cellStyle name="Normal 2 3 4 5 3" xfId="19822" xr:uid="{00000000-0005-0000-0000-00006D4D0000}"/>
    <cellStyle name="Normal 2 3 4 5 3 2" xfId="19823" xr:uid="{00000000-0005-0000-0000-00006E4D0000}"/>
    <cellStyle name="Normal 2 3 4 5 4" xfId="19824" xr:uid="{00000000-0005-0000-0000-00006F4D0000}"/>
    <cellStyle name="Normal 2 3 4 5 4 2" xfId="19825" xr:uid="{00000000-0005-0000-0000-0000704D0000}"/>
    <cellStyle name="Normal 2 3 4 5 5" xfId="19826" xr:uid="{00000000-0005-0000-0000-0000714D0000}"/>
    <cellStyle name="Normal 2 3 4 5 5 2" xfId="19827" xr:uid="{00000000-0005-0000-0000-0000724D0000}"/>
    <cellStyle name="Normal 2 3 4 5 6" xfId="19828" xr:uid="{00000000-0005-0000-0000-0000734D0000}"/>
    <cellStyle name="Normal 2 3 4 5 6 2" xfId="19829" xr:uid="{00000000-0005-0000-0000-0000744D0000}"/>
    <cellStyle name="Normal 2 3 4 5 7" xfId="19830" xr:uid="{00000000-0005-0000-0000-0000754D0000}"/>
    <cellStyle name="Normal 2 3 4 5 7 2" xfId="19831" xr:uid="{00000000-0005-0000-0000-0000764D0000}"/>
    <cellStyle name="Normal 2 3 4 5 8" xfId="19832" xr:uid="{00000000-0005-0000-0000-0000774D0000}"/>
    <cellStyle name="Normal 2 3 4 5 9" xfId="19833" xr:uid="{00000000-0005-0000-0000-0000784D0000}"/>
    <cellStyle name="Normal 2 3 4 6" xfId="19834" xr:uid="{00000000-0005-0000-0000-0000794D0000}"/>
    <cellStyle name="Normal 2 3 4 6 10" xfId="19835" xr:uid="{00000000-0005-0000-0000-00007A4D0000}"/>
    <cellStyle name="Normal 2 3 4 6 2" xfId="19836" xr:uid="{00000000-0005-0000-0000-00007B4D0000}"/>
    <cellStyle name="Normal 2 3 4 6 2 2" xfId="19837" xr:uid="{00000000-0005-0000-0000-00007C4D0000}"/>
    <cellStyle name="Normal 2 3 4 6 3" xfId="19838" xr:uid="{00000000-0005-0000-0000-00007D4D0000}"/>
    <cellStyle name="Normal 2 3 4 6 3 2" xfId="19839" xr:uid="{00000000-0005-0000-0000-00007E4D0000}"/>
    <cellStyle name="Normal 2 3 4 6 4" xfId="19840" xr:uid="{00000000-0005-0000-0000-00007F4D0000}"/>
    <cellStyle name="Normal 2 3 4 6 4 2" xfId="19841" xr:uid="{00000000-0005-0000-0000-0000804D0000}"/>
    <cellStyle name="Normal 2 3 4 6 5" xfId="19842" xr:uid="{00000000-0005-0000-0000-0000814D0000}"/>
    <cellStyle name="Normal 2 3 4 6 5 2" xfId="19843" xr:uid="{00000000-0005-0000-0000-0000824D0000}"/>
    <cellStyle name="Normal 2 3 4 6 6" xfId="19844" xr:uid="{00000000-0005-0000-0000-0000834D0000}"/>
    <cellStyle name="Normal 2 3 4 6 6 2" xfId="19845" xr:uid="{00000000-0005-0000-0000-0000844D0000}"/>
    <cellStyle name="Normal 2 3 4 6 7" xfId="19846" xr:uid="{00000000-0005-0000-0000-0000854D0000}"/>
    <cellStyle name="Normal 2 3 4 6 7 2" xfId="19847" xr:uid="{00000000-0005-0000-0000-0000864D0000}"/>
    <cellStyle name="Normal 2 3 4 6 8" xfId="19848" xr:uid="{00000000-0005-0000-0000-0000874D0000}"/>
    <cellStyle name="Normal 2 3 4 6 9" xfId="19849" xr:uid="{00000000-0005-0000-0000-0000884D0000}"/>
    <cellStyle name="Normal 2 3 4 7" xfId="19850" xr:uid="{00000000-0005-0000-0000-0000894D0000}"/>
    <cellStyle name="Normal 2 3 4 7 10" xfId="19851" xr:uid="{00000000-0005-0000-0000-00008A4D0000}"/>
    <cellStyle name="Normal 2 3 4 7 2" xfId="19852" xr:uid="{00000000-0005-0000-0000-00008B4D0000}"/>
    <cellStyle name="Normal 2 3 4 7 2 2" xfId="19853" xr:uid="{00000000-0005-0000-0000-00008C4D0000}"/>
    <cellStyle name="Normal 2 3 4 7 3" xfId="19854" xr:uid="{00000000-0005-0000-0000-00008D4D0000}"/>
    <cellStyle name="Normal 2 3 4 7 3 2" xfId="19855" xr:uid="{00000000-0005-0000-0000-00008E4D0000}"/>
    <cellStyle name="Normal 2 3 4 7 4" xfId="19856" xr:uid="{00000000-0005-0000-0000-00008F4D0000}"/>
    <cellStyle name="Normal 2 3 4 7 4 2" xfId="19857" xr:uid="{00000000-0005-0000-0000-0000904D0000}"/>
    <cellStyle name="Normal 2 3 4 7 5" xfId="19858" xr:uid="{00000000-0005-0000-0000-0000914D0000}"/>
    <cellStyle name="Normal 2 3 4 7 5 2" xfId="19859" xr:uid="{00000000-0005-0000-0000-0000924D0000}"/>
    <cellStyle name="Normal 2 3 4 7 6" xfId="19860" xr:uid="{00000000-0005-0000-0000-0000934D0000}"/>
    <cellStyle name="Normal 2 3 4 7 6 2" xfId="19861" xr:uid="{00000000-0005-0000-0000-0000944D0000}"/>
    <cellStyle name="Normal 2 3 4 7 7" xfId="19862" xr:uid="{00000000-0005-0000-0000-0000954D0000}"/>
    <cellStyle name="Normal 2 3 4 7 7 2" xfId="19863" xr:uid="{00000000-0005-0000-0000-0000964D0000}"/>
    <cellStyle name="Normal 2 3 4 7 8" xfId="19864" xr:uid="{00000000-0005-0000-0000-0000974D0000}"/>
    <cellStyle name="Normal 2 3 4 7 9" xfId="19865" xr:uid="{00000000-0005-0000-0000-0000984D0000}"/>
    <cellStyle name="Normal 2 3 4 8" xfId="19866" xr:uid="{00000000-0005-0000-0000-0000994D0000}"/>
    <cellStyle name="Normal 2 3 4 8 10" xfId="19867" xr:uid="{00000000-0005-0000-0000-00009A4D0000}"/>
    <cellStyle name="Normal 2 3 4 8 2" xfId="19868" xr:uid="{00000000-0005-0000-0000-00009B4D0000}"/>
    <cellStyle name="Normal 2 3 4 8 2 2" xfId="19869" xr:uid="{00000000-0005-0000-0000-00009C4D0000}"/>
    <cellStyle name="Normal 2 3 4 8 3" xfId="19870" xr:uid="{00000000-0005-0000-0000-00009D4D0000}"/>
    <cellStyle name="Normal 2 3 4 8 3 2" xfId="19871" xr:uid="{00000000-0005-0000-0000-00009E4D0000}"/>
    <cellStyle name="Normal 2 3 4 8 4" xfId="19872" xr:uid="{00000000-0005-0000-0000-00009F4D0000}"/>
    <cellStyle name="Normal 2 3 4 8 4 2" xfId="19873" xr:uid="{00000000-0005-0000-0000-0000A04D0000}"/>
    <cellStyle name="Normal 2 3 4 8 5" xfId="19874" xr:uid="{00000000-0005-0000-0000-0000A14D0000}"/>
    <cellStyle name="Normal 2 3 4 8 5 2" xfId="19875" xr:uid="{00000000-0005-0000-0000-0000A24D0000}"/>
    <cellStyle name="Normal 2 3 4 8 6" xfId="19876" xr:uid="{00000000-0005-0000-0000-0000A34D0000}"/>
    <cellStyle name="Normal 2 3 4 8 6 2" xfId="19877" xr:uid="{00000000-0005-0000-0000-0000A44D0000}"/>
    <cellStyle name="Normal 2 3 4 8 7" xfId="19878" xr:uid="{00000000-0005-0000-0000-0000A54D0000}"/>
    <cellStyle name="Normal 2 3 4 8 7 2" xfId="19879" xr:uid="{00000000-0005-0000-0000-0000A64D0000}"/>
    <cellStyle name="Normal 2 3 4 8 8" xfId="19880" xr:uid="{00000000-0005-0000-0000-0000A74D0000}"/>
    <cellStyle name="Normal 2 3 4 8 9" xfId="19881" xr:uid="{00000000-0005-0000-0000-0000A84D0000}"/>
    <cellStyle name="Normal 2 3 4 9" xfId="19882" xr:uid="{00000000-0005-0000-0000-0000A94D0000}"/>
    <cellStyle name="Normal 2 3 4 9 10" xfId="19883" xr:uid="{00000000-0005-0000-0000-0000AA4D0000}"/>
    <cellStyle name="Normal 2 3 4 9 2" xfId="19884" xr:uid="{00000000-0005-0000-0000-0000AB4D0000}"/>
    <cellStyle name="Normal 2 3 4 9 2 2" xfId="19885" xr:uid="{00000000-0005-0000-0000-0000AC4D0000}"/>
    <cellStyle name="Normal 2 3 4 9 3" xfId="19886" xr:uid="{00000000-0005-0000-0000-0000AD4D0000}"/>
    <cellStyle name="Normal 2 3 4 9 3 2" xfId="19887" xr:uid="{00000000-0005-0000-0000-0000AE4D0000}"/>
    <cellStyle name="Normal 2 3 4 9 4" xfId="19888" xr:uid="{00000000-0005-0000-0000-0000AF4D0000}"/>
    <cellStyle name="Normal 2 3 4 9 4 2" xfId="19889" xr:uid="{00000000-0005-0000-0000-0000B04D0000}"/>
    <cellStyle name="Normal 2 3 4 9 5" xfId="19890" xr:uid="{00000000-0005-0000-0000-0000B14D0000}"/>
    <cellStyle name="Normal 2 3 4 9 5 2" xfId="19891" xr:uid="{00000000-0005-0000-0000-0000B24D0000}"/>
    <cellStyle name="Normal 2 3 4 9 6" xfId="19892" xr:uid="{00000000-0005-0000-0000-0000B34D0000}"/>
    <cellStyle name="Normal 2 3 4 9 6 2" xfId="19893" xr:uid="{00000000-0005-0000-0000-0000B44D0000}"/>
    <cellStyle name="Normal 2 3 4 9 7" xfId="19894" xr:uid="{00000000-0005-0000-0000-0000B54D0000}"/>
    <cellStyle name="Normal 2 3 4 9 7 2" xfId="19895" xr:uid="{00000000-0005-0000-0000-0000B64D0000}"/>
    <cellStyle name="Normal 2 3 4 9 8" xfId="19896" xr:uid="{00000000-0005-0000-0000-0000B74D0000}"/>
    <cellStyle name="Normal 2 3 4 9 9" xfId="19897" xr:uid="{00000000-0005-0000-0000-0000B84D0000}"/>
    <cellStyle name="Normal 2 3 40" xfId="19898" xr:uid="{00000000-0005-0000-0000-0000B94D0000}"/>
    <cellStyle name="Normal 2 3 40 10" xfId="19899" xr:uid="{00000000-0005-0000-0000-0000BA4D0000}"/>
    <cellStyle name="Normal 2 3 40 2" xfId="19900" xr:uid="{00000000-0005-0000-0000-0000BB4D0000}"/>
    <cellStyle name="Normal 2 3 40 2 2" xfId="19901" xr:uid="{00000000-0005-0000-0000-0000BC4D0000}"/>
    <cellStyle name="Normal 2 3 40 3" xfId="19902" xr:uid="{00000000-0005-0000-0000-0000BD4D0000}"/>
    <cellStyle name="Normal 2 3 40 3 2" xfId="19903" xr:uid="{00000000-0005-0000-0000-0000BE4D0000}"/>
    <cellStyle name="Normal 2 3 40 4" xfId="19904" xr:uid="{00000000-0005-0000-0000-0000BF4D0000}"/>
    <cellStyle name="Normal 2 3 40 4 2" xfId="19905" xr:uid="{00000000-0005-0000-0000-0000C04D0000}"/>
    <cellStyle name="Normal 2 3 40 5" xfId="19906" xr:uid="{00000000-0005-0000-0000-0000C14D0000}"/>
    <cellStyle name="Normal 2 3 40 5 2" xfId="19907" xr:uid="{00000000-0005-0000-0000-0000C24D0000}"/>
    <cellStyle name="Normal 2 3 40 6" xfId="19908" xr:uid="{00000000-0005-0000-0000-0000C34D0000}"/>
    <cellStyle name="Normal 2 3 40 6 2" xfId="19909" xr:uid="{00000000-0005-0000-0000-0000C44D0000}"/>
    <cellStyle name="Normal 2 3 40 7" xfId="19910" xr:uid="{00000000-0005-0000-0000-0000C54D0000}"/>
    <cellStyle name="Normal 2 3 40 7 2" xfId="19911" xr:uid="{00000000-0005-0000-0000-0000C64D0000}"/>
    <cellStyle name="Normal 2 3 40 8" xfId="19912" xr:uid="{00000000-0005-0000-0000-0000C74D0000}"/>
    <cellStyle name="Normal 2 3 40 9" xfId="19913" xr:uid="{00000000-0005-0000-0000-0000C84D0000}"/>
    <cellStyle name="Normal 2 3 41" xfId="19914" xr:uid="{00000000-0005-0000-0000-0000C94D0000}"/>
    <cellStyle name="Normal 2 3 41 10" xfId="19915" xr:uid="{00000000-0005-0000-0000-0000CA4D0000}"/>
    <cellStyle name="Normal 2 3 41 2" xfId="19916" xr:uid="{00000000-0005-0000-0000-0000CB4D0000}"/>
    <cellStyle name="Normal 2 3 41 2 2" xfId="19917" xr:uid="{00000000-0005-0000-0000-0000CC4D0000}"/>
    <cellStyle name="Normal 2 3 41 3" xfId="19918" xr:uid="{00000000-0005-0000-0000-0000CD4D0000}"/>
    <cellStyle name="Normal 2 3 41 3 2" xfId="19919" xr:uid="{00000000-0005-0000-0000-0000CE4D0000}"/>
    <cellStyle name="Normal 2 3 41 4" xfId="19920" xr:uid="{00000000-0005-0000-0000-0000CF4D0000}"/>
    <cellStyle name="Normal 2 3 41 4 2" xfId="19921" xr:uid="{00000000-0005-0000-0000-0000D04D0000}"/>
    <cellStyle name="Normal 2 3 41 5" xfId="19922" xr:uid="{00000000-0005-0000-0000-0000D14D0000}"/>
    <cellStyle name="Normal 2 3 41 5 2" xfId="19923" xr:uid="{00000000-0005-0000-0000-0000D24D0000}"/>
    <cellStyle name="Normal 2 3 41 6" xfId="19924" xr:uid="{00000000-0005-0000-0000-0000D34D0000}"/>
    <cellStyle name="Normal 2 3 41 6 2" xfId="19925" xr:uid="{00000000-0005-0000-0000-0000D44D0000}"/>
    <cellStyle name="Normal 2 3 41 7" xfId="19926" xr:uid="{00000000-0005-0000-0000-0000D54D0000}"/>
    <cellStyle name="Normal 2 3 41 7 2" xfId="19927" xr:uid="{00000000-0005-0000-0000-0000D64D0000}"/>
    <cellStyle name="Normal 2 3 41 8" xfId="19928" xr:uid="{00000000-0005-0000-0000-0000D74D0000}"/>
    <cellStyle name="Normal 2 3 41 9" xfId="19929" xr:uid="{00000000-0005-0000-0000-0000D84D0000}"/>
    <cellStyle name="Normal 2 3 42" xfId="19930" xr:uid="{00000000-0005-0000-0000-0000D94D0000}"/>
    <cellStyle name="Normal 2 3 42 10" xfId="19931" xr:uid="{00000000-0005-0000-0000-0000DA4D0000}"/>
    <cellStyle name="Normal 2 3 42 2" xfId="19932" xr:uid="{00000000-0005-0000-0000-0000DB4D0000}"/>
    <cellStyle name="Normal 2 3 42 2 2" xfId="19933" xr:uid="{00000000-0005-0000-0000-0000DC4D0000}"/>
    <cellStyle name="Normal 2 3 42 3" xfId="19934" xr:uid="{00000000-0005-0000-0000-0000DD4D0000}"/>
    <cellStyle name="Normal 2 3 42 3 2" xfId="19935" xr:uid="{00000000-0005-0000-0000-0000DE4D0000}"/>
    <cellStyle name="Normal 2 3 42 4" xfId="19936" xr:uid="{00000000-0005-0000-0000-0000DF4D0000}"/>
    <cellStyle name="Normal 2 3 42 4 2" xfId="19937" xr:uid="{00000000-0005-0000-0000-0000E04D0000}"/>
    <cellStyle name="Normal 2 3 42 5" xfId="19938" xr:uid="{00000000-0005-0000-0000-0000E14D0000}"/>
    <cellStyle name="Normal 2 3 42 5 2" xfId="19939" xr:uid="{00000000-0005-0000-0000-0000E24D0000}"/>
    <cellStyle name="Normal 2 3 42 6" xfId="19940" xr:uid="{00000000-0005-0000-0000-0000E34D0000}"/>
    <cellStyle name="Normal 2 3 42 6 2" xfId="19941" xr:uid="{00000000-0005-0000-0000-0000E44D0000}"/>
    <cellStyle name="Normal 2 3 42 7" xfId="19942" xr:uid="{00000000-0005-0000-0000-0000E54D0000}"/>
    <cellStyle name="Normal 2 3 42 7 2" xfId="19943" xr:uid="{00000000-0005-0000-0000-0000E64D0000}"/>
    <cellStyle name="Normal 2 3 42 8" xfId="19944" xr:uid="{00000000-0005-0000-0000-0000E74D0000}"/>
    <cellStyle name="Normal 2 3 42 9" xfId="19945" xr:uid="{00000000-0005-0000-0000-0000E84D0000}"/>
    <cellStyle name="Normal 2 3 43" xfId="19946" xr:uid="{00000000-0005-0000-0000-0000E94D0000}"/>
    <cellStyle name="Normal 2 3 43 10" xfId="19947" xr:uid="{00000000-0005-0000-0000-0000EA4D0000}"/>
    <cellStyle name="Normal 2 3 43 2" xfId="19948" xr:uid="{00000000-0005-0000-0000-0000EB4D0000}"/>
    <cellStyle name="Normal 2 3 43 2 2" xfId="19949" xr:uid="{00000000-0005-0000-0000-0000EC4D0000}"/>
    <cellStyle name="Normal 2 3 43 3" xfId="19950" xr:uid="{00000000-0005-0000-0000-0000ED4D0000}"/>
    <cellStyle name="Normal 2 3 43 3 2" xfId="19951" xr:uid="{00000000-0005-0000-0000-0000EE4D0000}"/>
    <cellStyle name="Normal 2 3 43 4" xfId="19952" xr:uid="{00000000-0005-0000-0000-0000EF4D0000}"/>
    <cellStyle name="Normal 2 3 43 4 2" xfId="19953" xr:uid="{00000000-0005-0000-0000-0000F04D0000}"/>
    <cellStyle name="Normal 2 3 43 5" xfId="19954" xr:uid="{00000000-0005-0000-0000-0000F14D0000}"/>
    <cellStyle name="Normal 2 3 43 5 2" xfId="19955" xr:uid="{00000000-0005-0000-0000-0000F24D0000}"/>
    <cellStyle name="Normal 2 3 43 6" xfId="19956" xr:uid="{00000000-0005-0000-0000-0000F34D0000}"/>
    <cellStyle name="Normal 2 3 43 6 2" xfId="19957" xr:uid="{00000000-0005-0000-0000-0000F44D0000}"/>
    <cellStyle name="Normal 2 3 43 7" xfId="19958" xr:uid="{00000000-0005-0000-0000-0000F54D0000}"/>
    <cellStyle name="Normal 2 3 43 7 2" xfId="19959" xr:uid="{00000000-0005-0000-0000-0000F64D0000}"/>
    <cellStyle name="Normal 2 3 43 8" xfId="19960" xr:uid="{00000000-0005-0000-0000-0000F74D0000}"/>
    <cellStyle name="Normal 2 3 43 9" xfId="19961" xr:uid="{00000000-0005-0000-0000-0000F84D0000}"/>
    <cellStyle name="Normal 2 3 44" xfId="19962" xr:uid="{00000000-0005-0000-0000-0000F94D0000}"/>
    <cellStyle name="Normal 2 3 44 10" xfId="19963" xr:uid="{00000000-0005-0000-0000-0000FA4D0000}"/>
    <cellStyle name="Normal 2 3 44 2" xfId="19964" xr:uid="{00000000-0005-0000-0000-0000FB4D0000}"/>
    <cellStyle name="Normal 2 3 44 2 2" xfId="19965" xr:uid="{00000000-0005-0000-0000-0000FC4D0000}"/>
    <cellStyle name="Normal 2 3 44 3" xfId="19966" xr:uid="{00000000-0005-0000-0000-0000FD4D0000}"/>
    <cellStyle name="Normal 2 3 44 3 2" xfId="19967" xr:uid="{00000000-0005-0000-0000-0000FE4D0000}"/>
    <cellStyle name="Normal 2 3 44 4" xfId="19968" xr:uid="{00000000-0005-0000-0000-0000FF4D0000}"/>
    <cellStyle name="Normal 2 3 44 4 2" xfId="19969" xr:uid="{00000000-0005-0000-0000-0000004E0000}"/>
    <cellStyle name="Normal 2 3 44 5" xfId="19970" xr:uid="{00000000-0005-0000-0000-0000014E0000}"/>
    <cellStyle name="Normal 2 3 44 5 2" xfId="19971" xr:uid="{00000000-0005-0000-0000-0000024E0000}"/>
    <cellStyle name="Normal 2 3 44 6" xfId="19972" xr:uid="{00000000-0005-0000-0000-0000034E0000}"/>
    <cellStyle name="Normal 2 3 44 6 2" xfId="19973" xr:uid="{00000000-0005-0000-0000-0000044E0000}"/>
    <cellStyle name="Normal 2 3 44 7" xfId="19974" xr:uid="{00000000-0005-0000-0000-0000054E0000}"/>
    <cellStyle name="Normal 2 3 44 7 2" xfId="19975" xr:uid="{00000000-0005-0000-0000-0000064E0000}"/>
    <cellStyle name="Normal 2 3 44 8" xfId="19976" xr:uid="{00000000-0005-0000-0000-0000074E0000}"/>
    <cellStyle name="Normal 2 3 44 9" xfId="19977" xr:uid="{00000000-0005-0000-0000-0000084E0000}"/>
    <cellStyle name="Normal 2 3 45" xfId="19978" xr:uid="{00000000-0005-0000-0000-0000094E0000}"/>
    <cellStyle name="Normal 2 3 45 10" xfId="19979" xr:uid="{00000000-0005-0000-0000-00000A4E0000}"/>
    <cellStyle name="Normal 2 3 45 2" xfId="19980" xr:uid="{00000000-0005-0000-0000-00000B4E0000}"/>
    <cellStyle name="Normal 2 3 45 2 2" xfId="19981" xr:uid="{00000000-0005-0000-0000-00000C4E0000}"/>
    <cellStyle name="Normal 2 3 45 3" xfId="19982" xr:uid="{00000000-0005-0000-0000-00000D4E0000}"/>
    <cellStyle name="Normal 2 3 45 3 2" xfId="19983" xr:uid="{00000000-0005-0000-0000-00000E4E0000}"/>
    <cellStyle name="Normal 2 3 45 4" xfId="19984" xr:uid="{00000000-0005-0000-0000-00000F4E0000}"/>
    <cellStyle name="Normal 2 3 45 4 2" xfId="19985" xr:uid="{00000000-0005-0000-0000-0000104E0000}"/>
    <cellStyle name="Normal 2 3 45 5" xfId="19986" xr:uid="{00000000-0005-0000-0000-0000114E0000}"/>
    <cellStyle name="Normal 2 3 45 5 2" xfId="19987" xr:uid="{00000000-0005-0000-0000-0000124E0000}"/>
    <cellStyle name="Normal 2 3 45 6" xfId="19988" xr:uid="{00000000-0005-0000-0000-0000134E0000}"/>
    <cellStyle name="Normal 2 3 45 6 2" xfId="19989" xr:uid="{00000000-0005-0000-0000-0000144E0000}"/>
    <cellStyle name="Normal 2 3 45 7" xfId="19990" xr:uid="{00000000-0005-0000-0000-0000154E0000}"/>
    <cellStyle name="Normal 2 3 45 7 2" xfId="19991" xr:uid="{00000000-0005-0000-0000-0000164E0000}"/>
    <cellStyle name="Normal 2 3 45 8" xfId="19992" xr:uid="{00000000-0005-0000-0000-0000174E0000}"/>
    <cellStyle name="Normal 2 3 45 9" xfId="19993" xr:uid="{00000000-0005-0000-0000-0000184E0000}"/>
    <cellStyle name="Normal 2 3 46" xfId="19994" xr:uid="{00000000-0005-0000-0000-0000194E0000}"/>
    <cellStyle name="Normal 2 3 46 10" xfId="19995" xr:uid="{00000000-0005-0000-0000-00001A4E0000}"/>
    <cellStyle name="Normal 2 3 46 2" xfId="19996" xr:uid="{00000000-0005-0000-0000-00001B4E0000}"/>
    <cellStyle name="Normal 2 3 46 2 2" xfId="19997" xr:uid="{00000000-0005-0000-0000-00001C4E0000}"/>
    <cellStyle name="Normal 2 3 46 3" xfId="19998" xr:uid="{00000000-0005-0000-0000-00001D4E0000}"/>
    <cellStyle name="Normal 2 3 46 3 2" xfId="19999" xr:uid="{00000000-0005-0000-0000-00001E4E0000}"/>
    <cellStyle name="Normal 2 3 46 4" xfId="20000" xr:uid="{00000000-0005-0000-0000-00001F4E0000}"/>
    <cellStyle name="Normal 2 3 46 4 2" xfId="20001" xr:uid="{00000000-0005-0000-0000-0000204E0000}"/>
    <cellStyle name="Normal 2 3 46 5" xfId="20002" xr:uid="{00000000-0005-0000-0000-0000214E0000}"/>
    <cellStyle name="Normal 2 3 46 5 2" xfId="20003" xr:uid="{00000000-0005-0000-0000-0000224E0000}"/>
    <cellStyle name="Normal 2 3 46 6" xfId="20004" xr:uid="{00000000-0005-0000-0000-0000234E0000}"/>
    <cellStyle name="Normal 2 3 46 6 2" xfId="20005" xr:uid="{00000000-0005-0000-0000-0000244E0000}"/>
    <cellStyle name="Normal 2 3 46 7" xfId="20006" xr:uid="{00000000-0005-0000-0000-0000254E0000}"/>
    <cellStyle name="Normal 2 3 46 7 2" xfId="20007" xr:uid="{00000000-0005-0000-0000-0000264E0000}"/>
    <cellStyle name="Normal 2 3 46 8" xfId="20008" xr:uid="{00000000-0005-0000-0000-0000274E0000}"/>
    <cellStyle name="Normal 2 3 46 9" xfId="20009" xr:uid="{00000000-0005-0000-0000-0000284E0000}"/>
    <cellStyle name="Normal 2 3 47" xfId="20010" xr:uid="{00000000-0005-0000-0000-0000294E0000}"/>
    <cellStyle name="Normal 2 3 47 10" xfId="20011" xr:uid="{00000000-0005-0000-0000-00002A4E0000}"/>
    <cellStyle name="Normal 2 3 47 2" xfId="20012" xr:uid="{00000000-0005-0000-0000-00002B4E0000}"/>
    <cellStyle name="Normal 2 3 47 2 2" xfId="20013" xr:uid="{00000000-0005-0000-0000-00002C4E0000}"/>
    <cellStyle name="Normal 2 3 47 3" xfId="20014" xr:uid="{00000000-0005-0000-0000-00002D4E0000}"/>
    <cellStyle name="Normal 2 3 47 3 2" xfId="20015" xr:uid="{00000000-0005-0000-0000-00002E4E0000}"/>
    <cellStyle name="Normal 2 3 47 4" xfId="20016" xr:uid="{00000000-0005-0000-0000-00002F4E0000}"/>
    <cellStyle name="Normal 2 3 47 4 2" xfId="20017" xr:uid="{00000000-0005-0000-0000-0000304E0000}"/>
    <cellStyle name="Normal 2 3 47 5" xfId="20018" xr:uid="{00000000-0005-0000-0000-0000314E0000}"/>
    <cellStyle name="Normal 2 3 47 5 2" xfId="20019" xr:uid="{00000000-0005-0000-0000-0000324E0000}"/>
    <cellStyle name="Normal 2 3 47 6" xfId="20020" xr:uid="{00000000-0005-0000-0000-0000334E0000}"/>
    <cellStyle name="Normal 2 3 47 6 2" xfId="20021" xr:uid="{00000000-0005-0000-0000-0000344E0000}"/>
    <cellStyle name="Normal 2 3 47 7" xfId="20022" xr:uid="{00000000-0005-0000-0000-0000354E0000}"/>
    <cellStyle name="Normal 2 3 47 7 2" xfId="20023" xr:uid="{00000000-0005-0000-0000-0000364E0000}"/>
    <cellStyle name="Normal 2 3 47 8" xfId="20024" xr:uid="{00000000-0005-0000-0000-0000374E0000}"/>
    <cellStyle name="Normal 2 3 47 9" xfId="20025" xr:uid="{00000000-0005-0000-0000-0000384E0000}"/>
    <cellStyle name="Normal 2 3 48" xfId="20026" xr:uid="{00000000-0005-0000-0000-0000394E0000}"/>
    <cellStyle name="Normal 2 3 48 10" xfId="20027" xr:uid="{00000000-0005-0000-0000-00003A4E0000}"/>
    <cellStyle name="Normal 2 3 48 2" xfId="20028" xr:uid="{00000000-0005-0000-0000-00003B4E0000}"/>
    <cellStyle name="Normal 2 3 48 2 2" xfId="20029" xr:uid="{00000000-0005-0000-0000-00003C4E0000}"/>
    <cellStyle name="Normal 2 3 48 3" xfId="20030" xr:uid="{00000000-0005-0000-0000-00003D4E0000}"/>
    <cellStyle name="Normal 2 3 48 3 2" xfId="20031" xr:uid="{00000000-0005-0000-0000-00003E4E0000}"/>
    <cellStyle name="Normal 2 3 48 4" xfId="20032" xr:uid="{00000000-0005-0000-0000-00003F4E0000}"/>
    <cellStyle name="Normal 2 3 48 4 2" xfId="20033" xr:uid="{00000000-0005-0000-0000-0000404E0000}"/>
    <cellStyle name="Normal 2 3 48 5" xfId="20034" xr:uid="{00000000-0005-0000-0000-0000414E0000}"/>
    <cellStyle name="Normal 2 3 48 5 2" xfId="20035" xr:uid="{00000000-0005-0000-0000-0000424E0000}"/>
    <cellStyle name="Normal 2 3 48 6" xfId="20036" xr:uid="{00000000-0005-0000-0000-0000434E0000}"/>
    <cellStyle name="Normal 2 3 48 6 2" xfId="20037" xr:uid="{00000000-0005-0000-0000-0000444E0000}"/>
    <cellStyle name="Normal 2 3 48 7" xfId="20038" xr:uid="{00000000-0005-0000-0000-0000454E0000}"/>
    <cellStyle name="Normal 2 3 48 7 2" xfId="20039" xr:uid="{00000000-0005-0000-0000-0000464E0000}"/>
    <cellStyle name="Normal 2 3 48 8" xfId="20040" xr:uid="{00000000-0005-0000-0000-0000474E0000}"/>
    <cellStyle name="Normal 2 3 48 9" xfId="20041" xr:uid="{00000000-0005-0000-0000-0000484E0000}"/>
    <cellStyle name="Normal 2 3 49" xfId="20042" xr:uid="{00000000-0005-0000-0000-0000494E0000}"/>
    <cellStyle name="Normal 2 3 49 10" xfId="20043" xr:uid="{00000000-0005-0000-0000-00004A4E0000}"/>
    <cellStyle name="Normal 2 3 49 2" xfId="20044" xr:uid="{00000000-0005-0000-0000-00004B4E0000}"/>
    <cellStyle name="Normal 2 3 49 2 2" xfId="20045" xr:uid="{00000000-0005-0000-0000-00004C4E0000}"/>
    <cellStyle name="Normal 2 3 49 3" xfId="20046" xr:uid="{00000000-0005-0000-0000-00004D4E0000}"/>
    <cellStyle name="Normal 2 3 49 3 2" xfId="20047" xr:uid="{00000000-0005-0000-0000-00004E4E0000}"/>
    <cellStyle name="Normal 2 3 49 4" xfId="20048" xr:uid="{00000000-0005-0000-0000-00004F4E0000}"/>
    <cellStyle name="Normal 2 3 49 4 2" xfId="20049" xr:uid="{00000000-0005-0000-0000-0000504E0000}"/>
    <cellStyle name="Normal 2 3 49 5" xfId="20050" xr:uid="{00000000-0005-0000-0000-0000514E0000}"/>
    <cellStyle name="Normal 2 3 49 5 2" xfId="20051" xr:uid="{00000000-0005-0000-0000-0000524E0000}"/>
    <cellStyle name="Normal 2 3 49 6" xfId="20052" xr:uid="{00000000-0005-0000-0000-0000534E0000}"/>
    <cellStyle name="Normal 2 3 49 6 2" xfId="20053" xr:uid="{00000000-0005-0000-0000-0000544E0000}"/>
    <cellStyle name="Normal 2 3 49 7" xfId="20054" xr:uid="{00000000-0005-0000-0000-0000554E0000}"/>
    <cellStyle name="Normal 2 3 49 7 2" xfId="20055" xr:uid="{00000000-0005-0000-0000-0000564E0000}"/>
    <cellStyle name="Normal 2 3 49 8" xfId="20056" xr:uid="{00000000-0005-0000-0000-0000574E0000}"/>
    <cellStyle name="Normal 2 3 49 9" xfId="20057" xr:uid="{00000000-0005-0000-0000-0000584E0000}"/>
    <cellStyle name="Normal 2 3 5" xfId="20058" xr:uid="{00000000-0005-0000-0000-0000594E0000}"/>
    <cellStyle name="Normal 2 3 5 10" xfId="20059" xr:uid="{00000000-0005-0000-0000-00005A4E0000}"/>
    <cellStyle name="Normal 2 3 5 2" xfId="20060" xr:uid="{00000000-0005-0000-0000-00005B4E0000}"/>
    <cellStyle name="Normal 2 3 5 2 2" xfId="20061" xr:uid="{00000000-0005-0000-0000-00005C4E0000}"/>
    <cellStyle name="Normal 2 3 5 3" xfId="20062" xr:uid="{00000000-0005-0000-0000-00005D4E0000}"/>
    <cellStyle name="Normal 2 3 5 3 2" xfId="20063" xr:uid="{00000000-0005-0000-0000-00005E4E0000}"/>
    <cellStyle name="Normal 2 3 5 4" xfId="20064" xr:uid="{00000000-0005-0000-0000-00005F4E0000}"/>
    <cellStyle name="Normal 2 3 5 4 2" xfId="20065" xr:uid="{00000000-0005-0000-0000-0000604E0000}"/>
    <cellStyle name="Normal 2 3 5 5" xfId="20066" xr:uid="{00000000-0005-0000-0000-0000614E0000}"/>
    <cellStyle name="Normal 2 3 5 5 2" xfId="20067" xr:uid="{00000000-0005-0000-0000-0000624E0000}"/>
    <cellStyle name="Normal 2 3 5 6" xfId="20068" xr:uid="{00000000-0005-0000-0000-0000634E0000}"/>
    <cellStyle name="Normal 2 3 5 6 2" xfId="20069" xr:uid="{00000000-0005-0000-0000-0000644E0000}"/>
    <cellStyle name="Normal 2 3 5 7" xfId="20070" xr:uid="{00000000-0005-0000-0000-0000654E0000}"/>
    <cellStyle name="Normal 2 3 5 7 2" xfId="20071" xr:uid="{00000000-0005-0000-0000-0000664E0000}"/>
    <cellStyle name="Normal 2 3 5 8" xfId="20072" xr:uid="{00000000-0005-0000-0000-0000674E0000}"/>
    <cellStyle name="Normal 2 3 5 9" xfId="20073" xr:uid="{00000000-0005-0000-0000-0000684E0000}"/>
    <cellStyle name="Normal 2 3 50" xfId="20074" xr:uid="{00000000-0005-0000-0000-0000694E0000}"/>
    <cellStyle name="Normal 2 3 50 10" xfId="20075" xr:uid="{00000000-0005-0000-0000-00006A4E0000}"/>
    <cellStyle name="Normal 2 3 50 2" xfId="20076" xr:uid="{00000000-0005-0000-0000-00006B4E0000}"/>
    <cellStyle name="Normal 2 3 50 2 2" xfId="20077" xr:uid="{00000000-0005-0000-0000-00006C4E0000}"/>
    <cellStyle name="Normal 2 3 50 3" xfId="20078" xr:uid="{00000000-0005-0000-0000-00006D4E0000}"/>
    <cellStyle name="Normal 2 3 50 3 2" xfId="20079" xr:uid="{00000000-0005-0000-0000-00006E4E0000}"/>
    <cellStyle name="Normal 2 3 50 4" xfId="20080" xr:uid="{00000000-0005-0000-0000-00006F4E0000}"/>
    <cellStyle name="Normal 2 3 50 4 2" xfId="20081" xr:uid="{00000000-0005-0000-0000-0000704E0000}"/>
    <cellStyle name="Normal 2 3 50 5" xfId="20082" xr:uid="{00000000-0005-0000-0000-0000714E0000}"/>
    <cellStyle name="Normal 2 3 50 5 2" xfId="20083" xr:uid="{00000000-0005-0000-0000-0000724E0000}"/>
    <cellStyle name="Normal 2 3 50 6" xfId="20084" xr:uid="{00000000-0005-0000-0000-0000734E0000}"/>
    <cellStyle name="Normal 2 3 50 6 2" xfId="20085" xr:uid="{00000000-0005-0000-0000-0000744E0000}"/>
    <cellStyle name="Normal 2 3 50 7" xfId="20086" xr:uid="{00000000-0005-0000-0000-0000754E0000}"/>
    <cellStyle name="Normal 2 3 50 7 2" xfId="20087" xr:uid="{00000000-0005-0000-0000-0000764E0000}"/>
    <cellStyle name="Normal 2 3 50 8" xfId="20088" xr:uid="{00000000-0005-0000-0000-0000774E0000}"/>
    <cellStyle name="Normal 2 3 50 9" xfId="20089" xr:uid="{00000000-0005-0000-0000-0000784E0000}"/>
    <cellStyle name="Normal 2 3 51" xfId="20090" xr:uid="{00000000-0005-0000-0000-0000794E0000}"/>
    <cellStyle name="Normal 2 3 51 10" xfId="20091" xr:uid="{00000000-0005-0000-0000-00007A4E0000}"/>
    <cellStyle name="Normal 2 3 51 2" xfId="20092" xr:uid="{00000000-0005-0000-0000-00007B4E0000}"/>
    <cellStyle name="Normal 2 3 51 2 2" xfId="20093" xr:uid="{00000000-0005-0000-0000-00007C4E0000}"/>
    <cellStyle name="Normal 2 3 51 3" xfId="20094" xr:uid="{00000000-0005-0000-0000-00007D4E0000}"/>
    <cellStyle name="Normal 2 3 51 3 2" xfId="20095" xr:uid="{00000000-0005-0000-0000-00007E4E0000}"/>
    <cellStyle name="Normal 2 3 51 4" xfId="20096" xr:uid="{00000000-0005-0000-0000-00007F4E0000}"/>
    <cellStyle name="Normal 2 3 51 4 2" xfId="20097" xr:uid="{00000000-0005-0000-0000-0000804E0000}"/>
    <cellStyle name="Normal 2 3 51 5" xfId="20098" xr:uid="{00000000-0005-0000-0000-0000814E0000}"/>
    <cellStyle name="Normal 2 3 51 5 2" xfId="20099" xr:uid="{00000000-0005-0000-0000-0000824E0000}"/>
    <cellStyle name="Normal 2 3 51 6" xfId="20100" xr:uid="{00000000-0005-0000-0000-0000834E0000}"/>
    <cellStyle name="Normal 2 3 51 6 2" xfId="20101" xr:uid="{00000000-0005-0000-0000-0000844E0000}"/>
    <cellStyle name="Normal 2 3 51 7" xfId="20102" xr:uid="{00000000-0005-0000-0000-0000854E0000}"/>
    <cellStyle name="Normal 2 3 51 7 2" xfId="20103" xr:uid="{00000000-0005-0000-0000-0000864E0000}"/>
    <cellStyle name="Normal 2 3 51 8" xfId="20104" xr:uid="{00000000-0005-0000-0000-0000874E0000}"/>
    <cellStyle name="Normal 2 3 51 9" xfId="20105" xr:uid="{00000000-0005-0000-0000-0000884E0000}"/>
    <cellStyle name="Normal 2 3 52" xfId="20106" xr:uid="{00000000-0005-0000-0000-0000894E0000}"/>
    <cellStyle name="Normal 2 3 52 10" xfId="20107" xr:uid="{00000000-0005-0000-0000-00008A4E0000}"/>
    <cellStyle name="Normal 2 3 52 2" xfId="20108" xr:uid="{00000000-0005-0000-0000-00008B4E0000}"/>
    <cellStyle name="Normal 2 3 52 2 2" xfId="20109" xr:uid="{00000000-0005-0000-0000-00008C4E0000}"/>
    <cellStyle name="Normal 2 3 52 3" xfId="20110" xr:uid="{00000000-0005-0000-0000-00008D4E0000}"/>
    <cellStyle name="Normal 2 3 52 3 2" xfId="20111" xr:uid="{00000000-0005-0000-0000-00008E4E0000}"/>
    <cellStyle name="Normal 2 3 52 4" xfId="20112" xr:uid="{00000000-0005-0000-0000-00008F4E0000}"/>
    <cellStyle name="Normal 2 3 52 4 2" xfId="20113" xr:uid="{00000000-0005-0000-0000-0000904E0000}"/>
    <cellStyle name="Normal 2 3 52 5" xfId="20114" xr:uid="{00000000-0005-0000-0000-0000914E0000}"/>
    <cellStyle name="Normal 2 3 52 5 2" xfId="20115" xr:uid="{00000000-0005-0000-0000-0000924E0000}"/>
    <cellStyle name="Normal 2 3 52 6" xfId="20116" xr:uid="{00000000-0005-0000-0000-0000934E0000}"/>
    <cellStyle name="Normal 2 3 52 6 2" xfId="20117" xr:uid="{00000000-0005-0000-0000-0000944E0000}"/>
    <cellStyle name="Normal 2 3 52 7" xfId="20118" xr:uid="{00000000-0005-0000-0000-0000954E0000}"/>
    <cellStyle name="Normal 2 3 52 7 2" xfId="20119" xr:uid="{00000000-0005-0000-0000-0000964E0000}"/>
    <cellStyle name="Normal 2 3 52 8" xfId="20120" xr:uid="{00000000-0005-0000-0000-0000974E0000}"/>
    <cellStyle name="Normal 2 3 52 9" xfId="20121" xr:uid="{00000000-0005-0000-0000-0000984E0000}"/>
    <cellStyle name="Normal 2 3 53" xfId="20122" xr:uid="{00000000-0005-0000-0000-0000994E0000}"/>
    <cellStyle name="Normal 2 3 53 10" xfId="20123" xr:uid="{00000000-0005-0000-0000-00009A4E0000}"/>
    <cellStyle name="Normal 2 3 53 2" xfId="20124" xr:uid="{00000000-0005-0000-0000-00009B4E0000}"/>
    <cellStyle name="Normal 2 3 53 2 2" xfId="20125" xr:uid="{00000000-0005-0000-0000-00009C4E0000}"/>
    <cellStyle name="Normal 2 3 53 3" xfId="20126" xr:uid="{00000000-0005-0000-0000-00009D4E0000}"/>
    <cellStyle name="Normal 2 3 53 3 2" xfId="20127" xr:uid="{00000000-0005-0000-0000-00009E4E0000}"/>
    <cellStyle name="Normal 2 3 53 4" xfId="20128" xr:uid="{00000000-0005-0000-0000-00009F4E0000}"/>
    <cellStyle name="Normal 2 3 53 4 2" xfId="20129" xr:uid="{00000000-0005-0000-0000-0000A04E0000}"/>
    <cellStyle name="Normal 2 3 53 5" xfId="20130" xr:uid="{00000000-0005-0000-0000-0000A14E0000}"/>
    <cellStyle name="Normal 2 3 53 5 2" xfId="20131" xr:uid="{00000000-0005-0000-0000-0000A24E0000}"/>
    <cellStyle name="Normal 2 3 53 6" xfId="20132" xr:uid="{00000000-0005-0000-0000-0000A34E0000}"/>
    <cellStyle name="Normal 2 3 53 6 2" xfId="20133" xr:uid="{00000000-0005-0000-0000-0000A44E0000}"/>
    <cellStyle name="Normal 2 3 53 7" xfId="20134" xr:uid="{00000000-0005-0000-0000-0000A54E0000}"/>
    <cellStyle name="Normal 2 3 53 7 2" xfId="20135" xr:uid="{00000000-0005-0000-0000-0000A64E0000}"/>
    <cellStyle name="Normal 2 3 53 8" xfId="20136" xr:uid="{00000000-0005-0000-0000-0000A74E0000}"/>
    <cellStyle name="Normal 2 3 53 9" xfId="20137" xr:uid="{00000000-0005-0000-0000-0000A84E0000}"/>
    <cellStyle name="Normal 2 3 54" xfId="20138" xr:uid="{00000000-0005-0000-0000-0000A94E0000}"/>
    <cellStyle name="Normal 2 3 54 10" xfId="20139" xr:uid="{00000000-0005-0000-0000-0000AA4E0000}"/>
    <cellStyle name="Normal 2 3 54 2" xfId="20140" xr:uid="{00000000-0005-0000-0000-0000AB4E0000}"/>
    <cellStyle name="Normal 2 3 54 2 2" xfId="20141" xr:uid="{00000000-0005-0000-0000-0000AC4E0000}"/>
    <cellStyle name="Normal 2 3 54 3" xfId="20142" xr:uid="{00000000-0005-0000-0000-0000AD4E0000}"/>
    <cellStyle name="Normal 2 3 54 3 2" xfId="20143" xr:uid="{00000000-0005-0000-0000-0000AE4E0000}"/>
    <cellStyle name="Normal 2 3 54 4" xfId="20144" xr:uid="{00000000-0005-0000-0000-0000AF4E0000}"/>
    <cellStyle name="Normal 2 3 54 4 2" xfId="20145" xr:uid="{00000000-0005-0000-0000-0000B04E0000}"/>
    <cellStyle name="Normal 2 3 54 5" xfId="20146" xr:uid="{00000000-0005-0000-0000-0000B14E0000}"/>
    <cellStyle name="Normal 2 3 54 5 2" xfId="20147" xr:uid="{00000000-0005-0000-0000-0000B24E0000}"/>
    <cellStyle name="Normal 2 3 54 6" xfId="20148" xr:uid="{00000000-0005-0000-0000-0000B34E0000}"/>
    <cellStyle name="Normal 2 3 54 6 2" xfId="20149" xr:uid="{00000000-0005-0000-0000-0000B44E0000}"/>
    <cellStyle name="Normal 2 3 54 7" xfId="20150" xr:uid="{00000000-0005-0000-0000-0000B54E0000}"/>
    <cellStyle name="Normal 2 3 54 7 2" xfId="20151" xr:uid="{00000000-0005-0000-0000-0000B64E0000}"/>
    <cellStyle name="Normal 2 3 54 8" xfId="20152" xr:uid="{00000000-0005-0000-0000-0000B74E0000}"/>
    <cellStyle name="Normal 2 3 54 9" xfId="20153" xr:uid="{00000000-0005-0000-0000-0000B84E0000}"/>
    <cellStyle name="Normal 2 3 55" xfId="20154" xr:uid="{00000000-0005-0000-0000-0000B94E0000}"/>
    <cellStyle name="Normal 2 3 55 10" xfId="20155" xr:uid="{00000000-0005-0000-0000-0000BA4E0000}"/>
    <cellStyle name="Normal 2 3 55 2" xfId="20156" xr:uid="{00000000-0005-0000-0000-0000BB4E0000}"/>
    <cellStyle name="Normal 2 3 55 2 2" xfId="20157" xr:uid="{00000000-0005-0000-0000-0000BC4E0000}"/>
    <cellStyle name="Normal 2 3 55 3" xfId="20158" xr:uid="{00000000-0005-0000-0000-0000BD4E0000}"/>
    <cellStyle name="Normal 2 3 55 3 2" xfId="20159" xr:uid="{00000000-0005-0000-0000-0000BE4E0000}"/>
    <cellStyle name="Normal 2 3 55 4" xfId="20160" xr:uid="{00000000-0005-0000-0000-0000BF4E0000}"/>
    <cellStyle name="Normal 2 3 55 4 2" xfId="20161" xr:uid="{00000000-0005-0000-0000-0000C04E0000}"/>
    <cellStyle name="Normal 2 3 55 5" xfId="20162" xr:uid="{00000000-0005-0000-0000-0000C14E0000}"/>
    <cellStyle name="Normal 2 3 55 5 2" xfId="20163" xr:uid="{00000000-0005-0000-0000-0000C24E0000}"/>
    <cellStyle name="Normal 2 3 55 6" xfId="20164" xr:uid="{00000000-0005-0000-0000-0000C34E0000}"/>
    <cellStyle name="Normal 2 3 55 6 2" xfId="20165" xr:uid="{00000000-0005-0000-0000-0000C44E0000}"/>
    <cellStyle name="Normal 2 3 55 7" xfId="20166" xr:uid="{00000000-0005-0000-0000-0000C54E0000}"/>
    <cellStyle name="Normal 2 3 55 7 2" xfId="20167" xr:uid="{00000000-0005-0000-0000-0000C64E0000}"/>
    <cellStyle name="Normal 2 3 55 8" xfId="20168" xr:uid="{00000000-0005-0000-0000-0000C74E0000}"/>
    <cellStyle name="Normal 2 3 55 9" xfId="20169" xr:uid="{00000000-0005-0000-0000-0000C84E0000}"/>
    <cellStyle name="Normal 2 3 56" xfId="20170" xr:uid="{00000000-0005-0000-0000-0000C94E0000}"/>
    <cellStyle name="Normal 2 3 56 10" xfId="20171" xr:uid="{00000000-0005-0000-0000-0000CA4E0000}"/>
    <cellStyle name="Normal 2 3 56 2" xfId="20172" xr:uid="{00000000-0005-0000-0000-0000CB4E0000}"/>
    <cellStyle name="Normal 2 3 56 2 2" xfId="20173" xr:uid="{00000000-0005-0000-0000-0000CC4E0000}"/>
    <cellStyle name="Normal 2 3 56 3" xfId="20174" xr:uid="{00000000-0005-0000-0000-0000CD4E0000}"/>
    <cellStyle name="Normal 2 3 56 3 2" xfId="20175" xr:uid="{00000000-0005-0000-0000-0000CE4E0000}"/>
    <cellStyle name="Normal 2 3 56 4" xfId="20176" xr:uid="{00000000-0005-0000-0000-0000CF4E0000}"/>
    <cellStyle name="Normal 2 3 56 4 2" xfId="20177" xr:uid="{00000000-0005-0000-0000-0000D04E0000}"/>
    <cellStyle name="Normal 2 3 56 5" xfId="20178" xr:uid="{00000000-0005-0000-0000-0000D14E0000}"/>
    <cellStyle name="Normal 2 3 56 5 2" xfId="20179" xr:uid="{00000000-0005-0000-0000-0000D24E0000}"/>
    <cellStyle name="Normal 2 3 56 6" xfId="20180" xr:uid="{00000000-0005-0000-0000-0000D34E0000}"/>
    <cellStyle name="Normal 2 3 56 6 2" xfId="20181" xr:uid="{00000000-0005-0000-0000-0000D44E0000}"/>
    <cellStyle name="Normal 2 3 56 7" xfId="20182" xr:uid="{00000000-0005-0000-0000-0000D54E0000}"/>
    <cellStyle name="Normal 2 3 56 7 2" xfId="20183" xr:uid="{00000000-0005-0000-0000-0000D64E0000}"/>
    <cellStyle name="Normal 2 3 56 8" xfId="20184" xr:uid="{00000000-0005-0000-0000-0000D74E0000}"/>
    <cellStyle name="Normal 2 3 56 9" xfId="20185" xr:uid="{00000000-0005-0000-0000-0000D84E0000}"/>
    <cellStyle name="Normal 2 3 57" xfId="20186" xr:uid="{00000000-0005-0000-0000-0000D94E0000}"/>
    <cellStyle name="Normal 2 3 57 10" xfId="20187" xr:uid="{00000000-0005-0000-0000-0000DA4E0000}"/>
    <cellStyle name="Normal 2 3 57 2" xfId="20188" xr:uid="{00000000-0005-0000-0000-0000DB4E0000}"/>
    <cellStyle name="Normal 2 3 57 2 2" xfId="20189" xr:uid="{00000000-0005-0000-0000-0000DC4E0000}"/>
    <cellStyle name="Normal 2 3 57 3" xfId="20190" xr:uid="{00000000-0005-0000-0000-0000DD4E0000}"/>
    <cellStyle name="Normal 2 3 57 3 2" xfId="20191" xr:uid="{00000000-0005-0000-0000-0000DE4E0000}"/>
    <cellStyle name="Normal 2 3 57 4" xfId="20192" xr:uid="{00000000-0005-0000-0000-0000DF4E0000}"/>
    <cellStyle name="Normal 2 3 57 4 2" xfId="20193" xr:uid="{00000000-0005-0000-0000-0000E04E0000}"/>
    <cellStyle name="Normal 2 3 57 5" xfId="20194" xr:uid="{00000000-0005-0000-0000-0000E14E0000}"/>
    <cellStyle name="Normal 2 3 57 5 2" xfId="20195" xr:uid="{00000000-0005-0000-0000-0000E24E0000}"/>
    <cellStyle name="Normal 2 3 57 6" xfId="20196" xr:uid="{00000000-0005-0000-0000-0000E34E0000}"/>
    <cellStyle name="Normal 2 3 57 6 2" xfId="20197" xr:uid="{00000000-0005-0000-0000-0000E44E0000}"/>
    <cellStyle name="Normal 2 3 57 7" xfId="20198" xr:uid="{00000000-0005-0000-0000-0000E54E0000}"/>
    <cellStyle name="Normal 2 3 57 7 2" xfId="20199" xr:uid="{00000000-0005-0000-0000-0000E64E0000}"/>
    <cellStyle name="Normal 2 3 57 8" xfId="20200" xr:uid="{00000000-0005-0000-0000-0000E74E0000}"/>
    <cellStyle name="Normal 2 3 57 9" xfId="20201" xr:uid="{00000000-0005-0000-0000-0000E84E0000}"/>
    <cellStyle name="Normal 2 3 58" xfId="20202" xr:uid="{00000000-0005-0000-0000-0000E94E0000}"/>
    <cellStyle name="Normal 2 3 58 10" xfId="20203" xr:uid="{00000000-0005-0000-0000-0000EA4E0000}"/>
    <cellStyle name="Normal 2 3 58 2" xfId="20204" xr:uid="{00000000-0005-0000-0000-0000EB4E0000}"/>
    <cellStyle name="Normal 2 3 58 2 2" xfId="20205" xr:uid="{00000000-0005-0000-0000-0000EC4E0000}"/>
    <cellStyle name="Normal 2 3 58 3" xfId="20206" xr:uid="{00000000-0005-0000-0000-0000ED4E0000}"/>
    <cellStyle name="Normal 2 3 58 3 2" xfId="20207" xr:uid="{00000000-0005-0000-0000-0000EE4E0000}"/>
    <cellStyle name="Normal 2 3 58 4" xfId="20208" xr:uid="{00000000-0005-0000-0000-0000EF4E0000}"/>
    <cellStyle name="Normal 2 3 58 4 2" xfId="20209" xr:uid="{00000000-0005-0000-0000-0000F04E0000}"/>
    <cellStyle name="Normal 2 3 58 5" xfId="20210" xr:uid="{00000000-0005-0000-0000-0000F14E0000}"/>
    <cellStyle name="Normal 2 3 58 5 2" xfId="20211" xr:uid="{00000000-0005-0000-0000-0000F24E0000}"/>
    <cellStyle name="Normal 2 3 58 6" xfId="20212" xr:uid="{00000000-0005-0000-0000-0000F34E0000}"/>
    <cellStyle name="Normal 2 3 58 6 2" xfId="20213" xr:uid="{00000000-0005-0000-0000-0000F44E0000}"/>
    <cellStyle name="Normal 2 3 58 7" xfId="20214" xr:uid="{00000000-0005-0000-0000-0000F54E0000}"/>
    <cellStyle name="Normal 2 3 58 7 2" xfId="20215" xr:uid="{00000000-0005-0000-0000-0000F64E0000}"/>
    <cellStyle name="Normal 2 3 58 8" xfId="20216" xr:uid="{00000000-0005-0000-0000-0000F74E0000}"/>
    <cellStyle name="Normal 2 3 58 9" xfId="20217" xr:uid="{00000000-0005-0000-0000-0000F84E0000}"/>
    <cellStyle name="Normal 2 3 59" xfId="20218" xr:uid="{00000000-0005-0000-0000-0000F94E0000}"/>
    <cellStyle name="Normal 2 3 59 10" xfId="20219" xr:uid="{00000000-0005-0000-0000-0000FA4E0000}"/>
    <cellStyle name="Normal 2 3 59 2" xfId="20220" xr:uid="{00000000-0005-0000-0000-0000FB4E0000}"/>
    <cellStyle name="Normal 2 3 59 2 2" xfId="20221" xr:uid="{00000000-0005-0000-0000-0000FC4E0000}"/>
    <cellStyle name="Normal 2 3 59 3" xfId="20222" xr:uid="{00000000-0005-0000-0000-0000FD4E0000}"/>
    <cellStyle name="Normal 2 3 59 3 2" xfId="20223" xr:uid="{00000000-0005-0000-0000-0000FE4E0000}"/>
    <cellStyle name="Normal 2 3 59 4" xfId="20224" xr:uid="{00000000-0005-0000-0000-0000FF4E0000}"/>
    <cellStyle name="Normal 2 3 59 4 2" xfId="20225" xr:uid="{00000000-0005-0000-0000-0000004F0000}"/>
    <cellStyle name="Normal 2 3 59 5" xfId="20226" xr:uid="{00000000-0005-0000-0000-0000014F0000}"/>
    <cellStyle name="Normal 2 3 59 5 2" xfId="20227" xr:uid="{00000000-0005-0000-0000-0000024F0000}"/>
    <cellStyle name="Normal 2 3 59 6" xfId="20228" xr:uid="{00000000-0005-0000-0000-0000034F0000}"/>
    <cellStyle name="Normal 2 3 59 6 2" xfId="20229" xr:uid="{00000000-0005-0000-0000-0000044F0000}"/>
    <cellStyle name="Normal 2 3 59 7" xfId="20230" xr:uid="{00000000-0005-0000-0000-0000054F0000}"/>
    <cellStyle name="Normal 2 3 59 7 2" xfId="20231" xr:uid="{00000000-0005-0000-0000-0000064F0000}"/>
    <cellStyle name="Normal 2 3 59 8" xfId="20232" xr:uid="{00000000-0005-0000-0000-0000074F0000}"/>
    <cellStyle name="Normal 2 3 59 9" xfId="20233" xr:uid="{00000000-0005-0000-0000-0000084F0000}"/>
    <cellStyle name="Normal 2 3 6" xfId="20234" xr:uid="{00000000-0005-0000-0000-0000094F0000}"/>
    <cellStyle name="Normal 2 3 6 10" xfId="20235" xr:uid="{00000000-0005-0000-0000-00000A4F0000}"/>
    <cellStyle name="Normal 2 3 6 2" xfId="20236" xr:uid="{00000000-0005-0000-0000-00000B4F0000}"/>
    <cellStyle name="Normal 2 3 6 2 2" xfId="20237" xr:uid="{00000000-0005-0000-0000-00000C4F0000}"/>
    <cellStyle name="Normal 2 3 6 3" xfId="20238" xr:uid="{00000000-0005-0000-0000-00000D4F0000}"/>
    <cellStyle name="Normal 2 3 6 3 2" xfId="20239" xr:uid="{00000000-0005-0000-0000-00000E4F0000}"/>
    <cellStyle name="Normal 2 3 6 4" xfId="20240" xr:uid="{00000000-0005-0000-0000-00000F4F0000}"/>
    <cellStyle name="Normal 2 3 6 4 2" xfId="20241" xr:uid="{00000000-0005-0000-0000-0000104F0000}"/>
    <cellStyle name="Normal 2 3 6 5" xfId="20242" xr:uid="{00000000-0005-0000-0000-0000114F0000}"/>
    <cellStyle name="Normal 2 3 6 5 2" xfId="20243" xr:uid="{00000000-0005-0000-0000-0000124F0000}"/>
    <cellStyle name="Normal 2 3 6 6" xfId="20244" xr:uid="{00000000-0005-0000-0000-0000134F0000}"/>
    <cellStyle name="Normal 2 3 6 6 2" xfId="20245" xr:uid="{00000000-0005-0000-0000-0000144F0000}"/>
    <cellStyle name="Normal 2 3 6 7" xfId="20246" xr:uid="{00000000-0005-0000-0000-0000154F0000}"/>
    <cellStyle name="Normal 2 3 6 7 2" xfId="20247" xr:uid="{00000000-0005-0000-0000-0000164F0000}"/>
    <cellStyle name="Normal 2 3 6 8" xfId="20248" xr:uid="{00000000-0005-0000-0000-0000174F0000}"/>
    <cellStyle name="Normal 2 3 6 9" xfId="20249" xr:uid="{00000000-0005-0000-0000-0000184F0000}"/>
    <cellStyle name="Normal 2 3 60" xfId="20250" xr:uid="{00000000-0005-0000-0000-0000194F0000}"/>
    <cellStyle name="Normal 2 3 60 10" xfId="20251" xr:uid="{00000000-0005-0000-0000-00001A4F0000}"/>
    <cellStyle name="Normal 2 3 60 2" xfId="20252" xr:uid="{00000000-0005-0000-0000-00001B4F0000}"/>
    <cellStyle name="Normal 2 3 60 2 2" xfId="20253" xr:uid="{00000000-0005-0000-0000-00001C4F0000}"/>
    <cellStyle name="Normal 2 3 60 3" xfId="20254" xr:uid="{00000000-0005-0000-0000-00001D4F0000}"/>
    <cellStyle name="Normal 2 3 60 3 2" xfId="20255" xr:uid="{00000000-0005-0000-0000-00001E4F0000}"/>
    <cellStyle name="Normal 2 3 60 4" xfId="20256" xr:uid="{00000000-0005-0000-0000-00001F4F0000}"/>
    <cellStyle name="Normal 2 3 60 4 2" xfId="20257" xr:uid="{00000000-0005-0000-0000-0000204F0000}"/>
    <cellStyle name="Normal 2 3 60 5" xfId="20258" xr:uid="{00000000-0005-0000-0000-0000214F0000}"/>
    <cellStyle name="Normal 2 3 60 5 2" xfId="20259" xr:uid="{00000000-0005-0000-0000-0000224F0000}"/>
    <cellStyle name="Normal 2 3 60 6" xfId="20260" xr:uid="{00000000-0005-0000-0000-0000234F0000}"/>
    <cellStyle name="Normal 2 3 60 6 2" xfId="20261" xr:uid="{00000000-0005-0000-0000-0000244F0000}"/>
    <cellStyle name="Normal 2 3 60 7" xfId="20262" xr:uid="{00000000-0005-0000-0000-0000254F0000}"/>
    <cellStyle name="Normal 2 3 60 7 2" xfId="20263" xr:uid="{00000000-0005-0000-0000-0000264F0000}"/>
    <cellStyle name="Normal 2 3 60 8" xfId="20264" xr:uid="{00000000-0005-0000-0000-0000274F0000}"/>
    <cellStyle name="Normal 2 3 60 9" xfId="20265" xr:uid="{00000000-0005-0000-0000-0000284F0000}"/>
    <cellStyle name="Normal 2 3 61" xfId="20266" xr:uid="{00000000-0005-0000-0000-0000294F0000}"/>
    <cellStyle name="Normal 2 3 61 10" xfId="20267" xr:uid="{00000000-0005-0000-0000-00002A4F0000}"/>
    <cellStyle name="Normal 2 3 61 2" xfId="20268" xr:uid="{00000000-0005-0000-0000-00002B4F0000}"/>
    <cellStyle name="Normal 2 3 61 2 2" xfId="20269" xr:uid="{00000000-0005-0000-0000-00002C4F0000}"/>
    <cellStyle name="Normal 2 3 61 3" xfId="20270" xr:uid="{00000000-0005-0000-0000-00002D4F0000}"/>
    <cellStyle name="Normal 2 3 61 3 2" xfId="20271" xr:uid="{00000000-0005-0000-0000-00002E4F0000}"/>
    <cellStyle name="Normal 2 3 61 4" xfId="20272" xr:uid="{00000000-0005-0000-0000-00002F4F0000}"/>
    <cellStyle name="Normal 2 3 61 4 2" xfId="20273" xr:uid="{00000000-0005-0000-0000-0000304F0000}"/>
    <cellStyle name="Normal 2 3 61 5" xfId="20274" xr:uid="{00000000-0005-0000-0000-0000314F0000}"/>
    <cellStyle name="Normal 2 3 61 5 2" xfId="20275" xr:uid="{00000000-0005-0000-0000-0000324F0000}"/>
    <cellStyle name="Normal 2 3 61 6" xfId="20276" xr:uid="{00000000-0005-0000-0000-0000334F0000}"/>
    <cellStyle name="Normal 2 3 61 6 2" xfId="20277" xr:uid="{00000000-0005-0000-0000-0000344F0000}"/>
    <cellStyle name="Normal 2 3 61 7" xfId="20278" xr:uid="{00000000-0005-0000-0000-0000354F0000}"/>
    <cellStyle name="Normal 2 3 61 7 2" xfId="20279" xr:uid="{00000000-0005-0000-0000-0000364F0000}"/>
    <cellStyle name="Normal 2 3 61 8" xfId="20280" xr:uid="{00000000-0005-0000-0000-0000374F0000}"/>
    <cellStyle name="Normal 2 3 61 9" xfId="20281" xr:uid="{00000000-0005-0000-0000-0000384F0000}"/>
    <cellStyle name="Normal 2 3 62" xfId="20282" xr:uid="{00000000-0005-0000-0000-0000394F0000}"/>
    <cellStyle name="Normal 2 3 62 10" xfId="20283" xr:uid="{00000000-0005-0000-0000-00003A4F0000}"/>
    <cellStyle name="Normal 2 3 62 2" xfId="20284" xr:uid="{00000000-0005-0000-0000-00003B4F0000}"/>
    <cellStyle name="Normal 2 3 62 2 2" xfId="20285" xr:uid="{00000000-0005-0000-0000-00003C4F0000}"/>
    <cellStyle name="Normal 2 3 62 3" xfId="20286" xr:uid="{00000000-0005-0000-0000-00003D4F0000}"/>
    <cellStyle name="Normal 2 3 62 3 2" xfId="20287" xr:uid="{00000000-0005-0000-0000-00003E4F0000}"/>
    <cellStyle name="Normal 2 3 62 4" xfId="20288" xr:uid="{00000000-0005-0000-0000-00003F4F0000}"/>
    <cellStyle name="Normal 2 3 62 4 2" xfId="20289" xr:uid="{00000000-0005-0000-0000-0000404F0000}"/>
    <cellStyle name="Normal 2 3 62 5" xfId="20290" xr:uid="{00000000-0005-0000-0000-0000414F0000}"/>
    <cellStyle name="Normal 2 3 62 5 2" xfId="20291" xr:uid="{00000000-0005-0000-0000-0000424F0000}"/>
    <cellStyle name="Normal 2 3 62 6" xfId="20292" xr:uid="{00000000-0005-0000-0000-0000434F0000}"/>
    <cellStyle name="Normal 2 3 62 6 2" xfId="20293" xr:uid="{00000000-0005-0000-0000-0000444F0000}"/>
    <cellStyle name="Normal 2 3 62 7" xfId="20294" xr:uid="{00000000-0005-0000-0000-0000454F0000}"/>
    <cellStyle name="Normal 2 3 62 7 2" xfId="20295" xr:uid="{00000000-0005-0000-0000-0000464F0000}"/>
    <cellStyle name="Normal 2 3 62 8" xfId="20296" xr:uid="{00000000-0005-0000-0000-0000474F0000}"/>
    <cellStyle name="Normal 2 3 62 9" xfId="20297" xr:uid="{00000000-0005-0000-0000-0000484F0000}"/>
    <cellStyle name="Normal 2 3 63" xfId="20298" xr:uid="{00000000-0005-0000-0000-0000494F0000}"/>
    <cellStyle name="Normal 2 3 63 10" xfId="20299" xr:uid="{00000000-0005-0000-0000-00004A4F0000}"/>
    <cellStyle name="Normal 2 3 63 2" xfId="20300" xr:uid="{00000000-0005-0000-0000-00004B4F0000}"/>
    <cellStyle name="Normal 2 3 63 2 2" xfId="20301" xr:uid="{00000000-0005-0000-0000-00004C4F0000}"/>
    <cellStyle name="Normal 2 3 63 3" xfId="20302" xr:uid="{00000000-0005-0000-0000-00004D4F0000}"/>
    <cellStyle name="Normal 2 3 63 3 2" xfId="20303" xr:uid="{00000000-0005-0000-0000-00004E4F0000}"/>
    <cellStyle name="Normal 2 3 63 4" xfId="20304" xr:uid="{00000000-0005-0000-0000-00004F4F0000}"/>
    <cellStyle name="Normal 2 3 63 4 2" xfId="20305" xr:uid="{00000000-0005-0000-0000-0000504F0000}"/>
    <cellStyle name="Normal 2 3 63 5" xfId="20306" xr:uid="{00000000-0005-0000-0000-0000514F0000}"/>
    <cellStyle name="Normal 2 3 63 5 2" xfId="20307" xr:uid="{00000000-0005-0000-0000-0000524F0000}"/>
    <cellStyle name="Normal 2 3 63 6" xfId="20308" xr:uid="{00000000-0005-0000-0000-0000534F0000}"/>
    <cellStyle name="Normal 2 3 63 6 2" xfId="20309" xr:uid="{00000000-0005-0000-0000-0000544F0000}"/>
    <cellStyle name="Normal 2 3 63 7" xfId="20310" xr:uid="{00000000-0005-0000-0000-0000554F0000}"/>
    <cellStyle name="Normal 2 3 63 7 2" xfId="20311" xr:uid="{00000000-0005-0000-0000-0000564F0000}"/>
    <cellStyle name="Normal 2 3 63 8" xfId="20312" xr:uid="{00000000-0005-0000-0000-0000574F0000}"/>
    <cellStyle name="Normal 2 3 63 9" xfId="20313" xr:uid="{00000000-0005-0000-0000-0000584F0000}"/>
    <cellStyle name="Normal 2 3 64" xfId="20314" xr:uid="{00000000-0005-0000-0000-0000594F0000}"/>
    <cellStyle name="Normal 2 3 64 10" xfId="20315" xr:uid="{00000000-0005-0000-0000-00005A4F0000}"/>
    <cellStyle name="Normal 2 3 64 2" xfId="20316" xr:uid="{00000000-0005-0000-0000-00005B4F0000}"/>
    <cellStyle name="Normal 2 3 64 2 2" xfId="20317" xr:uid="{00000000-0005-0000-0000-00005C4F0000}"/>
    <cellStyle name="Normal 2 3 64 3" xfId="20318" xr:uid="{00000000-0005-0000-0000-00005D4F0000}"/>
    <cellStyle name="Normal 2 3 64 3 2" xfId="20319" xr:uid="{00000000-0005-0000-0000-00005E4F0000}"/>
    <cellStyle name="Normal 2 3 64 4" xfId="20320" xr:uid="{00000000-0005-0000-0000-00005F4F0000}"/>
    <cellStyle name="Normal 2 3 64 4 2" xfId="20321" xr:uid="{00000000-0005-0000-0000-0000604F0000}"/>
    <cellStyle name="Normal 2 3 64 5" xfId="20322" xr:uid="{00000000-0005-0000-0000-0000614F0000}"/>
    <cellStyle name="Normal 2 3 64 5 2" xfId="20323" xr:uid="{00000000-0005-0000-0000-0000624F0000}"/>
    <cellStyle name="Normal 2 3 64 6" xfId="20324" xr:uid="{00000000-0005-0000-0000-0000634F0000}"/>
    <cellStyle name="Normal 2 3 64 6 2" xfId="20325" xr:uid="{00000000-0005-0000-0000-0000644F0000}"/>
    <cellStyle name="Normal 2 3 64 7" xfId="20326" xr:uid="{00000000-0005-0000-0000-0000654F0000}"/>
    <cellStyle name="Normal 2 3 64 7 2" xfId="20327" xr:uid="{00000000-0005-0000-0000-0000664F0000}"/>
    <cellStyle name="Normal 2 3 64 8" xfId="20328" xr:uid="{00000000-0005-0000-0000-0000674F0000}"/>
    <cellStyle name="Normal 2 3 64 9" xfId="20329" xr:uid="{00000000-0005-0000-0000-0000684F0000}"/>
    <cellStyle name="Normal 2 3 65" xfId="20330" xr:uid="{00000000-0005-0000-0000-0000694F0000}"/>
    <cellStyle name="Normal 2 3 65 10" xfId="20331" xr:uid="{00000000-0005-0000-0000-00006A4F0000}"/>
    <cellStyle name="Normal 2 3 65 2" xfId="20332" xr:uid="{00000000-0005-0000-0000-00006B4F0000}"/>
    <cellStyle name="Normal 2 3 65 2 2" xfId="20333" xr:uid="{00000000-0005-0000-0000-00006C4F0000}"/>
    <cellStyle name="Normal 2 3 65 3" xfId="20334" xr:uid="{00000000-0005-0000-0000-00006D4F0000}"/>
    <cellStyle name="Normal 2 3 65 3 2" xfId="20335" xr:uid="{00000000-0005-0000-0000-00006E4F0000}"/>
    <cellStyle name="Normal 2 3 65 4" xfId="20336" xr:uid="{00000000-0005-0000-0000-00006F4F0000}"/>
    <cellStyle name="Normal 2 3 65 4 2" xfId="20337" xr:uid="{00000000-0005-0000-0000-0000704F0000}"/>
    <cellStyle name="Normal 2 3 65 5" xfId="20338" xr:uid="{00000000-0005-0000-0000-0000714F0000}"/>
    <cellStyle name="Normal 2 3 65 5 2" xfId="20339" xr:uid="{00000000-0005-0000-0000-0000724F0000}"/>
    <cellStyle name="Normal 2 3 65 6" xfId="20340" xr:uid="{00000000-0005-0000-0000-0000734F0000}"/>
    <cellStyle name="Normal 2 3 65 6 2" xfId="20341" xr:uid="{00000000-0005-0000-0000-0000744F0000}"/>
    <cellStyle name="Normal 2 3 65 7" xfId="20342" xr:uid="{00000000-0005-0000-0000-0000754F0000}"/>
    <cellStyle name="Normal 2 3 65 7 2" xfId="20343" xr:uid="{00000000-0005-0000-0000-0000764F0000}"/>
    <cellStyle name="Normal 2 3 65 8" xfId="20344" xr:uid="{00000000-0005-0000-0000-0000774F0000}"/>
    <cellStyle name="Normal 2 3 65 9" xfId="20345" xr:uid="{00000000-0005-0000-0000-0000784F0000}"/>
    <cellStyle name="Normal 2 3 66" xfId="20346" xr:uid="{00000000-0005-0000-0000-0000794F0000}"/>
    <cellStyle name="Normal 2 3 66 10" xfId="20347" xr:uid="{00000000-0005-0000-0000-00007A4F0000}"/>
    <cellStyle name="Normal 2 3 66 2" xfId="20348" xr:uid="{00000000-0005-0000-0000-00007B4F0000}"/>
    <cellStyle name="Normal 2 3 66 2 2" xfId="20349" xr:uid="{00000000-0005-0000-0000-00007C4F0000}"/>
    <cellStyle name="Normal 2 3 66 3" xfId="20350" xr:uid="{00000000-0005-0000-0000-00007D4F0000}"/>
    <cellStyle name="Normal 2 3 66 3 2" xfId="20351" xr:uid="{00000000-0005-0000-0000-00007E4F0000}"/>
    <cellStyle name="Normal 2 3 66 4" xfId="20352" xr:uid="{00000000-0005-0000-0000-00007F4F0000}"/>
    <cellStyle name="Normal 2 3 66 4 2" xfId="20353" xr:uid="{00000000-0005-0000-0000-0000804F0000}"/>
    <cellStyle name="Normal 2 3 66 5" xfId="20354" xr:uid="{00000000-0005-0000-0000-0000814F0000}"/>
    <cellStyle name="Normal 2 3 66 5 2" xfId="20355" xr:uid="{00000000-0005-0000-0000-0000824F0000}"/>
    <cellStyle name="Normal 2 3 66 6" xfId="20356" xr:uid="{00000000-0005-0000-0000-0000834F0000}"/>
    <cellStyle name="Normal 2 3 66 6 2" xfId="20357" xr:uid="{00000000-0005-0000-0000-0000844F0000}"/>
    <cellStyle name="Normal 2 3 66 7" xfId="20358" xr:uid="{00000000-0005-0000-0000-0000854F0000}"/>
    <cellStyle name="Normal 2 3 66 7 2" xfId="20359" xr:uid="{00000000-0005-0000-0000-0000864F0000}"/>
    <cellStyle name="Normal 2 3 66 8" xfId="20360" xr:uid="{00000000-0005-0000-0000-0000874F0000}"/>
    <cellStyle name="Normal 2 3 66 9" xfId="20361" xr:uid="{00000000-0005-0000-0000-0000884F0000}"/>
    <cellStyle name="Normal 2 3 67" xfId="20362" xr:uid="{00000000-0005-0000-0000-0000894F0000}"/>
    <cellStyle name="Normal 2 3 67 10" xfId="20363" xr:uid="{00000000-0005-0000-0000-00008A4F0000}"/>
    <cellStyle name="Normal 2 3 67 2" xfId="20364" xr:uid="{00000000-0005-0000-0000-00008B4F0000}"/>
    <cellStyle name="Normal 2 3 67 2 2" xfId="20365" xr:uid="{00000000-0005-0000-0000-00008C4F0000}"/>
    <cellStyle name="Normal 2 3 67 3" xfId="20366" xr:uid="{00000000-0005-0000-0000-00008D4F0000}"/>
    <cellStyle name="Normal 2 3 67 3 2" xfId="20367" xr:uid="{00000000-0005-0000-0000-00008E4F0000}"/>
    <cellStyle name="Normal 2 3 67 4" xfId="20368" xr:uid="{00000000-0005-0000-0000-00008F4F0000}"/>
    <cellStyle name="Normal 2 3 67 4 2" xfId="20369" xr:uid="{00000000-0005-0000-0000-0000904F0000}"/>
    <cellStyle name="Normal 2 3 67 5" xfId="20370" xr:uid="{00000000-0005-0000-0000-0000914F0000}"/>
    <cellStyle name="Normal 2 3 67 5 2" xfId="20371" xr:uid="{00000000-0005-0000-0000-0000924F0000}"/>
    <cellStyle name="Normal 2 3 67 6" xfId="20372" xr:uid="{00000000-0005-0000-0000-0000934F0000}"/>
    <cellStyle name="Normal 2 3 67 6 2" xfId="20373" xr:uid="{00000000-0005-0000-0000-0000944F0000}"/>
    <cellStyle name="Normal 2 3 67 7" xfId="20374" xr:uid="{00000000-0005-0000-0000-0000954F0000}"/>
    <cellStyle name="Normal 2 3 67 7 2" xfId="20375" xr:uid="{00000000-0005-0000-0000-0000964F0000}"/>
    <cellStyle name="Normal 2 3 67 8" xfId="20376" xr:uid="{00000000-0005-0000-0000-0000974F0000}"/>
    <cellStyle name="Normal 2 3 67 9" xfId="20377" xr:uid="{00000000-0005-0000-0000-0000984F0000}"/>
    <cellStyle name="Normal 2 3 68" xfId="20378" xr:uid="{00000000-0005-0000-0000-0000994F0000}"/>
    <cellStyle name="Normal 2 3 68 10" xfId="20379" xr:uid="{00000000-0005-0000-0000-00009A4F0000}"/>
    <cellStyle name="Normal 2 3 68 2" xfId="20380" xr:uid="{00000000-0005-0000-0000-00009B4F0000}"/>
    <cellStyle name="Normal 2 3 68 2 2" xfId="20381" xr:uid="{00000000-0005-0000-0000-00009C4F0000}"/>
    <cellStyle name="Normal 2 3 68 3" xfId="20382" xr:uid="{00000000-0005-0000-0000-00009D4F0000}"/>
    <cellStyle name="Normal 2 3 68 3 2" xfId="20383" xr:uid="{00000000-0005-0000-0000-00009E4F0000}"/>
    <cellStyle name="Normal 2 3 68 4" xfId="20384" xr:uid="{00000000-0005-0000-0000-00009F4F0000}"/>
    <cellStyle name="Normal 2 3 68 4 2" xfId="20385" xr:uid="{00000000-0005-0000-0000-0000A04F0000}"/>
    <cellStyle name="Normal 2 3 68 5" xfId="20386" xr:uid="{00000000-0005-0000-0000-0000A14F0000}"/>
    <cellStyle name="Normal 2 3 68 5 2" xfId="20387" xr:uid="{00000000-0005-0000-0000-0000A24F0000}"/>
    <cellStyle name="Normal 2 3 68 6" xfId="20388" xr:uid="{00000000-0005-0000-0000-0000A34F0000}"/>
    <cellStyle name="Normal 2 3 68 6 2" xfId="20389" xr:uid="{00000000-0005-0000-0000-0000A44F0000}"/>
    <cellStyle name="Normal 2 3 68 7" xfId="20390" xr:uid="{00000000-0005-0000-0000-0000A54F0000}"/>
    <cellStyle name="Normal 2 3 68 7 2" xfId="20391" xr:uid="{00000000-0005-0000-0000-0000A64F0000}"/>
    <cellStyle name="Normal 2 3 68 8" xfId="20392" xr:uid="{00000000-0005-0000-0000-0000A74F0000}"/>
    <cellStyle name="Normal 2 3 68 9" xfId="20393" xr:uid="{00000000-0005-0000-0000-0000A84F0000}"/>
    <cellStyle name="Normal 2 3 69" xfId="20394" xr:uid="{00000000-0005-0000-0000-0000A94F0000}"/>
    <cellStyle name="Normal 2 3 69 10" xfId="20395" xr:uid="{00000000-0005-0000-0000-0000AA4F0000}"/>
    <cellStyle name="Normal 2 3 69 2" xfId="20396" xr:uid="{00000000-0005-0000-0000-0000AB4F0000}"/>
    <cellStyle name="Normal 2 3 69 2 2" xfId="20397" xr:uid="{00000000-0005-0000-0000-0000AC4F0000}"/>
    <cellStyle name="Normal 2 3 69 3" xfId="20398" xr:uid="{00000000-0005-0000-0000-0000AD4F0000}"/>
    <cellStyle name="Normal 2 3 69 3 2" xfId="20399" xr:uid="{00000000-0005-0000-0000-0000AE4F0000}"/>
    <cellStyle name="Normal 2 3 69 4" xfId="20400" xr:uid="{00000000-0005-0000-0000-0000AF4F0000}"/>
    <cellStyle name="Normal 2 3 69 4 2" xfId="20401" xr:uid="{00000000-0005-0000-0000-0000B04F0000}"/>
    <cellStyle name="Normal 2 3 69 5" xfId="20402" xr:uid="{00000000-0005-0000-0000-0000B14F0000}"/>
    <cellStyle name="Normal 2 3 69 5 2" xfId="20403" xr:uid="{00000000-0005-0000-0000-0000B24F0000}"/>
    <cellStyle name="Normal 2 3 69 6" xfId="20404" xr:uid="{00000000-0005-0000-0000-0000B34F0000}"/>
    <cellStyle name="Normal 2 3 69 6 2" xfId="20405" xr:uid="{00000000-0005-0000-0000-0000B44F0000}"/>
    <cellStyle name="Normal 2 3 69 7" xfId="20406" xr:uid="{00000000-0005-0000-0000-0000B54F0000}"/>
    <cellStyle name="Normal 2 3 69 7 2" xfId="20407" xr:uid="{00000000-0005-0000-0000-0000B64F0000}"/>
    <cellStyle name="Normal 2 3 69 8" xfId="20408" xr:uid="{00000000-0005-0000-0000-0000B74F0000}"/>
    <cellStyle name="Normal 2 3 69 9" xfId="20409" xr:uid="{00000000-0005-0000-0000-0000B84F0000}"/>
    <cellStyle name="Normal 2 3 7" xfId="20410" xr:uid="{00000000-0005-0000-0000-0000B94F0000}"/>
    <cellStyle name="Normal 2 3 7 10" xfId="20411" xr:uid="{00000000-0005-0000-0000-0000BA4F0000}"/>
    <cellStyle name="Normal 2 3 7 2" xfId="20412" xr:uid="{00000000-0005-0000-0000-0000BB4F0000}"/>
    <cellStyle name="Normal 2 3 7 2 2" xfId="20413" xr:uid="{00000000-0005-0000-0000-0000BC4F0000}"/>
    <cellStyle name="Normal 2 3 7 3" xfId="20414" xr:uid="{00000000-0005-0000-0000-0000BD4F0000}"/>
    <cellStyle name="Normal 2 3 7 3 2" xfId="20415" xr:uid="{00000000-0005-0000-0000-0000BE4F0000}"/>
    <cellStyle name="Normal 2 3 7 4" xfId="20416" xr:uid="{00000000-0005-0000-0000-0000BF4F0000}"/>
    <cellStyle name="Normal 2 3 7 4 2" xfId="20417" xr:uid="{00000000-0005-0000-0000-0000C04F0000}"/>
    <cellStyle name="Normal 2 3 7 5" xfId="20418" xr:uid="{00000000-0005-0000-0000-0000C14F0000}"/>
    <cellStyle name="Normal 2 3 7 5 2" xfId="20419" xr:uid="{00000000-0005-0000-0000-0000C24F0000}"/>
    <cellStyle name="Normal 2 3 7 6" xfId="20420" xr:uid="{00000000-0005-0000-0000-0000C34F0000}"/>
    <cellStyle name="Normal 2 3 7 6 2" xfId="20421" xr:uid="{00000000-0005-0000-0000-0000C44F0000}"/>
    <cellStyle name="Normal 2 3 7 7" xfId="20422" xr:uid="{00000000-0005-0000-0000-0000C54F0000}"/>
    <cellStyle name="Normal 2 3 7 7 2" xfId="20423" xr:uid="{00000000-0005-0000-0000-0000C64F0000}"/>
    <cellStyle name="Normal 2 3 7 8" xfId="20424" xr:uid="{00000000-0005-0000-0000-0000C74F0000}"/>
    <cellStyle name="Normal 2 3 7 9" xfId="20425" xr:uid="{00000000-0005-0000-0000-0000C84F0000}"/>
    <cellStyle name="Normal 2 3 70" xfId="20426" xr:uid="{00000000-0005-0000-0000-0000C94F0000}"/>
    <cellStyle name="Normal 2 3 70 10" xfId="20427" xr:uid="{00000000-0005-0000-0000-0000CA4F0000}"/>
    <cellStyle name="Normal 2 3 70 2" xfId="20428" xr:uid="{00000000-0005-0000-0000-0000CB4F0000}"/>
    <cellStyle name="Normal 2 3 70 2 2" xfId="20429" xr:uid="{00000000-0005-0000-0000-0000CC4F0000}"/>
    <cellStyle name="Normal 2 3 70 3" xfId="20430" xr:uid="{00000000-0005-0000-0000-0000CD4F0000}"/>
    <cellStyle name="Normal 2 3 70 3 2" xfId="20431" xr:uid="{00000000-0005-0000-0000-0000CE4F0000}"/>
    <cellStyle name="Normal 2 3 70 4" xfId="20432" xr:uid="{00000000-0005-0000-0000-0000CF4F0000}"/>
    <cellStyle name="Normal 2 3 70 4 2" xfId="20433" xr:uid="{00000000-0005-0000-0000-0000D04F0000}"/>
    <cellStyle name="Normal 2 3 70 5" xfId="20434" xr:uid="{00000000-0005-0000-0000-0000D14F0000}"/>
    <cellStyle name="Normal 2 3 70 5 2" xfId="20435" xr:uid="{00000000-0005-0000-0000-0000D24F0000}"/>
    <cellStyle name="Normal 2 3 70 6" xfId="20436" xr:uid="{00000000-0005-0000-0000-0000D34F0000}"/>
    <cellStyle name="Normal 2 3 70 6 2" xfId="20437" xr:uid="{00000000-0005-0000-0000-0000D44F0000}"/>
    <cellStyle name="Normal 2 3 70 7" xfId="20438" xr:uid="{00000000-0005-0000-0000-0000D54F0000}"/>
    <cellStyle name="Normal 2 3 70 7 2" xfId="20439" xr:uid="{00000000-0005-0000-0000-0000D64F0000}"/>
    <cellStyle name="Normal 2 3 70 8" xfId="20440" xr:uid="{00000000-0005-0000-0000-0000D74F0000}"/>
    <cellStyle name="Normal 2 3 70 9" xfId="20441" xr:uid="{00000000-0005-0000-0000-0000D84F0000}"/>
    <cellStyle name="Normal 2 3 71" xfId="20442" xr:uid="{00000000-0005-0000-0000-0000D94F0000}"/>
    <cellStyle name="Normal 2 3 71 2" xfId="20443" xr:uid="{00000000-0005-0000-0000-0000DA4F0000}"/>
    <cellStyle name="Normal 2 3 72" xfId="20444" xr:uid="{00000000-0005-0000-0000-0000DB4F0000}"/>
    <cellStyle name="Normal 2 3 72 2" xfId="20445" xr:uid="{00000000-0005-0000-0000-0000DC4F0000}"/>
    <cellStyle name="Normal 2 3 73" xfId="20446" xr:uid="{00000000-0005-0000-0000-0000DD4F0000}"/>
    <cellStyle name="Normal 2 3 73 2" xfId="20447" xr:uid="{00000000-0005-0000-0000-0000DE4F0000}"/>
    <cellStyle name="Normal 2 3 74" xfId="20448" xr:uid="{00000000-0005-0000-0000-0000DF4F0000}"/>
    <cellStyle name="Normal 2 3 74 2" xfId="20449" xr:uid="{00000000-0005-0000-0000-0000E04F0000}"/>
    <cellStyle name="Normal 2 3 75" xfId="20450" xr:uid="{00000000-0005-0000-0000-0000E14F0000}"/>
    <cellStyle name="Normal 2 3 75 2" xfId="20451" xr:uid="{00000000-0005-0000-0000-0000E24F0000}"/>
    <cellStyle name="Normal 2 3 76" xfId="20452" xr:uid="{00000000-0005-0000-0000-0000E34F0000}"/>
    <cellStyle name="Normal 2 3 76 2" xfId="20453" xr:uid="{00000000-0005-0000-0000-0000E44F0000}"/>
    <cellStyle name="Normal 2 3 77" xfId="20454" xr:uid="{00000000-0005-0000-0000-0000E54F0000}"/>
    <cellStyle name="Normal 2 3 78" xfId="20455" xr:uid="{00000000-0005-0000-0000-0000E64F0000}"/>
    <cellStyle name="Normal 2 3 79" xfId="20456" xr:uid="{00000000-0005-0000-0000-0000E74F0000}"/>
    <cellStyle name="Normal 2 3 8" xfId="20457" xr:uid="{00000000-0005-0000-0000-0000E84F0000}"/>
    <cellStyle name="Normal 2 3 8 10" xfId="20458" xr:uid="{00000000-0005-0000-0000-0000E94F0000}"/>
    <cellStyle name="Normal 2 3 8 2" xfId="20459" xr:uid="{00000000-0005-0000-0000-0000EA4F0000}"/>
    <cellStyle name="Normal 2 3 8 2 2" xfId="20460" xr:uid="{00000000-0005-0000-0000-0000EB4F0000}"/>
    <cellStyle name="Normal 2 3 8 3" xfId="20461" xr:uid="{00000000-0005-0000-0000-0000EC4F0000}"/>
    <cellStyle name="Normal 2 3 8 3 2" xfId="20462" xr:uid="{00000000-0005-0000-0000-0000ED4F0000}"/>
    <cellStyle name="Normal 2 3 8 4" xfId="20463" xr:uid="{00000000-0005-0000-0000-0000EE4F0000}"/>
    <cellStyle name="Normal 2 3 8 4 2" xfId="20464" xr:uid="{00000000-0005-0000-0000-0000EF4F0000}"/>
    <cellStyle name="Normal 2 3 8 5" xfId="20465" xr:uid="{00000000-0005-0000-0000-0000F04F0000}"/>
    <cellStyle name="Normal 2 3 8 5 2" xfId="20466" xr:uid="{00000000-0005-0000-0000-0000F14F0000}"/>
    <cellStyle name="Normal 2 3 8 6" xfId="20467" xr:uid="{00000000-0005-0000-0000-0000F24F0000}"/>
    <cellStyle name="Normal 2 3 8 6 2" xfId="20468" xr:uid="{00000000-0005-0000-0000-0000F34F0000}"/>
    <cellStyle name="Normal 2 3 8 7" xfId="20469" xr:uid="{00000000-0005-0000-0000-0000F44F0000}"/>
    <cellStyle name="Normal 2 3 8 7 2" xfId="20470" xr:uid="{00000000-0005-0000-0000-0000F54F0000}"/>
    <cellStyle name="Normal 2 3 8 8" xfId="20471" xr:uid="{00000000-0005-0000-0000-0000F64F0000}"/>
    <cellStyle name="Normal 2 3 8 9" xfId="20472" xr:uid="{00000000-0005-0000-0000-0000F74F0000}"/>
    <cellStyle name="Normal 2 3 9" xfId="20473" xr:uid="{00000000-0005-0000-0000-0000F84F0000}"/>
    <cellStyle name="Normal 2 3 9 10" xfId="20474" xr:uid="{00000000-0005-0000-0000-0000F94F0000}"/>
    <cellStyle name="Normal 2 3 9 2" xfId="20475" xr:uid="{00000000-0005-0000-0000-0000FA4F0000}"/>
    <cellStyle name="Normal 2 3 9 2 2" xfId="20476" xr:uid="{00000000-0005-0000-0000-0000FB4F0000}"/>
    <cellStyle name="Normal 2 3 9 3" xfId="20477" xr:uid="{00000000-0005-0000-0000-0000FC4F0000}"/>
    <cellStyle name="Normal 2 3 9 3 2" xfId="20478" xr:uid="{00000000-0005-0000-0000-0000FD4F0000}"/>
    <cellStyle name="Normal 2 3 9 4" xfId="20479" xr:uid="{00000000-0005-0000-0000-0000FE4F0000}"/>
    <cellStyle name="Normal 2 3 9 4 2" xfId="20480" xr:uid="{00000000-0005-0000-0000-0000FF4F0000}"/>
    <cellStyle name="Normal 2 3 9 5" xfId="20481" xr:uid="{00000000-0005-0000-0000-000000500000}"/>
    <cellStyle name="Normal 2 3 9 5 2" xfId="20482" xr:uid="{00000000-0005-0000-0000-000001500000}"/>
    <cellStyle name="Normal 2 3 9 6" xfId="20483" xr:uid="{00000000-0005-0000-0000-000002500000}"/>
    <cellStyle name="Normal 2 3 9 6 2" xfId="20484" xr:uid="{00000000-0005-0000-0000-000003500000}"/>
    <cellStyle name="Normal 2 3 9 7" xfId="20485" xr:uid="{00000000-0005-0000-0000-000004500000}"/>
    <cellStyle name="Normal 2 3 9 7 2" xfId="20486" xr:uid="{00000000-0005-0000-0000-000005500000}"/>
    <cellStyle name="Normal 2 3 9 8" xfId="20487" xr:uid="{00000000-0005-0000-0000-000006500000}"/>
    <cellStyle name="Normal 2 3 9 9" xfId="20488" xr:uid="{00000000-0005-0000-0000-000007500000}"/>
    <cellStyle name="Normal 2 30" xfId="20489" xr:uid="{00000000-0005-0000-0000-000008500000}"/>
    <cellStyle name="Normal 2 30 10" xfId="20490" xr:uid="{00000000-0005-0000-0000-000009500000}"/>
    <cellStyle name="Normal 2 30 2" xfId="20491" xr:uid="{00000000-0005-0000-0000-00000A500000}"/>
    <cellStyle name="Normal 2 30 2 2" xfId="20492" xr:uid="{00000000-0005-0000-0000-00000B500000}"/>
    <cellStyle name="Normal 2 30 3" xfId="20493" xr:uid="{00000000-0005-0000-0000-00000C500000}"/>
    <cellStyle name="Normal 2 30 3 2" xfId="20494" xr:uid="{00000000-0005-0000-0000-00000D500000}"/>
    <cellStyle name="Normal 2 30 4" xfId="20495" xr:uid="{00000000-0005-0000-0000-00000E500000}"/>
    <cellStyle name="Normal 2 30 4 2" xfId="20496" xr:uid="{00000000-0005-0000-0000-00000F500000}"/>
    <cellStyle name="Normal 2 30 5" xfId="20497" xr:uid="{00000000-0005-0000-0000-000010500000}"/>
    <cellStyle name="Normal 2 30 5 2" xfId="20498" xr:uid="{00000000-0005-0000-0000-000011500000}"/>
    <cellStyle name="Normal 2 30 6" xfId="20499" xr:uid="{00000000-0005-0000-0000-000012500000}"/>
    <cellStyle name="Normal 2 30 6 2" xfId="20500" xr:uid="{00000000-0005-0000-0000-000013500000}"/>
    <cellStyle name="Normal 2 30 7" xfId="20501" xr:uid="{00000000-0005-0000-0000-000014500000}"/>
    <cellStyle name="Normal 2 30 7 2" xfId="20502" xr:uid="{00000000-0005-0000-0000-000015500000}"/>
    <cellStyle name="Normal 2 30 8" xfId="20503" xr:uid="{00000000-0005-0000-0000-000016500000}"/>
    <cellStyle name="Normal 2 30 9" xfId="20504" xr:uid="{00000000-0005-0000-0000-000017500000}"/>
    <cellStyle name="Normal 2 31" xfId="20505" xr:uid="{00000000-0005-0000-0000-000018500000}"/>
    <cellStyle name="Normal 2 31 10" xfId="20506" xr:uid="{00000000-0005-0000-0000-000019500000}"/>
    <cellStyle name="Normal 2 31 11" xfId="20507" xr:uid="{00000000-0005-0000-0000-00001A500000}"/>
    <cellStyle name="Normal 2 31 12" xfId="20508" xr:uid="{00000000-0005-0000-0000-00001B500000}"/>
    <cellStyle name="Normal 2 31 2" xfId="20509" xr:uid="{00000000-0005-0000-0000-00001C500000}"/>
    <cellStyle name="Normal 2 31 2 2" xfId="20510" xr:uid="{00000000-0005-0000-0000-00001D500000}"/>
    <cellStyle name="Normal 2 31 3" xfId="20511" xr:uid="{00000000-0005-0000-0000-00001E500000}"/>
    <cellStyle name="Normal 2 31 3 10" xfId="20512" xr:uid="{00000000-0005-0000-0000-00001F500000}"/>
    <cellStyle name="Normal 2 31 3 2" xfId="20513" xr:uid="{00000000-0005-0000-0000-000020500000}"/>
    <cellStyle name="Normal 2 31 3 2 2" xfId="20514" xr:uid="{00000000-0005-0000-0000-000021500000}"/>
    <cellStyle name="Normal 2 31 3 2 3" xfId="20515" xr:uid="{00000000-0005-0000-0000-000022500000}"/>
    <cellStyle name="Normal 2 31 3 3" xfId="20516" xr:uid="{00000000-0005-0000-0000-000023500000}"/>
    <cellStyle name="Normal 2 31 3 3 2" xfId="20517" xr:uid="{00000000-0005-0000-0000-000024500000}"/>
    <cellStyle name="Normal 2 31 3 3 2 2" xfId="20518" xr:uid="{00000000-0005-0000-0000-000025500000}"/>
    <cellStyle name="Normal 2 31 3 3 3" xfId="20519" xr:uid="{00000000-0005-0000-0000-000026500000}"/>
    <cellStyle name="Normal 2 31 3 3 3 2" xfId="20520" xr:uid="{00000000-0005-0000-0000-000027500000}"/>
    <cellStyle name="Normal 2 31 3 3 4" xfId="20521" xr:uid="{00000000-0005-0000-0000-000028500000}"/>
    <cellStyle name="Normal 2 31 3 3 4 2" xfId="20522" xr:uid="{00000000-0005-0000-0000-000029500000}"/>
    <cellStyle name="Normal 2 31 3 3 5" xfId="20523" xr:uid="{00000000-0005-0000-0000-00002A500000}"/>
    <cellStyle name="Normal 2 31 3 4" xfId="20524" xr:uid="{00000000-0005-0000-0000-00002B500000}"/>
    <cellStyle name="Normal 2 31 3 4 2" xfId="20525" xr:uid="{00000000-0005-0000-0000-00002C500000}"/>
    <cellStyle name="Normal 2 31 3 5" xfId="20526" xr:uid="{00000000-0005-0000-0000-00002D500000}"/>
    <cellStyle name="Normal 2 31 3 5 2" xfId="20527" xr:uid="{00000000-0005-0000-0000-00002E500000}"/>
    <cellStyle name="Normal 2 31 3 6" xfId="20528" xr:uid="{00000000-0005-0000-0000-00002F500000}"/>
    <cellStyle name="Normal 2 31 3 6 2" xfId="20529" xr:uid="{00000000-0005-0000-0000-000030500000}"/>
    <cellStyle name="Normal 2 31 3 7" xfId="20530" xr:uid="{00000000-0005-0000-0000-000031500000}"/>
    <cellStyle name="Normal 2 31 3 7 2" xfId="20531" xr:uid="{00000000-0005-0000-0000-000032500000}"/>
    <cellStyle name="Normal 2 31 3 8" xfId="20532" xr:uid="{00000000-0005-0000-0000-000033500000}"/>
    <cellStyle name="Normal 2 31 3 8 2" xfId="20533" xr:uid="{00000000-0005-0000-0000-000034500000}"/>
    <cellStyle name="Normal 2 31 3 9" xfId="20534" xr:uid="{00000000-0005-0000-0000-000035500000}"/>
    <cellStyle name="Normal 2 31 4" xfId="20535" xr:uid="{00000000-0005-0000-0000-000036500000}"/>
    <cellStyle name="Normal 2 31 4 2" xfId="20536" xr:uid="{00000000-0005-0000-0000-000037500000}"/>
    <cellStyle name="Normal 2 31 5" xfId="20537" xr:uid="{00000000-0005-0000-0000-000038500000}"/>
    <cellStyle name="Normal 2 31 5 2" xfId="20538" xr:uid="{00000000-0005-0000-0000-000039500000}"/>
    <cellStyle name="Normal 2 31 5 2 2" xfId="20539" xr:uid="{00000000-0005-0000-0000-00003A500000}"/>
    <cellStyle name="Normal 2 31 5 3" xfId="20540" xr:uid="{00000000-0005-0000-0000-00003B500000}"/>
    <cellStyle name="Normal 2 31 5 3 2" xfId="20541" xr:uid="{00000000-0005-0000-0000-00003C500000}"/>
    <cellStyle name="Normal 2 31 5 4" xfId="20542" xr:uid="{00000000-0005-0000-0000-00003D500000}"/>
    <cellStyle name="Normal 2 31 5 4 2" xfId="20543" xr:uid="{00000000-0005-0000-0000-00003E500000}"/>
    <cellStyle name="Normal 2 31 5 5" xfId="20544" xr:uid="{00000000-0005-0000-0000-00003F500000}"/>
    <cellStyle name="Normal 2 31 6" xfId="20545" xr:uid="{00000000-0005-0000-0000-000040500000}"/>
    <cellStyle name="Normal 2 31 6 2" xfId="20546" xr:uid="{00000000-0005-0000-0000-000041500000}"/>
    <cellStyle name="Normal 2 31 7" xfId="20547" xr:uid="{00000000-0005-0000-0000-000042500000}"/>
    <cellStyle name="Normal 2 31 7 2" xfId="20548" xr:uid="{00000000-0005-0000-0000-000043500000}"/>
    <cellStyle name="Normal 2 31 8" xfId="20549" xr:uid="{00000000-0005-0000-0000-000044500000}"/>
    <cellStyle name="Normal 2 31 8 2" xfId="20550" xr:uid="{00000000-0005-0000-0000-000045500000}"/>
    <cellStyle name="Normal 2 31 9" xfId="20551" xr:uid="{00000000-0005-0000-0000-000046500000}"/>
    <cellStyle name="Normal 2 31 9 2" xfId="20552" xr:uid="{00000000-0005-0000-0000-000047500000}"/>
    <cellStyle name="Normal 2 32" xfId="20553" xr:uid="{00000000-0005-0000-0000-000048500000}"/>
    <cellStyle name="Normal 2 32 10" xfId="20554" xr:uid="{00000000-0005-0000-0000-000049500000}"/>
    <cellStyle name="Normal 2 32 2" xfId="20555" xr:uid="{00000000-0005-0000-0000-00004A500000}"/>
    <cellStyle name="Normal 2 32 2 2" xfId="20556" xr:uid="{00000000-0005-0000-0000-00004B500000}"/>
    <cellStyle name="Normal 2 32 3" xfId="20557" xr:uid="{00000000-0005-0000-0000-00004C500000}"/>
    <cellStyle name="Normal 2 32 3 2" xfId="20558" xr:uid="{00000000-0005-0000-0000-00004D500000}"/>
    <cellStyle name="Normal 2 32 4" xfId="20559" xr:uid="{00000000-0005-0000-0000-00004E500000}"/>
    <cellStyle name="Normal 2 32 4 2" xfId="20560" xr:uid="{00000000-0005-0000-0000-00004F500000}"/>
    <cellStyle name="Normal 2 32 5" xfId="20561" xr:uid="{00000000-0005-0000-0000-000050500000}"/>
    <cellStyle name="Normal 2 32 5 2" xfId="20562" xr:uid="{00000000-0005-0000-0000-000051500000}"/>
    <cellStyle name="Normal 2 32 6" xfId="20563" xr:uid="{00000000-0005-0000-0000-000052500000}"/>
    <cellStyle name="Normal 2 32 6 2" xfId="20564" xr:uid="{00000000-0005-0000-0000-000053500000}"/>
    <cellStyle name="Normal 2 32 7" xfId="20565" xr:uid="{00000000-0005-0000-0000-000054500000}"/>
    <cellStyle name="Normal 2 32 7 2" xfId="20566" xr:uid="{00000000-0005-0000-0000-000055500000}"/>
    <cellStyle name="Normal 2 32 8" xfId="20567" xr:uid="{00000000-0005-0000-0000-000056500000}"/>
    <cellStyle name="Normal 2 32 9" xfId="20568" xr:uid="{00000000-0005-0000-0000-000057500000}"/>
    <cellStyle name="Normal 2 33" xfId="20569" xr:uid="{00000000-0005-0000-0000-000058500000}"/>
    <cellStyle name="Normal 2 33 10" xfId="20570" xr:uid="{00000000-0005-0000-0000-000059500000}"/>
    <cellStyle name="Normal 2 33 2" xfId="20571" xr:uid="{00000000-0005-0000-0000-00005A500000}"/>
    <cellStyle name="Normal 2 33 2 2" xfId="20572" xr:uid="{00000000-0005-0000-0000-00005B500000}"/>
    <cellStyle name="Normal 2 33 3" xfId="20573" xr:uid="{00000000-0005-0000-0000-00005C500000}"/>
    <cellStyle name="Normal 2 33 3 2" xfId="20574" xr:uid="{00000000-0005-0000-0000-00005D500000}"/>
    <cellStyle name="Normal 2 33 4" xfId="20575" xr:uid="{00000000-0005-0000-0000-00005E500000}"/>
    <cellStyle name="Normal 2 33 4 2" xfId="20576" xr:uid="{00000000-0005-0000-0000-00005F500000}"/>
    <cellStyle name="Normal 2 33 5" xfId="20577" xr:uid="{00000000-0005-0000-0000-000060500000}"/>
    <cellStyle name="Normal 2 33 5 2" xfId="20578" xr:uid="{00000000-0005-0000-0000-000061500000}"/>
    <cellStyle name="Normal 2 33 6" xfId="20579" xr:uid="{00000000-0005-0000-0000-000062500000}"/>
    <cellStyle name="Normal 2 33 6 2" xfId="20580" xr:uid="{00000000-0005-0000-0000-000063500000}"/>
    <cellStyle name="Normal 2 33 7" xfId="20581" xr:uid="{00000000-0005-0000-0000-000064500000}"/>
    <cellStyle name="Normal 2 33 7 2" xfId="20582" xr:uid="{00000000-0005-0000-0000-000065500000}"/>
    <cellStyle name="Normal 2 33 8" xfId="20583" xr:uid="{00000000-0005-0000-0000-000066500000}"/>
    <cellStyle name="Normal 2 33 9" xfId="20584" xr:uid="{00000000-0005-0000-0000-000067500000}"/>
    <cellStyle name="Normal 2 34" xfId="20585" xr:uid="{00000000-0005-0000-0000-000068500000}"/>
    <cellStyle name="Normal 2 34 10" xfId="20586" xr:uid="{00000000-0005-0000-0000-000069500000}"/>
    <cellStyle name="Normal 2 34 2" xfId="20587" xr:uid="{00000000-0005-0000-0000-00006A500000}"/>
    <cellStyle name="Normal 2 34 2 2" xfId="20588" xr:uid="{00000000-0005-0000-0000-00006B500000}"/>
    <cellStyle name="Normal 2 34 3" xfId="20589" xr:uid="{00000000-0005-0000-0000-00006C500000}"/>
    <cellStyle name="Normal 2 34 3 2" xfId="20590" xr:uid="{00000000-0005-0000-0000-00006D500000}"/>
    <cellStyle name="Normal 2 34 4" xfId="20591" xr:uid="{00000000-0005-0000-0000-00006E500000}"/>
    <cellStyle name="Normal 2 34 4 2" xfId="20592" xr:uid="{00000000-0005-0000-0000-00006F500000}"/>
    <cellStyle name="Normal 2 34 5" xfId="20593" xr:uid="{00000000-0005-0000-0000-000070500000}"/>
    <cellStyle name="Normal 2 34 5 2" xfId="20594" xr:uid="{00000000-0005-0000-0000-000071500000}"/>
    <cellStyle name="Normal 2 34 6" xfId="20595" xr:uid="{00000000-0005-0000-0000-000072500000}"/>
    <cellStyle name="Normal 2 34 6 2" xfId="20596" xr:uid="{00000000-0005-0000-0000-000073500000}"/>
    <cellStyle name="Normal 2 34 7" xfId="20597" xr:uid="{00000000-0005-0000-0000-000074500000}"/>
    <cellStyle name="Normal 2 34 7 2" xfId="20598" xr:uid="{00000000-0005-0000-0000-000075500000}"/>
    <cellStyle name="Normal 2 34 8" xfId="20599" xr:uid="{00000000-0005-0000-0000-000076500000}"/>
    <cellStyle name="Normal 2 34 9" xfId="20600" xr:uid="{00000000-0005-0000-0000-000077500000}"/>
    <cellStyle name="Normal 2 35" xfId="20601" xr:uid="{00000000-0005-0000-0000-000078500000}"/>
    <cellStyle name="Normal 2 35 10" xfId="20602" xr:uid="{00000000-0005-0000-0000-000079500000}"/>
    <cellStyle name="Normal 2 35 2" xfId="20603" xr:uid="{00000000-0005-0000-0000-00007A500000}"/>
    <cellStyle name="Normal 2 35 2 2" xfId="20604" xr:uid="{00000000-0005-0000-0000-00007B500000}"/>
    <cellStyle name="Normal 2 35 3" xfId="20605" xr:uid="{00000000-0005-0000-0000-00007C500000}"/>
    <cellStyle name="Normal 2 35 3 2" xfId="20606" xr:uid="{00000000-0005-0000-0000-00007D500000}"/>
    <cellStyle name="Normal 2 35 4" xfId="20607" xr:uid="{00000000-0005-0000-0000-00007E500000}"/>
    <cellStyle name="Normal 2 35 4 2" xfId="20608" xr:uid="{00000000-0005-0000-0000-00007F500000}"/>
    <cellStyle name="Normal 2 35 5" xfId="20609" xr:uid="{00000000-0005-0000-0000-000080500000}"/>
    <cellStyle name="Normal 2 35 5 2" xfId="20610" xr:uid="{00000000-0005-0000-0000-000081500000}"/>
    <cellStyle name="Normal 2 35 6" xfId="20611" xr:uid="{00000000-0005-0000-0000-000082500000}"/>
    <cellStyle name="Normal 2 35 6 2" xfId="20612" xr:uid="{00000000-0005-0000-0000-000083500000}"/>
    <cellStyle name="Normal 2 35 7" xfId="20613" xr:uid="{00000000-0005-0000-0000-000084500000}"/>
    <cellStyle name="Normal 2 35 7 2" xfId="20614" xr:uid="{00000000-0005-0000-0000-000085500000}"/>
    <cellStyle name="Normal 2 35 8" xfId="20615" xr:uid="{00000000-0005-0000-0000-000086500000}"/>
    <cellStyle name="Normal 2 35 9" xfId="20616" xr:uid="{00000000-0005-0000-0000-000087500000}"/>
    <cellStyle name="Normal 2 36" xfId="20617" xr:uid="{00000000-0005-0000-0000-000088500000}"/>
    <cellStyle name="Normal 2 36 10" xfId="20618" xr:uid="{00000000-0005-0000-0000-000089500000}"/>
    <cellStyle name="Normal 2 36 2" xfId="20619" xr:uid="{00000000-0005-0000-0000-00008A500000}"/>
    <cellStyle name="Normal 2 36 2 2" xfId="20620" xr:uid="{00000000-0005-0000-0000-00008B500000}"/>
    <cellStyle name="Normal 2 36 3" xfId="20621" xr:uid="{00000000-0005-0000-0000-00008C500000}"/>
    <cellStyle name="Normal 2 36 3 2" xfId="20622" xr:uid="{00000000-0005-0000-0000-00008D500000}"/>
    <cellStyle name="Normal 2 36 4" xfId="20623" xr:uid="{00000000-0005-0000-0000-00008E500000}"/>
    <cellStyle name="Normal 2 36 4 2" xfId="20624" xr:uid="{00000000-0005-0000-0000-00008F500000}"/>
    <cellStyle name="Normal 2 36 5" xfId="20625" xr:uid="{00000000-0005-0000-0000-000090500000}"/>
    <cellStyle name="Normal 2 36 5 2" xfId="20626" xr:uid="{00000000-0005-0000-0000-000091500000}"/>
    <cellStyle name="Normal 2 36 6" xfId="20627" xr:uid="{00000000-0005-0000-0000-000092500000}"/>
    <cellStyle name="Normal 2 36 6 2" xfId="20628" xr:uid="{00000000-0005-0000-0000-000093500000}"/>
    <cellStyle name="Normal 2 36 7" xfId="20629" xr:uid="{00000000-0005-0000-0000-000094500000}"/>
    <cellStyle name="Normal 2 36 7 2" xfId="20630" xr:uid="{00000000-0005-0000-0000-000095500000}"/>
    <cellStyle name="Normal 2 36 8" xfId="20631" xr:uid="{00000000-0005-0000-0000-000096500000}"/>
    <cellStyle name="Normal 2 36 9" xfId="20632" xr:uid="{00000000-0005-0000-0000-000097500000}"/>
    <cellStyle name="Normal 2 37" xfId="20633" xr:uid="{00000000-0005-0000-0000-000098500000}"/>
    <cellStyle name="Normal 2 37 10" xfId="20634" xr:uid="{00000000-0005-0000-0000-000099500000}"/>
    <cellStyle name="Normal 2 37 2" xfId="20635" xr:uid="{00000000-0005-0000-0000-00009A500000}"/>
    <cellStyle name="Normal 2 37 2 2" xfId="20636" xr:uid="{00000000-0005-0000-0000-00009B500000}"/>
    <cellStyle name="Normal 2 37 3" xfId="20637" xr:uid="{00000000-0005-0000-0000-00009C500000}"/>
    <cellStyle name="Normal 2 37 3 2" xfId="20638" xr:uid="{00000000-0005-0000-0000-00009D500000}"/>
    <cellStyle name="Normal 2 37 4" xfId="20639" xr:uid="{00000000-0005-0000-0000-00009E500000}"/>
    <cellStyle name="Normal 2 37 4 2" xfId="20640" xr:uid="{00000000-0005-0000-0000-00009F500000}"/>
    <cellStyle name="Normal 2 37 5" xfId="20641" xr:uid="{00000000-0005-0000-0000-0000A0500000}"/>
    <cellStyle name="Normal 2 37 5 2" xfId="20642" xr:uid="{00000000-0005-0000-0000-0000A1500000}"/>
    <cellStyle name="Normal 2 37 6" xfId="20643" xr:uid="{00000000-0005-0000-0000-0000A2500000}"/>
    <cellStyle name="Normal 2 37 6 2" xfId="20644" xr:uid="{00000000-0005-0000-0000-0000A3500000}"/>
    <cellStyle name="Normal 2 37 7" xfId="20645" xr:uid="{00000000-0005-0000-0000-0000A4500000}"/>
    <cellStyle name="Normal 2 37 7 2" xfId="20646" xr:uid="{00000000-0005-0000-0000-0000A5500000}"/>
    <cellStyle name="Normal 2 37 8" xfId="20647" xr:uid="{00000000-0005-0000-0000-0000A6500000}"/>
    <cellStyle name="Normal 2 37 9" xfId="20648" xr:uid="{00000000-0005-0000-0000-0000A7500000}"/>
    <cellStyle name="Normal 2 38" xfId="20649" xr:uid="{00000000-0005-0000-0000-0000A8500000}"/>
    <cellStyle name="Normal 2 38 10" xfId="20650" xr:uid="{00000000-0005-0000-0000-0000A9500000}"/>
    <cellStyle name="Normal 2 38 2" xfId="20651" xr:uid="{00000000-0005-0000-0000-0000AA500000}"/>
    <cellStyle name="Normal 2 38 2 2" xfId="20652" xr:uid="{00000000-0005-0000-0000-0000AB500000}"/>
    <cellStyle name="Normal 2 38 3" xfId="20653" xr:uid="{00000000-0005-0000-0000-0000AC500000}"/>
    <cellStyle name="Normal 2 38 3 2" xfId="20654" xr:uid="{00000000-0005-0000-0000-0000AD500000}"/>
    <cellStyle name="Normal 2 38 4" xfId="20655" xr:uid="{00000000-0005-0000-0000-0000AE500000}"/>
    <cellStyle name="Normal 2 38 4 2" xfId="20656" xr:uid="{00000000-0005-0000-0000-0000AF500000}"/>
    <cellStyle name="Normal 2 38 5" xfId="20657" xr:uid="{00000000-0005-0000-0000-0000B0500000}"/>
    <cellStyle name="Normal 2 38 5 2" xfId="20658" xr:uid="{00000000-0005-0000-0000-0000B1500000}"/>
    <cellStyle name="Normal 2 38 6" xfId="20659" xr:uid="{00000000-0005-0000-0000-0000B2500000}"/>
    <cellStyle name="Normal 2 38 6 2" xfId="20660" xr:uid="{00000000-0005-0000-0000-0000B3500000}"/>
    <cellStyle name="Normal 2 38 7" xfId="20661" xr:uid="{00000000-0005-0000-0000-0000B4500000}"/>
    <cellStyle name="Normal 2 38 7 2" xfId="20662" xr:uid="{00000000-0005-0000-0000-0000B5500000}"/>
    <cellStyle name="Normal 2 38 8" xfId="20663" xr:uid="{00000000-0005-0000-0000-0000B6500000}"/>
    <cellStyle name="Normal 2 38 9" xfId="20664" xr:uid="{00000000-0005-0000-0000-0000B7500000}"/>
    <cellStyle name="Normal 2 39" xfId="20665" xr:uid="{00000000-0005-0000-0000-0000B8500000}"/>
    <cellStyle name="Normal 2 39 10" xfId="20666" xr:uid="{00000000-0005-0000-0000-0000B9500000}"/>
    <cellStyle name="Normal 2 39 2" xfId="20667" xr:uid="{00000000-0005-0000-0000-0000BA500000}"/>
    <cellStyle name="Normal 2 39 2 2" xfId="20668" xr:uid="{00000000-0005-0000-0000-0000BB500000}"/>
    <cellStyle name="Normal 2 39 3" xfId="20669" xr:uid="{00000000-0005-0000-0000-0000BC500000}"/>
    <cellStyle name="Normal 2 39 3 2" xfId="20670" xr:uid="{00000000-0005-0000-0000-0000BD500000}"/>
    <cellStyle name="Normal 2 39 4" xfId="20671" xr:uid="{00000000-0005-0000-0000-0000BE500000}"/>
    <cellStyle name="Normal 2 39 4 2" xfId="20672" xr:uid="{00000000-0005-0000-0000-0000BF500000}"/>
    <cellStyle name="Normal 2 39 5" xfId="20673" xr:uid="{00000000-0005-0000-0000-0000C0500000}"/>
    <cellStyle name="Normal 2 39 5 2" xfId="20674" xr:uid="{00000000-0005-0000-0000-0000C1500000}"/>
    <cellStyle name="Normal 2 39 6" xfId="20675" xr:uid="{00000000-0005-0000-0000-0000C2500000}"/>
    <cellStyle name="Normal 2 39 6 2" xfId="20676" xr:uid="{00000000-0005-0000-0000-0000C3500000}"/>
    <cellStyle name="Normal 2 39 7" xfId="20677" xr:uid="{00000000-0005-0000-0000-0000C4500000}"/>
    <cellStyle name="Normal 2 39 7 2" xfId="20678" xr:uid="{00000000-0005-0000-0000-0000C5500000}"/>
    <cellStyle name="Normal 2 39 8" xfId="20679" xr:uid="{00000000-0005-0000-0000-0000C6500000}"/>
    <cellStyle name="Normal 2 39 9" xfId="20680" xr:uid="{00000000-0005-0000-0000-0000C7500000}"/>
    <cellStyle name="Normal 2 4" xfId="20681" xr:uid="{00000000-0005-0000-0000-0000C8500000}"/>
    <cellStyle name="Normal 2 4 10" xfId="20682" xr:uid="{00000000-0005-0000-0000-0000C9500000}"/>
    <cellStyle name="Normal 2 4 10 10" xfId="20683" xr:uid="{00000000-0005-0000-0000-0000CA500000}"/>
    <cellStyle name="Normal 2 4 10 2" xfId="20684" xr:uid="{00000000-0005-0000-0000-0000CB500000}"/>
    <cellStyle name="Normal 2 4 10 2 2" xfId="20685" xr:uid="{00000000-0005-0000-0000-0000CC500000}"/>
    <cellStyle name="Normal 2 4 10 2 3" xfId="20686" xr:uid="{00000000-0005-0000-0000-0000CD500000}"/>
    <cellStyle name="Normal 2 4 10 3" xfId="20687" xr:uid="{00000000-0005-0000-0000-0000CE500000}"/>
    <cellStyle name="Normal 2 4 10 3 2" xfId="20688" xr:uid="{00000000-0005-0000-0000-0000CF500000}"/>
    <cellStyle name="Normal 2 4 10 4" xfId="20689" xr:uid="{00000000-0005-0000-0000-0000D0500000}"/>
    <cellStyle name="Normal 2 4 10 4 2" xfId="20690" xr:uid="{00000000-0005-0000-0000-0000D1500000}"/>
    <cellStyle name="Normal 2 4 10 5" xfId="20691" xr:uid="{00000000-0005-0000-0000-0000D2500000}"/>
    <cellStyle name="Normal 2 4 10 5 2" xfId="20692" xr:uid="{00000000-0005-0000-0000-0000D3500000}"/>
    <cellStyle name="Normal 2 4 10 6" xfId="20693" xr:uid="{00000000-0005-0000-0000-0000D4500000}"/>
    <cellStyle name="Normal 2 4 10 6 2" xfId="20694" xr:uid="{00000000-0005-0000-0000-0000D5500000}"/>
    <cellStyle name="Normal 2 4 10 7" xfId="20695" xr:uid="{00000000-0005-0000-0000-0000D6500000}"/>
    <cellStyle name="Normal 2 4 10 7 2" xfId="20696" xr:uid="{00000000-0005-0000-0000-0000D7500000}"/>
    <cellStyle name="Normal 2 4 10 8" xfId="20697" xr:uid="{00000000-0005-0000-0000-0000D8500000}"/>
    <cellStyle name="Normal 2 4 10 9" xfId="20698" xr:uid="{00000000-0005-0000-0000-0000D9500000}"/>
    <cellStyle name="Normal 2 4 11" xfId="20699" xr:uid="{00000000-0005-0000-0000-0000DA500000}"/>
    <cellStyle name="Normal 2 4 11 10" xfId="20700" xr:uid="{00000000-0005-0000-0000-0000DB500000}"/>
    <cellStyle name="Normal 2 4 11 2" xfId="20701" xr:uid="{00000000-0005-0000-0000-0000DC500000}"/>
    <cellStyle name="Normal 2 4 11 2 2" xfId="20702" xr:uid="{00000000-0005-0000-0000-0000DD500000}"/>
    <cellStyle name="Normal 2 4 11 3" xfId="20703" xr:uid="{00000000-0005-0000-0000-0000DE500000}"/>
    <cellStyle name="Normal 2 4 11 3 2" xfId="20704" xr:uid="{00000000-0005-0000-0000-0000DF500000}"/>
    <cellStyle name="Normal 2 4 11 4" xfId="20705" xr:uid="{00000000-0005-0000-0000-0000E0500000}"/>
    <cellStyle name="Normal 2 4 11 4 2" xfId="20706" xr:uid="{00000000-0005-0000-0000-0000E1500000}"/>
    <cellStyle name="Normal 2 4 11 5" xfId="20707" xr:uid="{00000000-0005-0000-0000-0000E2500000}"/>
    <cellStyle name="Normal 2 4 11 5 2" xfId="20708" xr:uid="{00000000-0005-0000-0000-0000E3500000}"/>
    <cellStyle name="Normal 2 4 11 6" xfId="20709" xr:uid="{00000000-0005-0000-0000-0000E4500000}"/>
    <cellStyle name="Normal 2 4 11 6 2" xfId="20710" xr:uid="{00000000-0005-0000-0000-0000E5500000}"/>
    <cellStyle name="Normal 2 4 11 7" xfId="20711" xr:uid="{00000000-0005-0000-0000-0000E6500000}"/>
    <cellStyle name="Normal 2 4 11 7 2" xfId="20712" xr:uid="{00000000-0005-0000-0000-0000E7500000}"/>
    <cellStyle name="Normal 2 4 11 8" xfId="20713" xr:uid="{00000000-0005-0000-0000-0000E8500000}"/>
    <cellStyle name="Normal 2 4 11 9" xfId="20714" xr:uid="{00000000-0005-0000-0000-0000E9500000}"/>
    <cellStyle name="Normal 2 4 12" xfId="20715" xr:uid="{00000000-0005-0000-0000-0000EA500000}"/>
    <cellStyle name="Normal 2 4 12 10" xfId="20716" xr:uid="{00000000-0005-0000-0000-0000EB500000}"/>
    <cellStyle name="Normal 2 4 12 2" xfId="20717" xr:uid="{00000000-0005-0000-0000-0000EC500000}"/>
    <cellStyle name="Normal 2 4 12 2 2" xfId="20718" xr:uid="{00000000-0005-0000-0000-0000ED500000}"/>
    <cellStyle name="Normal 2 4 12 3" xfId="20719" xr:uid="{00000000-0005-0000-0000-0000EE500000}"/>
    <cellStyle name="Normal 2 4 12 3 2" xfId="20720" xr:uid="{00000000-0005-0000-0000-0000EF500000}"/>
    <cellStyle name="Normal 2 4 12 4" xfId="20721" xr:uid="{00000000-0005-0000-0000-0000F0500000}"/>
    <cellStyle name="Normal 2 4 12 4 2" xfId="20722" xr:uid="{00000000-0005-0000-0000-0000F1500000}"/>
    <cellStyle name="Normal 2 4 12 5" xfId="20723" xr:uid="{00000000-0005-0000-0000-0000F2500000}"/>
    <cellStyle name="Normal 2 4 12 5 2" xfId="20724" xr:uid="{00000000-0005-0000-0000-0000F3500000}"/>
    <cellStyle name="Normal 2 4 12 6" xfId="20725" xr:uid="{00000000-0005-0000-0000-0000F4500000}"/>
    <cellStyle name="Normal 2 4 12 6 2" xfId="20726" xr:uid="{00000000-0005-0000-0000-0000F5500000}"/>
    <cellStyle name="Normal 2 4 12 7" xfId="20727" xr:uid="{00000000-0005-0000-0000-0000F6500000}"/>
    <cellStyle name="Normal 2 4 12 7 2" xfId="20728" xr:uid="{00000000-0005-0000-0000-0000F7500000}"/>
    <cellStyle name="Normal 2 4 12 8" xfId="20729" xr:uid="{00000000-0005-0000-0000-0000F8500000}"/>
    <cellStyle name="Normal 2 4 12 9" xfId="20730" xr:uid="{00000000-0005-0000-0000-0000F9500000}"/>
    <cellStyle name="Normal 2 4 13" xfId="20731" xr:uid="{00000000-0005-0000-0000-0000FA500000}"/>
    <cellStyle name="Normal 2 4 13 10" xfId="20732" xr:uid="{00000000-0005-0000-0000-0000FB500000}"/>
    <cellStyle name="Normal 2 4 13 2" xfId="20733" xr:uid="{00000000-0005-0000-0000-0000FC500000}"/>
    <cellStyle name="Normal 2 4 13 2 2" xfId="20734" xr:uid="{00000000-0005-0000-0000-0000FD500000}"/>
    <cellStyle name="Normal 2 4 13 3" xfId="20735" xr:uid="{00000000-0005-0000-0000-0000FE500000}"/>
    <cellStyle name="Normal 2 4 13 3 2" xfId="20736" xr:uid="{00000000-0005-0000-0000-0000FF500000}"/>
    <cellStyle name="Normal 2 4 13 4" xfId="20737" xr:uid="{00000000-0005-0000-0000-000000510000}"/>
    <cellStyle name="Normal 2 4 13 4 2" xfId="20738" xr:uid="{00000000-0005-0000-0000-000001510000}"/>
    <cellStyle name="Normal 2 4 13 5" xfId="20739" xr:uid="{00000000-0005-0000-0000-000002510000}"/>
    <cellStyle name="Normal 2 4 13 5 2" xfId="20740" xr:uid="{00000000-0005-0000-0000-000003510000}"/>
    <cellStyle name="Normal 2 4 13 6" xfId="20741" xr:uid="{00000000-0005-0000-0000-000004510000}"/>
    <cellStyle name="Normal 2 4 13 6 2" xfId="20742" xr:uid="{00000000-0005-0000-0000-000005510000}"/>
    <cellStyle name="Normal 2 4 13 7" xfId="20743" xr:uid="{00000000-0005-0000-0000-000006510000}"/>
    <cellStyle name="Normal 2 4 13 7 2" xfId="20744" xr:uid="{00000000-0005-0000-0000-000007510000}"/>
    <cellStyle name="Normal 2 4 13 8" xfId="20745" xr:uid="{00000000-0005-0000-0000-000008510000}"/>
    <cellStyle name="Normal 2 4 13 9" xfId="20746" xr:uid="{00000000-0005-0000-0000-000009510000}"/>
    <cellStyle name="Normal 2 4 14" xfId="20747" xr:uid="{00000000-0005-0000-0000-00000A510000}"/>
    <cellStyle name="Normal 2 4 14 10" xfId="20748" xr:uid="{00000000-0005-0000-0000-00000B510000}"/>
    <cellStyle name="Normal 2 4 14 2" xfId="20749" xr:uid="{00000000-0005-0000-0000-00000C510000}"/>
    <cellStyle name="Normal 2 4 14 2 2" xfId="20750" xr:uid="{00000000-0005-0000-0000-00000D510000}"/>
    <cellStyle name="Normal 2 4 14 3" xfId="20751" xr:uid="{00000000-0005-0000-0000-00000E510000}"/>
    <cellStyle name="Normal 2 4 14 3 2" xfId="20752" xr:uid="{00000000-0005-0000-0000-00000F510000}"/>
    <cellStyle name="Normal 2 4 14 4" xfId="20753" xr:uid="{00000000-0005-0000-0000-000010510000}"/>
    <cellStyle name="Normal 2 4 14 4 2" xfId="20754" xr:uid="{00000000-0005-0000-0000-000011510000}"/>
    <cellStyle name="Normal 2 4 14 5" xfId="20755" xr:uid="{00000000-0005-0000-0000-000012510000}"/>
    <cellStyle name="Normal 2 4 14 5 2" xfId="20756" xr:uid="{00000000-0005-0000-0000-000013510000}"/>
    <cellStyle name="Normal 2 4 14 6" xfId="20757" xr:uid="{00000000-0005-0000-0000-000014510000}"/>
    <cellStyle name="Normal 2 4 14 6 2" xfId="20758" xr:uid="{00000000-0005-0000-0000-000015510000}"/>
    <cellStyle name="Normal 2 4 14 7" xfId="20759" xr:uid="{00000000-0005-0000-0000-000016510000}"/>
    <cellStyle name="Normal 2 4 14 7 2" xfId="20760" xr:uid="{00000000-0005-0000-0000-000017510000}"/>
    <cellStyle name="Normal 2 4 14 8" xfId="20761" xr:uid="{00000000-0005-0000-0000-000018510000}"/>
    <cellStyle name="Normal 2 4 14 9" xfId="20762" xr:uid="{00000000-0005-0000-0000-000019510000}"/>
    <cellStyle name="Normal 2 4 15" xfId="20763" xr:uid="{00000000-0005-0000-0000-00001A510000}"/>
    <cellStyle name="Normal 2 4 15 10" xfId="20764" xr:uid="{00000000-0005-0000-0000-00001B510000}"/>
    <cellStyle name="Normal 2 4 15 2" xfId="20765" xr:uid="{00000000-0005-0000-0000-00001C510000}"/>
    <cellStyle name="Normal 2 4 15 2 2" xfId="20766" xr:uid="{00000000-0005-0000-0000-00001D510000}"/>
    <cellStyle name="Normal 2 4 15 3" xfId="20767" xr:uid="{00000000-0005-0000-0000-00001E510000}"/>
    <cellStyle name="Normal 2 4 15 3 2" xfId="20768" xr:uid="{00000000-0005-0000-0000-00001F510000}"/>
    <cellStyle name="Normal 2 4 15 4" xfId="20769" xr:uid="{00000000-0005-0000-0000-000020510000}"/>
    <cellStyle name="Normal 2 4 15 4 2" xfId="20770" xr:uid="{00000000-0005-0000-0000-000021510000}"/>
    <cellStyle name="Normal 2 4 15 5" xfId="20771" xr:uid="{00000000-0005-0000-0000-000022510000}"/>
    <cellStyle name="Normal 2 4 15 5 2" xfId="20772" xr:uid="{00000000-0005-0000-0000-000023510000}"/>
    <cellStyle name="Normal 2 4 15 6" xfId="20773" xr:uid="{00000000-0005-0000-0000-000024510000}"/>
    <cellStyle name="Normal 2 4 15 6 2" xfId="20774" xr:uid="{00000000-0005-0000-0000-000025510000}"/>
    <cellStyle name="Normal 2 4 15 7" xfId="20775" xr:uid="{00000000-0005-0000-0000-000026510000}"/>
    <cellStyle name="Normal 2 4 15 7 2" xfId="20776" xr:uid="{00000000-0005-0000-0000-000027510000}"/>
    <cellStyle name="Normal 2 4 15 8" xfId="20777" xr:uid="{00000000-0005-0000-0000-000028510000}"/>
    <cellStyle name="Normal 2 4 15 9" xfId="20778" xr:uid="{00000000-0005-0000-0000-000029510000}"/>
    <cellStyle name="Normal 2 4 16" xfId="20779" xr:uid="{00000000-0005-0000-0000-00002A510000}"/>
    <cellStyle name="Normal 2 4 16 10" xfId="20780" xr:uid="{00000000-0005-0000-0000-00002B510000}"/>
    <cellStyle name="Normal 2 4 16 2" xfId="20781" xr:uid="{00000000-0005-0000-0000-00002C510000}"/>
    <cellStyle name="Normal 2 4 16 2 2" xfId="20782" xr:uid="{00000000-0005-0000-0000-00002D510000}"/>
    <cellStyle name="Normal 2 4 16 3" xfId="20783" xr:uid="{00000000-0005-0000-0000-00002E510000}"/>
    <cellStyle name="Normal 2 4 16 3 2" xfId="20784" xr:uid="{00000000-0005-0000-0000-00002F510000}"/>
    <cellStyle name="Normal 2 4 16 4" xfId="20785" xr:uid="{00000000-0005-0000-0000-000030510000}"/>
    <cellStyle name="Normal 2 4 16 4 2" xfId="20786" xr:uid="{00000000-0005-0000-0000-000031510000}"/>
    <cellStyle name="Normal 2 4 16 5" xfId="20787" xr:uid="{00000000-0005-0000-0000-000032510000}"/>
    <cellStyle name="Normal 2 4 16 5 2" xfId="20788" xr:uid="{00000000-0005-0000-0000-000033510000}"/>
    <cellStyle name="Normal 2 4 16 6" xfId="20789" xr:uid="{00000000-0005-0000-0000-000034510000}"/>
    <cellStyle name="Normal 2 4 16 6 2" xfId="20790" xr:uid="{00000000-0005-0000-0000-000035510000}"/>
    <cellStyle name="Normal 2 4 16 7" xfId="20791" xr:uid="{00000000-0005-0000-0000-000036510000}"/>
    <cellStyle name="Normal 2 4 16 7 2" xfId="20792" xr:uid="{00000000-0005-0000-0000-000037510000}"/>
    <cellStyle name="Normal 2 4 16 8" xfId="20793" xr:uid="{00000000-0005-0000-0000-000038510000}"/>
    <cellStyle name="Normal 2 4 16 9" xfId="20794" xr:uid="{00000000-0005-0000-0000-000039510000}"/>
    <cellStyle name="Normal 2 4 17" xfId="20795" xr:uid="{00000000-0005-0000-0000-00003A510000}"/>
    <cellStyle name="Normal 2 4 17 10" xfId="20796" xr:uid="{00000000-0005-0000-0000-00003B510000}"/>
    <cellStyle name="Normal 2 4 17 2" xfId="20797" xr:uid="{00000000-0005-0000-0000-00003C510000}"/>
    <cellStyle name="Normal 2 4 17 2 2" xfId="20798" xr:uid="{00000000-0005-0000-0000-00003D510000}"/>
    <cellStyle name="Normal 2 4 17 3" xfId="20799" xr:uid="{00000000-0005-0000-0000-00003E510000}"/>
    <cellStyle name="Normal 2 4 17 3 2" xfId="20800" xr:uid="{00000000-0005-0000-0000-00003F510000}"/>
    <cellStyle name="Normal 2 4 17 4" xfId="20801" xr:uid="{00000000-0005-0000-0000-000040510000}"/>
    <cellStyle name="Normal 2 4 17 4 2" xfId="20802" xr:uid="{00000000-0005-0000-0000-000041510000}"/>
    <cellStyle name="Normal 2 4 17 5" xfId="20803" xr:uid="{00000000-0005-0000-0000-000042510000}"/>
    <cellStyle name="Normal 2 4 17 5 2" xfId="20804" xr:uid="{00000000-0005-0000-0000-000043510000}"/>
    <cellStyle name="Normal 2 4 17 6" xfId="20805" xr:uid="{00000000-0005-0000-0000-000044510000}"/>
    <cellStyle name="Normal 2 4 17 6 2" xfId="20806" xr:uid="{00000000-0005-0000-0000-000045510000}"/>
    <cellStyle name="Normal 2 4 17 7" xfId="20807" xr:uid="{00000000-0005-0000-0000-000046510000}"/>
    <cellStyle name="Normal 2 4 17 7 2" xfId="20808" xr:uid="{00000000-0005-0000-0000-000047510000}"/>
    <cellStyle name="Normal 2 4 17 8" xfId="20809" xr:uid="{00000000-0005-0000-0000-000048510000}"/>
    <cellStyle name="Normal 2 4 17 9" xfId="20810" xr:uid="{00000000-0005-0000-0000-000049510000}"/>
    <cellStyle name="Normal 2 4 18" xfId="20811" xr:uid="{00000000-0005-0000-0000-00004A510000}"/>
    <cellStyle name="Normal 2 4 18 10" xfId="20812" xr:uid="{00000000-0005-0000-0000-00004B510000}"/>
    <cellStyle name="Normal 2 4 18 2" xfId="20813" xr:uid="{00000000-0005-0000-0000-00004C510000}"/>
    <cellStyle name="Normal 2 4 18 2 2" xfId="20814" xr:uid="{00000000-0005-0000-0000-00004D510000}"/>
    <cellStyle name="Normal 2 4 18 3" xfId="20815" xr:uid="{00000000-0005-0000-0000-00004E510000}"/>
    <cellStyle name="Normal 2 4 18 3 2" xfId="20816" xr:uid="{00000000-0005-0000-0000-00004F510000}"/>
    <cellStyle name="Normal 2 4 18 4" xfId="20817" xr:uid="{00000000-0005-0000-0000-000050510000}"/>
    <cellStyle name="Normal 2 4 18 4 2" xfId="20818" xr:uid="{00000000-0005-0000-0000-000051510000}"/>
    <cellStyle name="Normal 2 4 18 5" xfId="20819" xr:uid="{00000000-0005-0000-0000-000052510000}"/>
    <cellStyle name="Normal 2 4 18 5 2" xfId="20820" xr:uid="{00000000-0005-0000-0000-000053510000}"/>
    <cellStyle name="Normal 2 4 18 6" xfId="20821" xr:uid="{00000000-0005-0000-0000-000054510000}"/>
    <cellStyle name="Normal 2 4 18 6 2" xfId="20822" xr:uid="{00000000-0005-0000-0000-000055510000}"/>
    <cellStyle name="Normal 2 4 18 7" xfId="20823" xr:uid="{00000000-0005-0000-0000-000056510000}"/>
    <cellStyle name="Normal 2 4 18 7 2" xfId="20824" xr:uid="{00000000-0005-0000-0000-000057510000}"/>
    <cellStyle name="Normal 2 4 18 8" xfId="20825" xr:uid="{00000000-0005-0000-0000-000058510000}"/>
    <cellStyle name="Normal 2 4 18 9" xfId="20826" xr:uid="{00000000-0005-0000-0000-000059510000}"/>
    <cellStyle name="Normal 2 4 19" xfId="20827" xr:uid="{00000000-0005-0000-0000-00005A510000}"/>
    <cellStyle name="Normal 2 4 19 10" xfId="20828" xr:uid="{00000000-0005-0000-0000-00005B510000}"/>
    <cellStyle name="Normal 2 4 19 2" xfId="20829" xr:uid="{00000000-0005-0000-0000-00005C510000}"/>
    <cellStyle name="Normal 2 4 19 2 2" xfId="20830" xr:uid="{00000000-0005-0000-0000-00005D510000}"/>
    <cellStyle name="Normal 2 4 19 3" xfId="20831" xr:uid="{00000000-0005-0000-0000-00005E510000}"/>
    <cellStyle name="Normal 2 4 19 3 2" xfId="20832" xr:uid="{00000000-0005-0000-0000-00005F510000}"/>
    <cellStyle name="Normal 2 4 19 4" xfId="20833" xr:uid="{00000000-0005-0000-0000-000060510000}"/>
    <cellStyle name="Normal 2 4 19 4 2" xfId="20834" xr:uid="{00000000-0005-0000-0000-000061510000}"/>
    <cellStyle name="Normal 2 4 19 5" xfId="20835" xr:uid="{00000000-0005-0000-0000-000062510000}"/>
    <cellStyle name="Normal 2 4 19 5 2" xfId="20836" xr:uid="{00000000-0005-0000-0000-000063510000}"/>
    <cellStyle name="Normal 2 4 19 6" xfId="20837" xr:uid="{00000000-0005-0000-0000-000064510000}"/>
    <cellStyle name="Normal 2 4 19 6 2" xfId="20838" xr:uid="{00000000-0005-0000-0000-000065510000}"/>
    <cellStyle name="Normal 2 4 19 7" xfId="20839" xr:uid="{00000000-0005-0000-0000-000066510000}"/>
    <cellStyle name="Normal 2 4 19 7 2" xfId="20840" xr:uid="{00000000-0005-0000-0000-000067510000}"/>
    <cellStyle name="Normal 2 4 19 8" xfId="20841" xr:uid="{00000000-0005-0000-0000-000068510000}"/>
    <cellStyle name="Normal 2 4 19 9" xfId="20842" xr:uid="{00000000-0005-0000-0000-000069510000}"/>
    <cellStyle name="Normal 2 4 2" xfId="20843" xr:uid="{00000000-0005-0000-0000-00006A510000}"/>
    <cellStyle name="Normal 2 4 2 10" xfId="20844" xr:uid="{00000000-0005-0000-0000-00006B510000}"/>
    <cellStyle name="Normal 2 4 2 2" xfId="20845" xr:uid="{00000000-0005-0000-0000-00006C510000}"/>
    <cellStyle name="Normal 2 4 2 2 2" xfId="20846" xr:uid="{00000000-0005-0000-0000-00006D510000}"/>
    <cellStyle name="Normal 2 4 2 3" xfId="20847" xr:uid="{00000000-0005-0000-0000-00006E510000}"/>
    <cellStyle name="Normal 2 4 2 3 2" xfId="20848" xr:uid="{00000000-0005-0000-0000-00006F510000}"/>
    <cellStyle name="Normal 2 4 2 4" xfId="20849" xr:uid="{00000000-0005-0000-0000-000070510000}"/>
    <cellStyle name="Normal 2 4 2 4 2" xfId="20850" xr:uid="{00000000-0005-0000-0000-000071510000}"/>
    <cellStyle name="Normal 2 4 2 5" xfId="20851" xr:uid="{00000000-0005-0000-0000-000072510000}"/>
    <cellStyle name="Normal 2 4 2 5 2" xfId="20852" xr:uid="{00000000-0005-0000-0000-000073510000}"/>
    <cellStyle name="Normal 2 4 2 6" xfId="20853" xr:uid="{00000000-0005-0000-0000-000074510000}"/>
    <cellStyle name="Normal 2 4 2 6 2" xfId="20854" xr:uid="{00000000-0005-0000-0000-000075510000}"/>
    <cellStyle name="Normal 2 4 2 7" xfId="20855" xr:uid="{00000000-0005-0000-0000-000076510000}"/>
    <cellStyle name="Normal 2 4 2 7 2" xfId="20856" xr:uid="{00000000-0005-0000-0000-000077510000}"/>
    <cellStyle name="Normal 2 4 2 8" xfId="20857" xr:uid="{00000000-0005-0000-0000-000078510000}"/>
    <cellStyle name="Normal 2 4 2 9" xfId="20858" xr:uid="{00000000-0005-0000-0000-000079510000}"/>
    <cellStyle name="Normal 2 4 20" xfId="20859" xr:uid="{00000000-0005-0000-0000-00007A510000}"/>
    <cellStyle name="Normal 2 4 20 10" xfId="20860" xr:uid="{00000000-0005-0000-0000-00007B510000}"/>
    <cellStyle name="Normal 2 4 20 2" xfId="20861" xr:uid="{00000000-0005-0000-0000-00007C510000}"/>
    <cellStyle name="Normal 2 4 20 2 2" xfId="20862" xr:uid="{00000000-0005-0000-0000-00007D510000}"/>
    <cellStyle name="Normal 2 4 20 3" xfId="20863" xr:uid="{00000000-0005-0000-0000-00007E510000}"/>
    <cellStyle name="Normal 2 4 20 3 2" xfId="20864" xr:uid="{00000000-0005-0000-0000-00007F510000}"/>
    <cellStyle name="Normal 2 4 20 4" xfId="20865" xr:uid="{00000000-0005-0000-0000-000080510000}"/>
    <cellStyle name="Normal 2 4 20 4 2" xfId="20866" xr:uid="{00000000-0005-0000-0000-000081510000}"/>
    <cellStyle name="Normal 2 4 20 5" xfId="20867" xr:uid="{00000000-0005-0000-0000-000082510000}"/>
    <cellStyle name="Normal 2 4 20 5 2" xfId="20868" xr:uid="{00000000-0005-0000-0000-000083510000}"/>
    <cellStyle name="Normal 2 4 20 6" xfId="20869" xr:uid="{00000000-0005-0000-0000-000084510000}"/>
    <cellStyle name="Normal 2 4 20 6 2" xfId="20870" xr:uid="{00000000-0005-0000-0000-000085510000}"/>
    <cellStyle name="Normal 2 4 20 7" xfId="20871" xr:uid="{00000000-0005-0000-0000-000086510000}"/>
    <cellStyle name="Normal 2 4 20 7 2" xfId="20872" xr:uid="{00000000-0005-0000-0000-000087510000}"/>
    <cellStyle name="Normal 2 4 20 8" xfId="20873" xr:uid="{00000000-0005-0000-0000-000088510000}"/>
    <cellStyle name="Normal 2 4 20 9" xfId="20874" xr:uid="{00000000-0005-0000-0000-000089510000}"/>
    <cellStyle name="Normal 2 4 21" xfId="20875" xr:uid="{00000000-0005-0000-0000-00008A510000}"/>
    <cellStyle name="Normal 2 4 21 10" xfId="20876" xr:uid="{00000000-0005-0000-0000-00008B510000}"/>
    <cellStyle name="Normal 2 4 21 2" xfId="20877" xr:uid="{00000000-0005-0000-0000-00008C510000}"/>
    <cellStyle name="Normal 2 4 21 2 2" xfId="20878" xr:uid="{00000000-0005-0000-0000-00008D510000}"/>
    <cellStyle name="Normal 2 4 21 3" xfId="20879" xr:uid="{00000000-0005-0000-0000-00008E510000}"/>
    <cellStyle name="Normal 2 4 21 3 2" xfId="20880" xr:uid="{00000000-0005-0000-0000-00008F510000}"/>
    <cellStyle name="Normal 2 4 21 4" xfId="20881" xr:uid="{00000000-0005-0000-0000-000090510000}"/>
    <cellStyle name="Normal 2 4 21 4 2" xfId="20882" xr:uid="{00000000-0005-0000-0000-000091510000}"/>
    <cellStyle name="Normal 2 4 21 5" xfId="20883" xr:uid="{00000000-0005-0000-0000-000092510000}"/>
    <cellStyle name="Normal 2 4 21 5 2" xfId="20884" xr:uid="{00000000-0005-0000-0000-000093510000}"/>
    <cellStyle name="Normal 2 4 21 6" xfId="20885" xr:uid="{00000000-0005-0000-0000-000094510000}"/>
    <cellStyle name="Normal 2 4 21 6 2" xfId="20886" xr:uid="{00000000-0005-0000-0000-000095510000}"/>
    <cellStyle name="Normal 2 4 21 7" xfId="20887" xr:uid="{00000000-0005-0000-0000-000096510000}"/>
    <cellStyle name="Normal 2 4 21 7 2" xfId="20888" xr:uid="{00000000-0005-0000-0000-000097510000}"/>
    <cellStyle name="Normal 2 4 21 8" xfId="20889" xr:uid="{00000000-0005-0000-0000-000098510000}"/>
    <cellStyle name="Normal 2 4 21 9" xfId="20890" xr:uid="{00000000-0005-0000-0000-000099510000}"/>
    <cellStyle name="Normal 2 4 22" xfId="20891" xr:uid="{00000000-0005-0000-0000-00009A510000}"/>
    <cellStyle name="Normal 2 4 22 10" xfId="20892" xr:uid="{00000000-0005-0000-0000-00009B510000}"/>
    <cellStyle name="Normal 2 4 22 2" xfId="20893" xr:uid="{00000000-0005-0000-0000-00009C510000}"/>
    <cellStyle name="Normal 2 4 22 2 2" xfId="20894" xr:uid="{00000000-0005-0000-0000-00009D510000}"/>
    <cellStyle name="Normal 2 4 22 3" xfId="20895" xr:uid="{00000000-0005-0000-0000-00009E510000}"/>
    <cellStyle name="Normal 2 4 22 3 2" xfId="20896" xr:uid="{00000000-0005-0000-0000-00009F510000}"/>
    <cellStyle name="Normal 2 4 22 4" xfId="20897" xr:uid="{00000000-0005-0000-0000-0000A0510000}"/>
    <cellStyle name="Normal 2 4 22 4 2" xfId="20898" xr:uid="{00000000-0005-0000-0000-0000A1510000}"/>
    <cellStyle name="Normal 2 4 22 5" xfId="20899" xr:uid="{00000000-0005-0000-0000-0000A2510000}"/>
    <cellStyle name="Normal 2 4 22 5 2" xfId="20900" xr:uid="{00000000-0005-0000-0000-0000A3510000}"/>
    <cellStyle name="Normal 2 4 22 6" xfId="20901" xr:uid="{00000000-0005-0000-0000-0000A4510000}"/>
    <cellStyle name="Normal 2 4 22 6 2" xfId="20902" xr:uid="{00000000-0005-0000-0000-0000A5510000}"/>
    <cellStyle name="Normal 2 4 22 7" xfId="20903" xr:uid="{00000000-0005-0000-0000-0000A6510000}"/>
    <cellStyle name="Normal 2 4 22 7 2" xfId="20904" xr:uid="{00000000-0005-0000-0000-0000A7510000}"/>
    <cellStyle name="Normal 2 4 22 8" xfId="20905" xr:uid="{00000000-0005-0000-0000-0000A8510000}"/>
    <cellStyle name="Normal 2 4 22 9" xfId="20906" xr:uid="{00000000-0005-0000-0000-0000A9510000}"/>
    <cellStyle name="Normal 2 4 23" xfId="20907" xr:uid="{00000000-0005-0000-0000-0000AA510000}"/>
    <cellStyle name="Normal 2 4 23 10" xfId="20908" xr:uid="{00000000-0005-0000-0000-0000AB510000}"/>
    <cellStyle name="Normal 2 4 23 2" xfId="20909" xr:uid="{00000000-0005-0000-0000-0000AC510000}"/>
    <cellStyle name="Normal 2 4 23 2 2" xfId="20910" xr:uid="{00000000-0005-0000-0000-0000AD510000}"/>
    <cellStyle name="Normal 2 4 23 3" xfId="20911" xr:uid="{00000000-0005-0000-0000-0000AE510000}"/>
    <cellStyle name="Normal 2 4 23 3 2" xfId="20912" xr:uid="{00000000-0005-0000-0000-0000AF510000}"/>
    <cellStyle name="Normal 2 4 23 4" xfId="20913" xr:uid="{00000000-0005-0000-0000-0000B0510000}"/>
    <cellStyle name="Normal 2 4 23 4 2" xfId="20914" xr:uid="{00000000-0005-0000-0000-0000B1510000}"/>
    <cellStyle name="Normal 2 4 23 5" xfId="20915" xr:uid="{00000000-0005-0000-0000-0000B2510000}"/>
    <cellStyle name="Normal 2 4 23 5 2" xfId="20916" xr:uid="{00000000-0005-0000-0000-0000B3510000}"/>
    <cellStyle name="Normal 2 4 23 6" xfId="20917" xr:uid="{00000000-0005-0000-0000-0000B4510000}"/>
    <cellStyle name="Normal 2 4 23 6 2" xfId="20918" xr:uid="{00000000-0005-0000-0000-0000B5510000}"/>
    <cellStyle name="Normal 2 4 23 7" xfId="20919" xr:uid="{00000000-0005-0000-0000-0000B6510000}"/>
    <cellStyle name="Normal 2 4 23 7 2" xfId="20920" xr:uid="{00000000-0005-0000-0000-0000B7510000}"/>
    <cellStyle name="Normal 2 4 23 8" xfId="20921" xr:uid="{00000000-0005-0000-0000-0000B8510000}"/>
    <cellStyle name="Normal 2 4 23 9" xfId="20922" xr:uid="{00000000-0005-0000-0000-0000B9510000}"/>
    <cellStyle name="Normal 2 4 24" xfId="20923" xr:uid="{00000000-0005-0000-0000-0000BA510000}"/>
    <cellStyle name="Normal 2 4 24 10" xfId="20924" xr:uid="{00000000-0005-0000-0000-0000BB510000}"/>
    <cellStyle name="Normal 2 4 24 2" xfId="20925" xr:uid="{00000000-0005-0000-0000-0000BC510000}"/>
    <cellStyle name="Normal 2 4 24 2 2" xfId="20926" xr:uid="{00000000-0005-0000-0000-0000BD510000}"/>
    <cellStyle name="Normal 2 4 24 3" xfId="20927" xr:uid="{00000000-0005-0000-0000-0000BE510000}"/>
    <cellStyle name="Normal 2 4 24 3 2" xfId="20928" xr:uid="{00000000-0005-0000-0000-0000BF510000}"/>
    <cellStyle name="Normal 2 4 24 4" xfId="20929" xr:uid="{00000000-0005-0000-0000-0000C0510000}"/>
    <cellStyle name="Normal 2 4 24 4 2" xfId="20930" xr:uid="{00000000-0005-0000-0000-0000C1510000}"/>
    <cellStyle name="Normal 2 4 24 5" xfId="20931" xr:uid="{00000000-0005-0000-0000-0000C2510000}"/>
    <cellStyle name="Normal 2 4 24 5 2" xfId="20932" xr:uid="{00000000-0005-0000-0000-0000C3510000}"/>
    <cellStyle name="Normal 2 4 24 6" xfId="20933" xr:uid="{00000000-0005-0000-0000-0000C4510000}"/>
    <cellStyle name="Normal 2 4 24 6 2" xfId="20934" xr:uid="{00000000-0005-0000-0000-0000C5510000}"/>
    <cellStyle name="Normal 2 4 24 7" xfId="20935" xr:uid="{00000000-0005-0000-0000-0000C6510000}"/>
    <cellStyle name="Normal 2 4 24 7 2" xfId="20936" xr:uid="{00000000-0005-0000-0000-0000C7510000}"/>
    <cellStyle name="Normal 2 4 24 8" xfId="20937" xr:uid="{00000000-0005-0000-0000-0000C8510000}"/>
    <cellStyle name="Normal 2 4 24 9" xfId="20938" xr:uid="{00000000-0005-0000-0000-0000C9510000}"/>
    <cellStyle name="Normal 2 4 25" xfId="20939" xr:uid="{00000000-0005-0000-0000-0000CA510000}"/>
    <cellStyle name="Normal 2 4 25 10" xfId="20940" xr:uid="{00000000-0005-0000-0000-0000CB510000}"/>
    <cellStyle name="Normal 2 4 25 2" xfId="20941" xr:uid="{00000000-0005-0000-0000-0000CC510000}"/>
    <cellStyle name="Normal 2 4 25 2 2" xfId="20942" xr:uid="{00000000-0005-0000-0000-0000CD510000}"/>
    <cellStyle name="Normal 2 4 25 3" xfId="20943" xr:uid="{00000000-0005-0000-0000-0000CE510000}"/>
    <cellStyle name="Normal 2 4 25 3 2" xfId="20944" xr:uid="{00000000-0005-0000-0000-0000CF510000}"/>
    <cellStyle name="Normal 2 4 25 4" xfId="20945" xr:uid="{00000000-0005-0000-0000-0000D0510000}"/>
    <cellStyle name="Normal 2 4 25 4 2" xfId="20946" xr:uid="{00000000-0005-0000-0000-0000D1510000}"/>
    <cellStyle name="Normal 2 4 25 5" xfId="20947" xr:uid="{00000000-0005-0000-0000-0000D2510000}"/>
    <cellStyle name="Normal 2 4 25 5 2" xfId="20948" xr:uid="{00000000-0005-0000-0000-0000D3510000}"/>
    <cellStyle name="Normal 2 4 25 6" xfId="20949" xr:uid="{00000000-0005-0000-0000-0000D4510000}"/>
    <cellStyle name="Normal 2 4 25 6 2" xfId="20950" xr:uid="{00000000-0005-0000-0000-0000D5510000}"/>
    <cellStyle name="Normal 2 4 25 7" xfId="20951" xr:uid="{00000000-0005-0000-0000-0000D6510000}"/>
    <cellStyle name="Normal 2 4 25 7 2" xfId="20952" xr:uid="{00000000-0005-0000-0000-0000D7510000}"/>
    <cellStyle name="Normal 2 4 25 8" xfId="20953" xr:uid="{00000000-0005-0000-0000-0000D8510000}"/>
    <cellStyle name="Normal 2 4 25 9" xfId="20954" xr:uid="{00000000-0005-0000-0000-0000D9510000}"/>
    <cellStyle name="Normal 2 4 26" xfId="20955" xr:uid="{00000000-0005-0000-0000-0000DA510000}"/>
    <cellStyle name="Normal 2 4 26 10" xfId="20956" xr:uid="{00000000-0005-0000-0000-0000DB510000}"/>
    <cellStyle name="Normal 2 4 26 2" xfId="20957" xr:uid="{00000000-0005-0000-0000-0000DC510000}"/>
    <cellStyle name="Normal 2 4 26 2 2" xfId="20958" xr:uid="{00000000-0005-0000-0000-0000DD510000}"/>
    <cellStyle name="Normal 2 4 26 3" xfId="20959" xr:uid="{00000000-0005-0000-0000-0000DE510000}"/>
    <cellStyle name="Normal 2 4 26 3 2" xfId="20960" xr:uid="{00000000-0005-0000-0000-0000DF510000}"/>
    <cellStyle name="Normal 2 4 26 4" xfId="20961" xr:uid="{00000000-0005-0000-0000-0000E0510000}"/>
    <cellStyle name="Normal 2 4 26 4 2" xfId="20962" xr:uid="{00000000-0005-0000-0000-0000E1510000}"/>
    <cellStyle name="Normal 2 4 26 5" xfId="20963" xr:uid="{00000000-0005-0000-0000-0000E2510000}"/>
    <cellStyle name="Normal 2 4 26 5 2" xfId="20964" xr:uid="{00000000-0005-0000-0000-0000E3510000}"/>
    <cellStyle name="Normal 2 4 26 6" xfId="20965" xr:uid="{00000000-0005-0000-0000-0000E4510000}"/>
    <cellStyle name="Normal 2 4 26 6 2" xfId="20966" xr:uid="{00000000-0005-0000-0000-0000E5510000}"/>
    <cellStyle name="Normal 2 4 26 7" xfId="20967" xr:uid="{00000000-0005-0000-0000-0000E6510000}"/>
    <cellStyle name="Normal 2 4 26 7 2" xfId="20968" xr:uid="{00000000-0005-0000-0000-0000E7510000}"/>
    <cellStyle name="Normal 2 4 26 8" xfId="20969" xr:uid="{00000000-0005-0000-0000-0000E8510000}"/>
    <cellStyle name="Normal 2 4 26 9" xfId="20970" xr:uid="{00000000-0005-0000-0000-0000E9510000}"/>
    <cellStyle name="Normal 2 4 27" xfId="20971" xr:uid="{00000000-0005-0000-0000-0000EA510000}"/>
    <cellStyle name="Normal 2 4 27 10" xfId="20972" xr:uid="{00000000-0005-0000-0000-0000EB510000}"/>
    <cellStyle name="Normal 2 4 27 2" xfId="20973" xr:uid="{00000000-0005-0000-0000-0000EC510000}"/>
    <cellStyle name="Normal 2 4 27 2 2" xfId="20974" xr:uid="{00000000-0005-0000-0000-0000ED510000}"/>
    <cellStyle name="Normal 2 4 27 3" xfId="20975" xr:uid="{00000000-0005-0000-0000-0000EE510000}"/>
    <cellStyle name="Normal 2 4 27 3 2" xfId="20976" xr:uid="{00000000-0005-0000-0000-0000EF510000}"/>
    <cellStyle name="Normal 2 4 27 4" xfId="20977" xr:uid="{00000000-0005-0000-0000-0000F0510000}"/>
    <cellStyle name="Normal 2 4 27 4 2" xfId="20978" xr:uid="{00000000-0005-0000-0000-0000F1510000}"/>
    <cellStyle name="Normal 2 4 27 5" xfId="20979" xr:uid="{00000000-0005-0000-0000-0000F2510000}"/>
    <cellStyle name="Normal 2 4 27 5 2" xfId="20980" xr:uid="{00000000-0005-0000-0000-0000F3510000}"/>
    <cellStyle name="Normal 2 4 27 6" xfId="20981" xr:uid="{00000000-0005-0000-0000-0000F4510000}"/>
    <cellStyle name="Normal 2 4 27 6 2" xfId="20982" xr:uid="{00000000-0005-0000-0000-0000F5510000}"/>
    <cellStyle name="Normal 2 4 27 7" xfId="20983" xr:uid="{00000000-0005-0000-0000-0000F6510000}"/>
    <cellStyle name="Normal 2 4 27 7 2" xfId="20984" xr:uid="{00000000-0005-0000-0000-0000F7510000}"/>
    <cellStyle name="Normal 2 4 27 8" xfId="20985" xr:uid="{00000000-0005-0000-0000-0000F8510000}"/>
    <cellStyle name="Normal 2 4 27 9" xfId="20986" xr:uid="{00000000-0005-0000-0000-0000F9510000}"/>
    <cellStyle name="Normal 2 4 28" xfId="20987" xr:uid="{00000000-0005-0000-0000-0000FA510000}"/>
    <cellStyle name="Normal 2 4 28 10" xfId="20988" xr:uid="{00000000-0005-0000-0000-0000FB510000}"/>
    <cellStyle name="Normal 2 4 28 2" xfId="20989" xr:uid="{00000000-0005-0000-0000-0000FC510000}"/>
    <cellStyle name="Normal 2 4 28 2 2" xfId="20990" xr:uid="{00000000-0005-0000-0000-0000FD510000}"/>
    <cellStyle name="Normal 2 4 28 3" xfId="20991" xr:uid="{00000000-0005-0000-0000-0000FE510000}"/>
    <cellStyle name="Normal 2 4 28 3 2" xfId="20992" xr:uid="{00000000-0005-0000-0000-0000FF510000}"/>
    <cellStyle name="Normal 2 4 28 4" xfId="20993" xr:uid="{00000000-0005-0000-0000-000000520000}"/>
    <cellStyle name="Normal 2 4 28 4 2" xfId="20994" xr:uid="{00000000-0005-0000-0000-000001520000}"/>
    <cellStyle name="Normal 2 4 28 5" xfId="20995" xr:uid="{00000000-0005-0000-0000-000002520000}"/>
    <cellStyle name="Normal 2 4 28 5 2" xfId="20996" xr:uid="{00000000-0005-0000-0000-000003520000}"/>
    <cellStyle name="Normal 2 4 28 6" xfId="20997" xr:uid="{00000000-0005-0000-0000-000004520000}"/>
    <cellStyle name="Normal 2 4 28 6 2" xfId="20998" xr:uid="{00000000-0005-0000-0000-000005520000}"/>
    <cellStyle name="Normal 2 4 28 7" xfId="20999" xr:uid="{00000000-0005-0000-0000-000006520000}"/>
    <cellStyle name="Normal 2 4 28 7 2" xfId="21000" xr:uid="{00000000-0005-0000-0000-000007520000}"/>
    <cellStyle name="Normal 2 4 28 8" xfId="21001" xr:uid="{00000000-0005-0000-0000-000008520000}"/>
    <cellStyle name="Normal 2 4 28 9" xfId="21002" xr:uid="{00000000-0005-0000-0000-000009520000}"/>
    <cellStyle name="Normal 2 4 29" xfId="21003" xr:uid="{00000000-0005-0000-0000-00000A520000}"/>
    <cellStyle name="Normal 2 4 29 10" xfId="21004" xr:uid="{00000000-0005-0000-0000-00000B520000}"/>
    <cellStyle name="Normal 2 4 29 2" xfId="21005" xr:uid="{00000000-0005-0000-0000-00000C520000}"/>
    <cellStyle name="Normal 2 4 29 2 2" xfId="21006" xr:uid="{00000000-0005-0000-0000-00000D520000}"/>
    <cellStyle name="Normal 2 4 29 3" xfId="21007" xr:uid="{00000000-0005-0000-0000-00000E520000}"/>
    <cellStyle name="Normal 2 4 29 3 2" xfId="21008" xr:uid="{00000000-0005-0000-0000-00000F520000}"/>
    <cellStyle name="Normal 2 4 29 4" xfId="21009" xr:uid="{00000000-0005-0000-0000-000010520000}"/>
    <cellStyle name="Normal 2 4 29 4 2" xfId="21010" xr:uid="{00000000-0005-0000-0000-000011520000}"/>
    <cellStyle name="Normal 2 4 29 5" xfId="21011" xr:uid="{00000000-0005-0000-0000-000012520000}"/>
    <cellStyle name="Normal 2 4 29 5 2" xfId="21012" xr:uid="{00000000-0005-0000-0000-000013520000}"/>
    <cellStyle name="Normal 2 4 29 6" xfId="21013" xr:uid="{00000000-0005-0000-0000-000014520000}"/>
    <cellStyle name="Normal 2 4 29 6 2" xfId="21014" xr:uid="{00000000-0005-0000-0000-000015520000}"/>
    <cellStyle name="Normal 2 4 29 7" xfId="21015" xr:uid="{00000000-0005-0000-0000-000016520000}"/>
    <cellStyle name="Normal 2 4 29 7 2" xfId="21016" xr:uid="{00000000-0005-0000-0000-000017520000}"/>
    <cellStyle name="Normal 2 4 29 8" xfId="21017" xr:uid="{00000000-0005-0000-0000-000018520000}"/>
    <cellStyle name="Normal 2 4 29 9" xfId="21018" xr:uid="{00000000-0005-0000-0000-000019520000}"/>
    <cellStyle name="Normal 2 4 3" xfId="21019" xr:uid="{00000000-0005-0000-0000-00001A520000}"/>
    <cellStyle name="Normal 2 4 3 10" xfId="21020" xr:uid="{00000000-0005-0000-0000-00001B520000}"/>
    <cellStyle name="Normal 2 4 3 2" xfId="21021" xr:uid="{00000000-0005-0000-0000-00001C520000}"/>
    <cellStyle name="Normal 2 4 3 2 2" xfId="21022" xr:uid="{00000000-0005-0000-0000-00001D520000}"/>
    <cellStyle name="Normal 2 4 3 3" xfId="21023" xr:uid="{00000000-0005-0000-0000-00001E520000}"/>
    <cellStyle name="Normal 2 4 3 3 2" xfId="21024" xr:uid="{00000000-0005-0000-0000-00001F520000}"/>
    <cellStyle name="Normal 2 4 3 4" xfId="21025" xr:uid="{00000000-0005-0000-0000-000020520000}"/>
    <cellStyle name="Normal 2 4 3 4 2" xfId="21026" xr:uid="{00000000-0005-0000-0000-000021520000}"/>
    <cellStyle name="Normal 2 4 3 5" xfId="21027" xr:uid="{00000000-0005-0000-0000-000022520000}"/>
    <cellStyle name="Normal 2 4 3 5 2" xfId="21028" xr:uid="{00000000-0005-0000-0000-000023520000}"/>
    <cellStyle name="Normal 2 4 3 6" xfId="21029" xr:uid="{00000000-0005-0000-0000-000024520000}"/>
    <cellStyle name="Normal 2 4 3 6 2" xfId="21030" xr:uid="{00000000-0005-0000-0000-000025520000}"/>
    <cellStyle name="Normal 2 4 3 7" xfId="21031" xr:uid="{00000000-0005-0000-0000-000026520000}"/>
    <cellStyle name="Normal 2 4 3 7 2" xfId="21032" xr:uid="{00000000-0005-0000-0000-000027520000}"/>
    <cellStyle name="Normal 2 4 3 8" xfId="21033" xr:uid="{00000000-0005-0000-0000-000028520000}"/>
    <cellStyle name="Normal 2 4 3 9" xfId="21034" xr:uid="{00000000-0005-0000-0000-000029520000}"/>
    <cellStyle name="Normal 2 4 30" xfId="21035" xr:uid="{00000000-0005-0000-0000-00002A520000}"/>
    <cellStyle name="Normal 2 4 30 10" xfId="21036" xr:uid="{00000000-0005-0000-0000-00002B520000}"/>
    <cellStyle name="Normal 2 4 30 2" xfId="21037" xr:uid="{00000000-0005-0000-0000-00002C520000}"/>
    <cellStyle name="Normal 2 4 30 2 2" xfId="21038" xr:uid="{00000000-0005-0000-0000-00002D520000}"/>
    <cellStyle name="Normal 2 4 30 3" xfId="21039" xr:uid="{00000000-0005-0000-0000-00002E520000}"/>
    <cellStyle name="Normal 2 4 30 3 2" xfId="21040" xr:uid="{00000000-0005-0000-0000-00002F520000}"/>
    <cellStyle name="Normal 2 4 30 4" xfId="21041" xr:uid="{00000000-0005-0000-0000-000030520000}"/>
    <cellStyle name="Normal 2 4 30 4 2" xfId="21042" xr:uid="{00000000-0005-0000-0000-000031520000}"/>
    <cellStyle name="Normal 2 4 30 5" xfId="21043" xr:uid="{00000000-0005-0000-0000-000032520000}"/>
    <cellStyle name="Normal 2 4 30 5 2" xfId="21044" xr:uid="{00000000-0005-0000-0000-000033520000}"/>
    <cellStyle name="Normal 2 4 30 6" xfId="21045" xr:uid="{00000000-0005-0000-0000-000034520000}"/>
    <cellStyle name="Normal 2 4 30 6 2" xfId="21046" xr:uid="{00000000-0005-0000-0000-000035520000}"/>
    <cellStyle name="Normal 2 4 30 7" xfId="21047" xr:uid="{00000000-0005-0000-0000-000036520000}"/>
    <cellStyle name="Normal 2 4 30 7 2" xfId="21048" xr:uid="{00000000-0005-0000-0000-000037520000}"/>
    <cellStyle name="Normal 2 4 30 8" xfId="21049" xr:uid="{00000000-0005-0000-0000-000038520000}"/>
    <cellStyle name="Normal 2 4 30 9" xfId="21050" xr:uid="{00000000-0005-0000-0000-000039520000}"/>
    <cellStyle name="Normal 2 4 31" xfId="21051" xr:uid="{00000000-0005-0000-0000-00003A520000}"/>
    <cellStyle name="Normal 2 4 31 10" xfId="21052" xr:uid="{00000000-0005-0000-0000-00003B520000}"/>
    <cellStyle name="Normal 2 4 31 2" xfId="21053" xr:uid="{00000000-0005-0000-0000-00003C520000}"/>
    <cellStyle name="Normal 2 4 31 2 2" xfId="21054" xr:uid="{00000000-0005-0000-0000-00003D520000}"/>
    <cellStyle name="Normal 2 4 31 3" xfId="21055" xr:uid="{00000000-0005-0000-0000-00003E520000}"/>
    <cellStyle name="Normal 2 4 31 3 2" xfId="21056" xr:uid="{00000000-0005-0000-0000-00003F520000}"/>
    <cellStyle name="Normal 2 4 31 4" xfId="21057" xr:uid="{00000000-0005-0000-0000-000040520000}"/>
    <cellStyle name="Normal 2 4 31 4 2" xfId="21058" xr:uid="{00000000-0005-0000-0000-000041520000}"/>
    <cellStyle name="Normal 2 4 31 5" xfId="21059" xr:uid="{00000000-0005-0000-0000-000042520000}"/>
    <cellStyle name="Normal 2 4 31 5 2" xfId="21060" xr:uid="{00000000-0005-0000-0000-000043520000}"/>
    <cellStyle name="Normal 2 4 31 6" xfId="21061" xr:uid="{00000000-0005-0000-0000-000044520000}"/>
    <cellStyle name="Normal 2 4 31 6 2" xfId="21062" xr:uid="{00000000-0005-0000-0000-000045520000}"/>
    <cellStyle name="Normal 2 4 31 7" xfId="21063" xr:uid="{00000000-0005-0000-0000-000046520000}"/>
    <cellStyle name="Normal 2 4 31 7 2" xfId="21064" xr:uid="{00000000-0005-0000-0000-000047520000}"/>
    <cellStyle name="Normal 2 4 31 8" xfId="21065" xr:uid="{00000000-0005-0000-0000-000048520000}"/>
    <cellStyle name="Normal 2 4 31 9" xfId="21066" xr:uid="{00000000-0005-0000-0000-000049520000}"/>
    <cellStyle name="Normal 2 4 32" xfId="21067" xr:uid="{00000000-0005-0000-0000-00004A520000}"/>
    <cellStyle name="Normal 2 4 32 10" xfId="21068" xr:uid="{00000000-0005-0000-0000-00004B520000}"/>
    <cellStyle name="Normal 2 4 32 2" xfId="21069" xr:uid="{00000000-0005-0000-0000-00004C520000}"/>
    <cellStyle name="Normal 2 4 32 2 2" xfId="21070" xr:uid="{00000000-0005-0000-0000-00004D520000}"/>
    <cellStyle name="Normal 2 4 32 3" xfId="21071" xr:uid="{00000000-0005-0000-0000-00004E520000}"/>
    <cellStyle name="Normal 2 4 32 3 2" xfId="21072" xr:uid="{00000000-0005-0000-0000-00004F520000}"/>
    <cellStyle name="Normal 2 4 32 4" xfId="21073" xr:uid="{00000000-0005-0000-0000-000050520000}"/>
    <cellStyle name="Normal 2 4 32 4 2" xfId="21074" xr:uid="{00000000-0005-0000-0000-000051520000}"/>
    <cellStyle name="Normal 2 4 32 5" xfId="21075" xr:uid="{00000000-0005-0000-0000-000052520000}"/>
    <cellStyle name="Normal 2 4 32 5 2" xfId="21076" xr:uid="{00000000-0005-0000-0000-000053520000}"/>
    <cellStyle name="Normal 2 4 32 6" xfId="21077" xr:uid="{00000000-0005-0000-0000-000054520000}"/>
    <cellStyle name="Normal 2 4 32 6 2" xfId="21078" xr:uid="{00000000-0005-0000-0000-000055520000}"/>
    <cellStyle name="Normal 2 4 32 7" xfId="21079" xr:uid="{00000000-0005-0000-0000-000056520000}"/>
    <cellStyle name="Normal 2 4 32 7 2" xfId="21080" xr:uid="{00000000-0005-0000-0000-000057520000}"/>
    <cellStyle name="Normal 2 4 32 8" xfId="21081" xr:uid="{00000000-0005-0000-0000-000058520000}"/>
    <cellStyle name="Normal 2 4 32 9" xfId="21082" xr:uid="{00000000-0005-0000-0000-000059520000}"/>
    <cellStyle name="Normal 2 4 33" xfId="21083" xr:uid="{00000000-0005-0000-0000-00005A520000}"/>
    <cellStyle name="Normal 2 4 33 10" xfId="21084" xr:uid="{00000000-0005-0000-0000-00005B520000}"/>
    <cellStyle name="Normal 2 4 33 2" xfId="21085" xr:uid="{00000000-0005-0000-0000-00005C520000}"/>
    <cellStyle name="Normal 2 4 33 2 2" xfId="21086" xr:uid="{00000000-0005-0000-0000-00005D520000}"/>
    <cellStyle name="Normal 2 4 33 3" xfId="21087" xr:uid="{00000000-0005-0000-0000-00005E520000}"/>
    <cellStyle name="Normal 2 4 33 3 2" xfId="21088" xr:uid="{00000000-0005-0000-0000-00005F520000}"/>
    <cellStyle name="Normal 2 4 33 4" xfId="21089" xr:uid="{00000000-0005-0000-0000-000060520000}"/>
    <cellStyle name="Normal 2 4 33 4 2" xfId="21090" xr:uid="{00000000-0005-0000-0000-000061520000}"/>
    <cellStyle name="Normal 2 4 33 5" xfId="21091" xr:uid="{00000000-0005-0000-0000-000062520000}"/>
    <cellStyle name="Normal 2 4 33 5 2" xfId="21092" xr:uid="{00000000-0005-0000-0000-000063520000}"/>
    <cellStyle name="Normal 2 4 33 6" xfId="21093" xr:uid="{00000000-0005-0000-0000-000064520000}"/>
    <cellStyle name="Normal 2 4 33 6 2" xfId="21094" xr:uid="{00000000-0005-0000-0000-000065520000}"/>
    <cellStyle name="Normal 2 4 33 7" xfId="21095" xr:uid="{00000000-0005-0000-0000-000066520000}"/>
    <cellStyle name="Normal 2 4 33 7 2" xfId="21096" xr:uid="{00000000-0005-0000-0000-000067520000}"/>
    <cellStyle name="Normal 2 4 33 8" xfId="21097" xr:uid="{00000000-0005-0000-0000-000068520000}"/>
    <cellStyle name="Normal 2 4 33 9" xfId="21098" xr:uid="{00000000-0005-0000-0000-000069520000}"/>
    <cellStyle name="Normal 2 4 34" xfId="21099" xr:uid="{00000000-0005-0000-0000-00006A520000}"/>
    <cellStyle name="Normal 2 4 34 10" xfId="21100" xr:uid="{00000000-0005-0000-0000-00006B520000}"/>
    <cellStyle name="Normal 2 4 34 2" xfId="21101" xr:uid="{00000000-0005-0000-0000-00006C520000}"/>
    <cellStyle name="Normal 2 4 34 2 2" xfId="21102" xr:uid="{00000000-0005-0000-0000-00006D520000}"/>
    <cellStyle name="Normal 2 4 34 3" xfId="21103" xr:uid="{00000000-0005-0000-0000-00006E520000}"/>
    <cellStyle name="Normal 2 4 34 3 2" xfId="21104" xr:uid="{00000000-0005-0000-0000-00006F520000}"/>
    <cellStyle name="Normal 2 4 34 4" xfId="21105" xr:uid="{00000000-0005-0000-0000-000070520000}"/>
    <cellStyle name="Normal 2 4 34 4 2" xfId="21106" xr:uid="{00000000-0005-0000-0000-000071520000}"/>
    <cellStyle name="Normal 2 4 34 5" xfId="21107" xr:uid="{00000000-0005-0000-0000-000072520000}"/>
    <cellStyle name="Normal 2 4 34 5 2" xfId="21108" xr:uid="{00000000-0005-0000-0000-000073520000}"/>
    <cellStyle name="Normal 2 4 34 6" xfId="21109" xr:uid="{00000000-0005-0000-0000-000074520000}"/>
    <cellStyle name="Normal 2 4 34 6 2" xfId="21110" xr:uid="{00000000-0005-0000-0000-000075520000}"/>
    <cellStyle name="Normal 2 4 34 7" xfId="21111" xr:uid="{00000000-0005-0000-0000-000076520000}"/>
    <cellStyle name="Normal 2 4 34 7 2" xfId="21112" xr:uid="{00000000-0005-0000-0000-000077520000}"/>
    <cellStyle name="Normal 2 4 34 8" xfId="21113" xr:uid="{00000000-0005-0000-0000-000078520000}"/>
    <cellStyle name="Normal 2 4 34 9" xfId="21114" xr:uid="{00000000-0005-0000-0000-000079520000}"/>
    <cellStyle name="Normal 2 4 35" xfId="21115" xr:uid="{00000000-0005-0000-0000-00007A520000}"/>
    <cellStyle name="Normal 2 4 35 10" xfId="21116" xr:uid="{00000000-0005-0000-0000-00007B520000}"/>
    <cellStyle name="Normal 2 4 35 2" xfId="21117" xr:uid="{00000000-0005-0000-0000-00007C520000}"/>
    <cellStyle name="Normal 2 4 35 2 2" xfId="21118" xr:uid="{00000000-0005-0000-0000-00007D520000}"/>
    <cellStyle name="Normal 2 4 35 3" xfId="21119" xr:uid="{00000000-0005-0000-0000-00007E520000}"/>
    <cellStyle name="Normal 2 4 35 3 2" xfId="21120" xr:uid="{00000000-0005-0000-0000-00007F520000}"/>
    <cellStyle name="Normal 2 4 35 4" xfId="21121" xr:uid="{00000000-0005-0000-0000-000080520000}"/>
    <cellStyle name="Normal 2 4 35 4 2" xfId="21122" xr:uid="{00000000-0005-0000-0000-000081520000}"/>
    <cellStyle name="Normal 2 4 35 5" xfId="21123" xr:uid="{00000000-0005-0000-0000-000082520000}"/>
    <cellStyle name="Normal 2 4 35 5 2" xfId="21124" xr:uid="{00000000-0005-0000-0000-000083520000}"/>
    <cellStyle name="Normal 2 4 35 6" xfId="21125" xr:uid="{00000000-0005-0000-0000-000084520000}"/>
    <cellStyle name="Normal 2 4 35 6 2" xfId="21126" xr:uid="{00000000-0005-0000-0000-000085520000}"/>
    <cellStyle name="Normal 2 4 35 7" xfId="21127" xr:uid="{00000000-0005-0000-0000-000086520000}"/>
    <cellStyle name="Normal 2 4 35 7 2" xfId="21128" xr:uid="{00000000-0005-0000-0000-000087520000}"/>
    <cellStyle name="Normal 2 4 35 8" xfId="21129" xr:uid="{00000000-0005-0000-0000-000088520000}"/>
    <cellStyle name="Normal 2 4 35 9" xfId="21130" xr:uid="{00000000-0005-0000-0000-000089520000}"/>
    <cellStyle name="Normal 2 4 36" xfId="21131" xr:uid="{00000000-0005-0000-0000-00008A520000}"/>
    <cellStyle name="Normal 2 4 36 10" xfId="21132" xr:uid="{00000000-0005-0000-0000-00008B520000}"/>
    <cellStyle name="Normal 2 4 36 2" xfId="21133" xr:uid="{00000000-0005-0000-0000-00008C520000}"/>
    <cellStyle name="Normal 2 4 36 2 2" xfId="21134" xr:uid="{00000000-0005-0000-0000-00008D520000}"/>
    <cellStyle name="Normal 2 4 36 3" xfId="21135" xr:uid="{00000000-0005-0000-0000-00008E520000}"/>
    <cellStyle name="Normal 2 4 36 3 2" xfId="21136" xr:uid="{00000000-0005-0000-0000-00008F520000}"/>
    <cellStyle name="Normal 2 4 36 4" xfId="21137" xr:uid="{00000000-0005-0000-0000-000090520000}"/>
    <cellStyle name="Normal 2 4 36 4 2" xfId="21138" xr:uid="{00000000-0005-0000-0000-000091520000}"/>
    <cellStyle name="Normal 2 4 36 5" xfId="21139" xr:uid="{00000000-0005-0000-0000-000092520000}"/>
    <cellStyle name="Normal 2 4 36 5 2" xfId="21140" xr:uid="{00000000-0005-0000-0000-000093520000}"/>
    <cellStyle name="Normal 2 4 36 6" xfId="21141" xr:uid="{00000000-0005-0000-0000-000094520000}"/>
    <cellStyle name="Normal 2 4 36 6 2" xfId="21142" xr:uid="{00000000-0005-0000-0000-000095520000}"/>
    <cellStyle name="Normal 2 4 36 7" xfId="21143" xr:uid="{00000000-0005-0000-0000-000096520000}"/>
    <cellStyle name="Normal 2 4 36 7 2" xfId="21144" xr:uid="{00000000-0005-0000-0000-000097520000}"/>
    <cellStyle name="Normal 2 4 36 8" xfId="21145" xr:uid="{00000000-0005-0000-0000-000098520000}"/>
    <cellStyle name="Normal 2 4 36 9" xfId="21146" xr:uid="{00000000-0005-0000-0000-000099520000}"/>
    <cellStyle name="Normal 2 4 37" xfId="21147" xr:uid="{00000000-0005-0000-0000-00009A520000}"/>
    <cellStyle name="Normal 2 4 37 10" xfId="21148" xr:uid="{00000000-0005-0000-0000-00009B520000}"/>
    <cellStyle name="Normal 2 4 37 2" xfId="21149" xr:uid="{00000000-0005-0000-0000-00009C520000}"/>
    <cellStyle name="Normal 2 4 37 2 2" xfId="21150" xr:uid="{00000000-0005-0000-0000-00009D520000}"/>
    <cellStyle name="Normal 2 4 37 3" xfId="21151" xr:uid="{00000000-0005-0000-0000-00009E520000}"/>
    <cellStyle name="Normal 2 4 37 3 2" xfId="21152" xr:uid="{00000000-0005-0000-0000-00009F520000}"/>
    <cellStyle name="Normal 2 4 37 4" xfId="21153" xr:uid="{00000000-0005-0000-0000-0000A0520000}"/>
    <cellStyle name="Normal 2 4 37 4 2" xfId="21154" xr:uid="{00000000-0005-0000-0000-0000A1520000}"/>
    <cellStyle name="Normal 2 4 37 5" xfId="21155" xr:uid="{00000000-0005-0000-0000-0000A2520000}"/>
    <cellStyle name="Normal 2 4 37 5 2" xfId="21156" xr:uid="{00000000-0005-0000-0000-0000A3520000}"/>
    <cellStyle name="Normal 2 4 37 6" xfId="21157" xr:uid="{00000000-0005-0000-0000-0000A4520000}"/>
    <cellStyle name="Normal 2 4 37 6 2" xfId="21158" xr:uid="{00000000-0005-0000-0000-0000A5520000}"/>
    <cellStyle name="Normal 2 4 37 7" xfId="21159" xr:uid="{00000000-0005-0000-0000-0000A6520000}"/>
    <cellStyle name="Normal 2 4 37 7 2" xfId="21160" xr:uid="{00000000-0005-0000-0000-0000A7520000}"/>
    <cellStyle name="Normal 2 4 37 8" xfId="21161" xr:uid="{00000000-0005-0000-0000-0000A8520000}"/>
    <cellStyle name="Normal 2 4 37 9" xfId="21162" xr:uid="{00000000-0005-0000-0000-0000A9520000}"/>
    <cellStyle name="Normal 2 4 38" xfId="21163" xr:uid="{00000000-0005-0000-0000-0000AA520000}"/>
    <cellStyle name="Normal 2 4 38 10" xfId="21164" xr:uid="{00000000-0005-0000-0000-0000AB520000}"/>
    <cellStyle name="Normal 2 4 38 2" xfId="21165" xr:uid="{00000000-0005-0000-0000-0000AC520000}"/>
    <cellStyle name="Normal 2 4 38 2 2" xfId="21166" xr:uid="{00000000-0005-0000-0000-0000AD520000}"/>
    <cellStyle name="Normal 2 4 38 3" xfId="21167" xr:uid="{00000000-0005-0000-0000-0000AE520000}"/>
    <cellStyle name="Normal 2 4 38 3 2" xfId="21168" xr:uid="{00000000-0005-0000-0000-0000AF520000}"/>
    <cellStyle name="Normal 2 4 38 4" xfId="21169" xr:uid="{00000000-0005-0000-0000-0000B0520000}"/>
    <cellStyle name="Normal 2 4 38 4 2" xfId="21170" xr:uid="{00000000-0005-0000-0000-0000B1520000}"/>
    <cellStyle name="Normal 2 4 38 5" xfId="21171" xr:uid="{00000000-0005-0000-0000-0000B2520000}"/>
    <cellStyle name="Normal 2 4 38 5 2" xfId="21172" xr:uid="{00000000-0005-0000-0000-0000B3520000}"/>
    <cellStyle name="Normal 2 4 38 6" xfId="21173" xr:uid="{00000000-0005-0000-0000-0000B4520000}"/>
    <cellStyle name="Normal 2 4 38 6 2" xfId="21174" xr:uid="{00000000-0005-0000-0000-0000B5520000}"/>
    <cellStyle name="Normal 2 4 38 7" xfId="21175" xr:uid="{00000000-0005-0000-0000-0000B6520000}"/>
    <cellStyle name="Normal 2 4 38 7 2" xfId="21176" xr:uid="{00000000-0005-0000-0000-0000B7520000}"/>
    <cellStyle name="Normal 2 4 38 8" xfId="21177" xr:uid="{00000000-0005-0000-0000-0000B8520000}"/>
    <cellStyle name="Normal 2 4 38 9" xfId="21178" xr:uid="{00000000-0005-0000-0000-0000B9520000}"/>
    <cellStyle name="Normal 2 4 39" xfId="21179" xr:uid="{00000000-0005-0000-0000-0000BA520000}"/>
    <cellStyle name="Normal 2 4 39 10" xfId="21180" xr:uid="{00000000-0005-0000-0000-0000BB520000}"/>
    <cellStyle name="Normal 2 4 39 2" xfId="21181" xr:uid="{00000000-0005-0000-0000-0000BC520000}"/>
    <cellStyle name="Normal 2 4 39 2 2" xfId="21182" xr:uid="{00000000-0005-0000-0000-0000BD520000}"/>
    <cellStyle name="Normal 2 4 39 3" xfId="21183" xr:uid="{00000000-0005-0000-0000-0000BE520000}"/>
    <cellStyle name="Normal 2 4 39 3 2" xfId="21184" xr:uid="{00000000-0005-0000-0000-0000BF520000}"/>
    <cellStyle name="Normal 2 4 39 4" xfId="21185" xr:uid="{00000000-0005-0000-0000-0000C0520000}"/>
    <cellStyle name="Normal 2 4 39 4 2" xfId="21186" xr:uid="{00000000-0005-0000-0000-0000C1520000}"/>
    <cellStyle name="Normal 2 4 39 5" xfId="21187" xr:uid="{00000000-0005-0000-0000-0000C2520000}"/>
    <cellStyle name="Normal 2 4 39 5 2" xfId="21188" xr:uid="{00000000-0005-0000-0000-0000C3520000}"/>
    <cellStyle name="Normal 2 4 39 6" xfId="21189" xr:uid="{00000000-0005-0000-0000-0000C4520000}"/>
    <cellStyle name="Normal 2 4 39 6 2" xfId="21190" xr:uid="{00000000-0005-0000-0000-0000C5520000}"/>
    <cellStyle name="Normal 2 4 39 7" xfId="21191" xr:uid="{00000000-0005-0000-0000-0000C6520000}"/>
    <cellStyle name="Normal 2 4 39 7 2" xfId="21192" xr:uid="{00000000-0005-0000-0000-0000C7520000}"/>
    <cellStyle name="Normal 2 4 39 8" xfId="21193" xr:uid="{00000000-0005-0000-0000-0000C8520000}"/>
    <cellStyle name="Normal 2 4 39 9" xfId="21194" xr:uid="{00000000-0005-0000-0000-0000C9520000}"/>
    <cellStyle name="Normal 2 4 4" xfId="21195" xr:uid="{00000000-0005-0000-0000-0000CA520000}"/>
    <cellStyle name="Normal 2 4 4 10" xfId="21196" xr:uid="{00000000-0005-0000-0000-0000CB520000}"/>
    <cellStyle name="Normal 2 4 4 10 10" xfId="21197" xr:uid="{00000000-0005-0000-0000-0000CC520000}"/>
    <cellStyle name="Normal 2 4 4 10 2" xfId="21198" xr:uid="{00000000-0005-0000-0000-0000CD520000}"/>
    <cellStyle name="Normal 2 4 4 10 2 2" xfId="21199" xr:uid="{00000000-0005-0000-0000-0000CE520000}"/>
    <cellStyle name="Normal 2 4 4 10 3" xfId="21200" xr:uid="{00000000-0005-0000-0000-0000CF520000}"/>
    <cellStyle name="Normal 2 4 4 10 3 2" xfId="21201" xr:uid="{00000000-0005-0000-0000-0000D0520000}"/>
    <cellStyle name="Normal 2 4 4 10 4" xfId="21202" xr:uid="{00000000-0005-0000-0000-0000D1520000}"/>
    <cellStyle name="Normal 2 4 4 10 4 2" xfId="21203" xr:uid="{00000000-0005-0000-0000-0000D2520000}"/>
    <cellStyle name="Normal 2 4 4 10 5" xfId="21204" xr:uid="{00000000-0005-0000-0000-0000D3520000}"/>
    <cellStyle name="Normal 2 4 4 10 5 2" xfId="21205" xr:uid="{00000000-0005-0000-0000-0000D4520000}"/>
    <cellStyle name="Normal 2 4 4 10 6" xfId="21206" xr:uid="{00000000-0005-0000-0000-0000D5520000}"/>
    <cellStyle name="Normal 2 4 4 10 6 2" xfId="21207" xr:uid="{00000000-0005-0000-0000-0000D6520000}"/>
    <cellStyle name="Normal 2 4 4 10 7" xfId="21208" xr:uid="{00000000-0005-0000-0000-0000D7520000}"/>
    <cellStyle name="Normal 2 4 4 10 7 2" xfId="21209" xr:uid="{00000000-0005-0000-0000-0000D8520000}"/>
    <cellStyle name="Normal 2 4 4 10 8" xfId="21210" xr:uid="{00000000-0005-0000-0000-0000D9520000}"/>
    <cellStyle name="Normal 2 4 4 10 9" xfId="21211" xr:uid="{00000000-0005-0000-0000-0000DA520000}"/>
    <cellStyle name="Normal 2 4 4 11" xfId="21212" xr:uid="{00000000-0005-0000-0000-0000DB520000}"/>
    <cellStyle name="Normal 2 4 4 11 10" xfId="21213" xr:uid="{00000000-0005-0000-0000-0000DC520000}"/>
    <cellStyle name="Normal 2 4 4 11 2" xfId="21214" xr:uid="{00000000-0005-0000-0000-0000DD520000}"/>
    <cellStyle name="Normal 2 4 4 11 2 2" xfId="21215" xr:uid="{00000000-0005-0000-0000-0000DE520000}"/>
    <cellStyle name="Normal 2 4 4 11 3" xfId="21216" xr:uid="{00000000-0005-0000-0000-0000DF520000}"/>
    <cellStyle name="Normal 2 4 4 11 3 2" xfId="21217" xr:uid="{00000000-0005-0000-0000-0000E0520000}"/>
    <cellStyle name="Normal 2 4 4 11 4" xfId="21218" xr:uid="{00000000-0005-0000-0000-0000E1520000}"/>
    <cellStyle name="Normal 2 4 4 11 4 2" xfId="21219" xr:uid="{00000000-0005-0000-0000-0000E2520000}"/>
    <cellStyle name="Normal 2 4 4 11 5" xfId="21220" xr:uid="{00000000-0005-0000-0000-0000E3520000}"/>
    <cellStyle name="Normal 2 4 4 11 5 2" xfId="21221" xr:uid="{00000000-0005-0000-0000-0000E4520000}"/>
    <cellStyle name="Normal 2 4 4 11 6" xfId="21222" xr:uid="{00000000-0005-0000-0000-0000E5520000}"/>
    <cellStyle name="Normal 2 4 4 11 6 2" xfId="21223" xr:uid="{00000000-0005-0000-0000-0000E6520000}"/>
    <cellStyle name="Normal 2 4 4 11 7" xfId="21224" xr:uid="{00000000-0005-0000-0000-0000E7520000}"/>
    <cellStyle name="Normal 2 4 4 11 7 2" xfId="21225" xr:uid="{00000000-0005-0000-0000-0000E8520000}"/>
    <cellStyle name="Normal 2 4 4 11 8" xfId="21226" xr:uid="{00000000-0005-0000-0000-0000E9520000}"/>
    <cellStyle name="Normal 2 4 4 11 9" xfId="21227" xr:uid="{00000000-0005-0000-0000-0000EA520000}"/>
    <cellStyle name="Normal 2 4 4 12" xfId="21228" xr:uid="{00000000-0005-0000-0000-0000EB520000}"/>
    <cellStyle name="Normal 2 4 4 12 10" xfId="21229" xr:uid="{00000000-0005-0000-0000-0000EC520000}"/>
    <cellStyle name="Normal 2 4 4 12 2" xfId="21230" xr:uid="{00000000-0005-0000-0000-0000ED520000}"/>
    <cellStyle name="Normal 2 4 4 12 2 2" xfId="21231" xr:uid="{00000000-0005-0000-0000-0000EE520000}"/>
    <cellStyle name="Normal 2 4 4 12 3" xfId="21232" xr:uid="{00000000-0005-0000-0000-0000EF520000}"/>
    <cellStyle name="Normal 2 4 4 12 3 2" xfId="21233" xr:uid="{00000000-0005-0000-0000-0000F0520000}"/>
    <cellStyle name="Normal 2 4 4 12 4" xfId="21234" xr:uid="{00000000-0005-0000-0000-0000F1520000}"/>
    <cellStyle name="Normal 2 4 4 12 4 2" xfId="21235" xr:uid="{00000000-0005-0000-0000-0000F2520000}"/>
    <cellStyle name="Normal 2 4 4 12 5" xfId="21236" xr:uid="{00000000-0005-0000-0000-0000F3520000}"/>
    <cellStyle name="Normal 2 4 4 12 5 2" xfId="21237" xr:uid="{00000000-0005-0000-0000-0000F4520000}"/>
    <cellStyle name="Normal 2 4 4 12 6" xfId="21238" xr:uid="{00000000-0005-0000-0000-0000F5520000}"/>
    <cellStyle name="Normal 2 4 4 12 6 2" xfId="21239" xr:uid="{00000000-0005-0000-0000-0000F6520000}"/>
    <cellStyle name="Normal 2 4 4 12 7" xfId="21240" xr:uid="{00000000-0005-0000-0000-0000F7520000}"/>
    <cellStyle name="Normal 2 4 4 12 7 2" xfId="21241" xr:uid="{00000000-0005-0000-0000-0000F8520000}"/>
    <cellStyle name="Normal 2 4 4 12 8" xfId="21242" xr:uid="{00000000-0005-0000-0000-0000F9520000}"/>
    <cellStyle name="Normal 2 4 4 12 9" xfId="21243" xr:uid="{00000000-0005-0000-0000-0000FA520000}"/>
    <cellStyle name="Normal 2 4 4 13" xfId="21244" xr:uid="{00000000-0005-0000-0000-0000FB520000}"/>
    <cellStyle name="Normal 2 4 4 13 10" xfId="21245" xr:uid="{00000000-0005-0000-0000-0000FC520000}"/>
    <cellStyle name="Normal 2 4 4 13 2" xfId="21246" xr:uid="{00000000-0005-0000-0000-0000FD520000}"/>
    <cellStyle name="Normal 2 4 4 13 2 2" xfId="21247" xr:uid="{00000000-0005-0000-0000-0000FE520000}"/>
    <cellStyle name="Normal 2 4 4 13 3" xfId="21248" xr:uid="{00000000-0005-0000-0000-0000FF520000}"/>
    <cellStyle name="Normal 2 4 4 13 3 2" xfId="21249" xr:uid="{00000000-0005-0000-0000-000000530000}"/>
    <cellStyle name="Normal 2 4 4 13 4" xfId="21250" xr:uid="{00000000-0005-0000-0000-000001530000}"/>
    <cellStyle name="Normal 2 4 4 13 4 2" xfId="21251" xr:uid="{00000000-0005-0000-0000-000002530000}"/>
    <cellStyle name="Normal 2 4 4 13 5" xfId="21252" xr:uid="{00000000-0005-0000-0000-000003530000}"/>
    <cellStyle name="Normal 2 4 4 13 5 2" xfId="21253" xr:uid="{00000000-0005-0000-0000-000004530000}"/>
    <cellStyle name="Normal 2 4 4 13 6" xfId="21254" xr:uid="{00000000-0005-0000-0000-000005530000}"/>
    <cellStyle name="Normal 2 4 4 13 6 2" xfId="21255" xr:uid="{00000000-0005-0000-0000-000006530000}"/>
    <cellStyle name="Normal 2 4 4 13 7" xfId="21256" xr:uid="{00000000-0005-0000-0000-000007530000}"/>
    <cellStyle name="Normal 2 4 4 13 7 2" xfId="21257" xr:uid="{00000000-0005-0000-0000-000008530000}"/>
    <cellStyle name="Normal 2 4 4 13 8" xfId="21258" xr:uid="{00000000-0005-0000-0000-000009530000}"/>
    <cellStyle name="Normal 2 4 4 13 9" xfId="21259" xr:uid="{00000000-0005-0000-0000-00000A530000}"/>
    <cellStyle name="Normal 2 4 4 14" xfId="21260" xr:uid="{00000000-0005-0000-0000-00000B530000}"/>
    <cellStyle name="Normal 2 4 4 14 10" xfId="21261" xr:uid="{00000000-0005-0000-0000-00000C530000}"/>
    <cellStyle name="Normal 2 4 4 14 2" xfId="21262" xr:uid="{00000000-0005-0000-0000-00000D530000}"/>
    <cellStyle name="Normal 2 4 4 14 2 2" xfId="21263" xr:uid="{00000000-0005-0000-0000-00000E530000}"/>
    <cellStyle name="Normal 2 4 4 14 3" xfId="21264" xr:uid="{00000000-0005-0000-0000-00000F530000}"/>
    <cellStyle name="Normal 2 4 4 14 3 2" xfId="21265" xr:uid="{00000000-0005-0000-0000-000010530000}"/>
    <cellStyle name="Normal 2 4 4 14 4" xfId="21266" xr:uid="{00000000-0005-0000-0000-000011530000}"/>
    <cellStyle name="Normal 2 4 4 14 4 2" xfId="21267" xr:uid="{00000000-0005-0000-0000-000012530000}"/>
    <cellStyle name="Normal 2 4 4 14 5" xfId="21268" xr:uid="{00000000-0005-0000-0000-000013530000}"/>
    <cellStyle name="Normal 2 4 4 14 5 2" xfId="21269" xr:uid="{00000000-0005-0000-0000-000014530000}"/>
    <cellStyle name="Normal 2 4 4 14 6" xfId="21270" xr:uid="{00000000-0005-0000-0000-000015530000}"/>
    <cellStyle name="Normal 2 4 4 14 6 2" xfId="21271" xr:uid="{00000000-0005-0000-0000-000016530000}"/>
    <cellStyle name="Normal 2 4 4 14 7" xfId="21272" xr:uid="{00000000-0005-0000-0000-000017530000}"/>
    <cellStyle name="Normal 2 4 4 14 7 2" xfId="21273" xr:uid="{00000000-0005-0000-0000-000018530000}"/>
    <cellStyle name="Normal 2 4 4 14 8" xfId="21274" xr:uid="{00000000-0005-0000-0000-000019530000}"/>
    <cellStyle name="Normal 2 4 4 14 9" xfId="21275" xr:uid="{00000000-0005-0000-0000-00001A530000}"/>
    <cellStyle name="Normal 2 4 4 15" xfId="21276" xr:uid="{00000000-0005-0000-0000-00001B530000}"/>
    <cellStyle name="Normal 2 4 4 15 2" xfId="21277" xr:uid="{00000000-0005-0000-0000-00001C530000}"/>
    <cellStyle name="Normal 2 4 4 16" xfId="21278" xr:uid="{00000000-0005-0000-0000-00001D530000}"/>
    <cellStyle name="Normal 2 4 4 16 2" xfId="21279" xr:uid="{00000000-0005-0000-0000-00001E530000}"/>
    <cellStyle name="Normal 2 4 4 17" xfId="21280" xr:uid="{00000000-0005-0000-0000-00001F530000}"/>
    <cellStyle name="Normal 2 4 4 17 2" xfId="21281" xr:uid="{00000000-0005-0000-0000-000020530000}"/>
    <cellStyle name="Normal 2 4 4 18" xfId="21282" xr:uid="{00000000-0005-0000-0000-000021530000}"/>
    <cellStyle name="Normal 2 4 4 18 2" xfId="21283" xr:uid="{00000000-0005-0000-0000-000022530000}"/>
    <cellStyle name="Normal 2 4 4 19" xfId="21284" xr:uid="{00000000-0005-0000-0000-000023530000}"/>
    <cellStyle name="Normal 2 4 4 19 2" xfId="21285" xr:uid="{00000000-0005-0000-0000-000024530000}"/>
    <cellStyle name="Normal 2 4 4 2" xfId="21286" xr:uid="{00000000-0005-0000-0000-000025530000}"/>
    <cellStyle name="Normal 2 4 4 2 10" xfId="21287" xr:uid="{00000000-0005-0000-0000-000026530000}"/>
    <cellStyle name="Normal 2 4 4 2 10 10" xfId="21288" xr:uid="{00000000-0005-0000-0000-000027530000}"/>
    <cellStyle name="Normal 2 4 4 2 10 2" xfId="21289" xr:uid="{00000000-0005-0000-0000-000028530000}"/>
    <cellStyle name="Normal 2 4 4 2 10 2 2" xfId="21290" xr:uid="{00000000-0005-0000-0000-000029530000}"/>
    <cellStyle name="Normal 2 4 4 2 10 3" xfId="21291" xr:uid="{00000000-0005-0000-0000-00002A530000}"/>
    <cellStyle name="Normal 2 4 4 2 10 3 2" xfId="21292" xr:uid="{00000000-0005-0000-0000-00002B530000}"/>
    <cellStyle name="Normal 2 4 4 2 10 4" xfId="21293" xr:uid="{00000000-0005-0000-0000-00002C530000}"/>
    <cellStyle name="Normal 2 4 4 2 10 4 2" xfId="21294" xr:uid="{00000000-0005-0000-0000-00002D530000}"/>
    <cellStyle name="Normal 2 4 4 2 10 5" xfId="21295" xr:uid="{00000000-0005-0000-0000-00002E530000}"/>
    <cellStyle name="Normal 2 4 4 2 10 5 2" xfId="21296" xr:uid="{00000000-0005-0000-0000-00002F530000}"/>
    <cellStyle name="Normal 2 4 4 2 10 6" xfId="21297" xr:uid="{00000000-0005-0000-0000-000030530000}"/>
    <cellStyle name="Normal 2 4 4 2 10 6 2" xfId="21298" xr:uid="{00000000-0005-0000-0000-000031530000}"/>
    <cellStyle name="Normal 2 4 4 2 10 7" xfId="21299" xr:uid="{00000000-0005-0000-0000-000032530000}"/>
    <cellStyle name="Normal 2 4 4 2 10 7 2" xfId="21300" xr:uid="{00000000-0005-0000-0000-000033530000}"/>
    <cellStyle name="Normal 2 4 4 2 10 8" xfId="21301" xr:uid="{00000000-0005-0000-0000-000034530000}"/>
    <cellStyle name="Normal 2 4 4 2 10 9" xfId="21302" xr:uid="{00000000-0005-0000-0000-000035530000}"/>
    <cellStyle name="Normal 2 4 4 2 11" xfId="21303" xr:uid="{00000000-0005-0000-0000-000036530000}"/>
    <cellStyle name="Normal 2 4 4 2 11 10" xfId="21304" xr:uid="{00000000-0005-0000-0000-000037530000}"/>
    <cellStyle name="Normal 2 4 4 2 11 2" xfId="21305" xr:uid="{00000000-0005-0000-0000-000038530000}"/>
    <cellStyle name="Normal 2 4 4 2 11 2 2" xfId="21306" xr:uid="{00000000-0005-0000-0000-000039530000}"/>
    <cellStyle name="Normal 2 4 4 2 11 3" xfId="21307" xr:uid="{00000000-0005-0000-0000-00003A530000}"/>
    <cellStyle name="Normal 2 4 4 2 11 3 2" xfId="21308" xr:uid="{00000000-0005-0000-0000-00003B530000}"/>
    <cellStyle name="Normal 2 4 4 2 11 4" xfId="21309" xr:uid="{00000000-0005-0000-0000-00003C530000}"/>
    <cellStyle name="Normal 2 4 4 2 11 4 2" xfId="21310" xr:uid="{00000000-0005-0000-0000-00003D530000}"/>
    <cellStyle name="Normal 2 4 4 2 11 5" xfId="21311" xr:uid="{00000000-0005-0000-0000-00003E530000}"/>
    <cellStyle name="Normal 2 4 4 2 11 5 2" xfId="21312" xr:uid="{00000000-0005-0000-0000-00003F530000}"/>
    <cellStyle name="Normal 2 4 4 2 11 6" xfId="21313" xr:uid="{00000000-0005-0000-0000-000040530000}"/>
    <cellStyle name="Normal 2 4 4 2 11 6 2" xfId="21314" xr:uid="{00000000-0005-0000-0000-000041530000}"/>
    <cellStyle name="Normal 2 4 4 2 11 7" xfId="21315" xr:uid="{00000000-0005-0000-0000-000042530000}"/>
    <cellStyle name="Normal 2 4 4 2 11 7 2" xfId="21316" xr:uid="{00000000-0005-0000-0000-000043530000}"/>
    <cellStyle name="Normal 2 4 4 2 11 8" xfId="21317" xr:uid="{00000000-0005-0000-0000-000044530000}"/>
    <cellStyle name="Normal 2 4 4 2 11 9" xfId="21318" xr:uid="{00000000-0005-0000-0000-000045530000}"/>
    <cellStyle name="Normal 2 4 4 2 12" xfId="21319" xr:uid="{00000000-0005-0000-0000-000046530000}"/>
    <cellStyle name="Normal 2 4 4 2 12 10" xfId="21320" xr:uid="{00000000-0005-0000-0000-000047530000}"/>
    <cellStyle name="Normal 2 4 4 2 12 2" xfId="21321" xr:uid="{00000000-0005-0000-0000-000048530000}"/>
    <cellStyle name="Normal 2 4 4 2 12 2 2" xfId="21322" xr:uid="{00000000-0005-0000-0000-000049530000}"/>
    <cellStyle name="Normal 2 4 4 2 12 3" xfId="21323" xr:uid="{00000000-0005-0000-0000-00004A530000}"/>
    <cellStyle name="Normal 2 4 4 2 12 3 2" xfId="21324" xr:uid="{00000000-0005-0000-0000-00004B530000}"/>
    <cellStyle name="Normal 2 4 4 2 12 4" xfId="21325" xr:uid="{00000000-0005-0000-0000-00004C530000}"/>
    <cellStyle name="Normal 2 4 4 2 12 4 2" xfId="21326" xr:uid="{00000000-0005-0000-0000-00004D530000}"/>
    <cellStyle name="Normal 2 4 4 2 12 5" xfId="21327" xr:uid="{00000000-0005-0000-0000-00004E530000}"/>
    <cellStyle name="Normal 2 4 4 2 12 5 2" xfId="21328" xr:uid="{00000000-0005-0000-0000-00004F530000}"/>
    <cellStyle name="Normal 2 4 4 2 12 6" xfId="21329" xr:uid="{00000000-0005-0000-0000-000050530000}"/>
    <cellStyle name="Normal 2 4 4 2 12 6 2" xfId="21330" xr:uid="{00000000-0005-0000-0000-000051530000}"/>
    <cellStyle name="Normal 2 4 4 2 12 7" xfId="21331" xr:uid="{00000000-0005-0000-0000-000052530000}"/>
    <cellStyle name="Normal 2 4 4 2 12 7 2" xfId="21332" xr:uid="{00000000-0005-0000-0000-000053530000}"/>
    <cellStyle name="Normal 2 4 4 2 12 8" xfId="21333" xr:uid="{00000000-0005-0000-0000-000054530000}"/>
    <cellStyle name="Normal 2 4 4 2 12 9" xfId="21334" xr:uid="{00000000-0005-0000-0000-000055530000}"/>
    <cellStyle name="Normal 2 4 4 2 13" xfId="21335" xr:uid="{00000000-0005-0000-0000-000056530000}"/>
    <cellStyle name="Normal 2 4 4 2 13 10" xfId="21336" xr:uid="{00000000-0005-0000-0000-000057530000}"/>
    <cellStyle name="Normal 2 4 4 2 13 2" xfId="21337" xr:uid="{00000000-0005-0000-0000-000058530000}"/>
    <cellStyle name="Normal 2 4 4 2 13 2 2" xfId="21338" xr:uid="{00000000-0005-0000-0000-000059530000}"/>
    <cellStyle name="Normal 2 4 4 2 13 3" xfId="21339" xr:uid="{00000000-0005-0000-0000-00005A530000}"/>
    <cellStyle name="Normal 2 4 4 2 13 3 2" xfId="21340" xr:uid="{00000000-0005-0000-0000-00005B530000}"/>
    <cellStyle name="Normal 2 4 4 2 13 4" xfId="21341" xr:uid="{00000000-0005-0000-0000-00005C530000}"/>
    <cellStyle name="Normal 2 4 4 2 13 4 2" xfId="21342" xr:uid="{00000000-0005-0000-0000-00005D530000}"/>
    <cellStyle name="Normal 2 4 4 2 13 5" xfId="21343" xr:uid="{00000000-0005-0000-0000-00005E530000}"/>
    <cellStyle name="Normal 2 4 4 2 13 5 2" xfId="21344" xr:uid="{00000000-0005-0000-0000-00005F530000}"/>
    <cellStyle name="Normal 2 4 4 2 13 6" xfId="21345" xr:uid="{00000000-0005-0000-0000-000060530000}"/>
    <cellStyle name="Normal 2 4 4 2 13 6 2" xfId="21346" xr:uid="{00000000-0005-0000-0000-000061530000}"/>
    <cellStyle name="Normal 2 4 4 2 13 7" xfId="21347" xr:uid="{00000000-0005-0000-0000-000062530000}"/>
    <cellStyle name="Normal 2 4 4 2 13 7 2" xfId="21348" xr:uid="{00000000-0005-0000-0000-000063530000}"/>
    <cellStyle name="Normal 2 4 4 2 13 8" xfId="21349" xr:uid="{00000000-0005-0000-0000-000064530000}"/>
    <cellStyle name="Normal 2 4 4 2 13 9" xfId="21350" xr:uid="{00000000-0005-0000-0000-000065530000}"/>
    <cellStyle name="Normal 2 4 4 2 14" xfId="21351" xr:uid="{00000000-0005-0000-0000-000066530000}"/>
    <cellStyle name="Normal 2 4 4 2 14 10" xfId="21352" xr:uid="{00000000-0005-0000-0000-000067530000}"/>
    <cellStyle name="Normal 2 4 4 2 14 2" xfId="21353" xr:uid="{00000000-0005-0000-0000-000068530000}"/>
    <cellStyle name="Normal 2 4 4 2 14 2 2" xfId="21354" xr:uid="{00000000-0005-0000-0000-000069530000}"/>
    <cellStyle name="Normal 2 4 4 2 14 3" xfId="21355" xr:uid="{00000000-0005-0000-0000-00006A530000}"/>
    <cellStyle name="Normal 2 4 4 2 14 3 2" xfId="21356" xr:uid="{00000000-0005-0000-0000-00006B530000}"/>
    <cellStyle name="Normal 2 4 4 2 14 4" xfId="21357" xr:uid="{00000000-0005-0000-0000-00006C530000}"/>
    <cellStyle name="Normal 2 4 4 2 14 4 2" xfId="21358" xr:uid="{00000000-0005-0000-0000-00006D530000}"/>
    <cellStyle name="Normal 2 4 4 2 14 5" xfId="21359" xr:uid="{00000000-0005-0000-0000-00006E530000}"/>
    <cellStyle name="Normal 2 4 4 2 14 5 2" xfId="21360" xr:uid="{00000000-0005-0000-0000-00006F530000}"/>
    <cellStyle name="Normal 2 4 4 2 14 6" xfId="21361" xr:uid="{00000000-0005-0000-0000-000070530000}"/>
    <cellStyle name="Normal 2 4 4 2 14 6 2" xfId="21362" xr:uid="{00000000-0005-0000-0000-000071530000}"/>
    <cellStyle name="Normal 2 4 4 2 14 7" xfId="21363" xr:uid="{00000000-0005-0000-0000-000072530000}"/>
    <cellStyle name="Normal 2 4 4 2 14 7 2" xfId="21364" xr:uid="{00000000-0005-0000-0000-000073530000}"/>
    <cellStyle name="Normal 2 4 4 2 14 8" xfId="21365" xr:uid="{00000000-0005-0000-0000-000074530000}"/>
    <cellStyle name="Normal 2 4 4 2 14 9" xfId="21366" xr:uid="{00000000-0005-0000-0000-000075530000}"/>
    <cellStyle name="Normal 2 4 4 2 15" xfId="21367" xr:uid="{00000000-0005-0000-0000-000076530000}"/>
    <cellStyle name="Normal 2 4 4 2 15 10" xfId="21368" xr:uid="{00000000-0005-0000-0000-000077530000}"/>
    <cellStyle name="Normal 2 4 4 2 15 2" xfId="21369" xr:uid="{00000000-0005-0000-0000-000078530000}"/>
    <cellStyle name="Normal 2 4 4 2 15 2 2" xfId="21370" xr:uid="{00000000-0005-0000-0000-000079530000}"/>
    <cellStyle name="Normal 2 4 4 2 15 3" xfId="21371" xr:uid="{00000000-0005-0000-0000-00007A530000}"/>
    <cellStyle name="Normal 2 4 4 2 15 3 2" xfId="21372" xr:uid="{00000000-0005-0000-0000-00007B530000}"/>
    <cellStyle name="Normal 2 4 4 2 15 4" xfId="21373" xr:uid="{00000000-0005-0000-0000-00007C530000}"/>
    <cellStyle name="Normal 2 4 4 2 15 4 2" xfId="21374" xr:uid="{00000000-0005-0000-0000-00007D530000}"/>
    <cellStyle name="Normal 2 4 4 2 15 5" xfId="21375" xr:uid="{00000000-0005-0000-0000-00007E530000}"/>
    <cellStyle name="Normal 2 4 4 2 15 5 2" xfId="21376" xr:uid="{00000000-0005-0000-0000-00007F530000}"/>
    <cellStyle name="Normal 2 4 4 2 15 6" xfId="21377" xr:uid="{00000000-0005-0000-0000-000080530000}"/>
    <cellStyle name="Normal 2 4 4 2 15 6 2" xfId="21378" xr:uid="{00000000-0005-0000-0000-000081530000}"/>
    <cellStyle name="Normal 2 4 4 2 15 7" xfId="21379" xr:uid="{00000000-0005-0000-0000-000082530000}"/>
    <cellStyle name="Normal 2 4 4 2 15 7 2" xfId="21380" xr:uid="{00000000-0005-0000-0000-000083530000}"/>
    <cellStyle name="Normal 2 4 4 2 15 8" xfId="21381" xr:uid="{00000000-0005-0000-0000-000084530000}"/>
    <cellStyle name="Normal 2 4 4 2 15 9" xfId="21382" xr:uid="{00000000-0005-0000-0000-000085530000}"/>
    <cellStyle name="Normal 2 4 4 2 16" xfId="21383" xr:uid="{00000000-0005-0000-0000-000086530000}"/>
    <cellStyle name="Normal 2 4 4 2 16 10" xfId="21384" xr:uid="{00000000-0005-0000-0000-000087530000}"/>
    <cellStyle name="Normal 2 4 4 2 16 2" xfId="21385" xr:uid="{00000000-0005-0000-0000-000088530000}"/>
    <cellStyle name="Normal 2 4 4 2 16 2 2" xfId="21386" xr:uid="{00000000-0005-0000-0000-000089530000}"/>
    <cellStyle name="Normal 2 4 4 2 16 3" xfId="21387" xr:uid="{00000000-0005-0000-0000-00008A530000}"/>
    <cellStyle name="Normal 2 4 4 2 16 3 2" xfId="21388" xr:uid="{00000000-0005-0000-0000-00008B530000}"/>
    <cellStyle name="Normal 2 4 4 2 16 4" xfId="21389" xr:uid="{00000000-0005-0000-0000-00008C530000}"/>
    <cellStyle name="Normal 2 4 4 2 16 4 2" xfId="21390" xr:uid="{00000000-0005-0000-0000-00008D530000}"/>
    <cellStyle name="Normal 2 4 4 2 16 5" xfId="21391" xr:uid="{00000000-0005-0000-0000-00008E530000}"/>
    <cellStyle name="Normal 2 4 4 2 16 5 2" xfId="21392" xr:uid="{00000000-0005-0000-0000-00008F530000}"/>
    <cellStyle name="Normal 2 4 4 2 16 6" xfId="21393" xr:uid="{00000000-0005-0000-0000-000090530000}"/>
    <cellStyle name="Normal 2 4 4 2 16 6 2" xfId="21394" xr:uid="{00000000-0005-0000-0000-000091530000}"/>
    <cellStyle name="Normal 2 4 4 2 16 7" xfId="21395" xr:uid="{00000000-0005-0000-0000-000092530000}"/>
    <cellStyle name="Normal 2 4 4 2 16 7 2" xfId="21396" xr:uid="{00000000-0005-0000-0000-000093530000}"/>
    <cellStyle name="Normal 2 4 4 2 16 8" xfId="21397" xr:uid="{00000000-0005-0000-0000-000094530000}"/>
    <cellStyle name="Normal 2 4 4 2 16 9" xfId="21398" xr:uid="{00000000-0005-0000-0000-000095530000}"/>
    <cellStyle name="Normal 2 4 4 2 17" xfId="21399" xr:uid="{00000000-0005-0000-0000-000096530000}"/>
    <cellStyle name="Normal 2 4 4 2 17 10" xfId="21400" xr:uid="{00000000-0005-0000-0000-000097530000}"/>
    <cellStyle name="Normal 2 4 4 2 17 2" xfId="21401" xr:uid="{00000000-0005-0000-0000-000098530000}"/>
    <cellStyle name="Normal 2 4 4 2 17 2 2" xfId="21402" xr:uid="{00000000-0005-0000-0000-000099530000}"/>
    <cellStyle name="Normal 2 4 4 2 17 3" xfId="21403" xr:uid="{00000000-0005-0000-0000-00009A530000}"/>
    <cellStyle name="Normal 2 4 4 2 17 3 2" xfId="21404" xr:uid="{00000000-0005-0000-0000-00009B530000}"/>
    <cellStyle name="Normal 2 4 4 2 17 4" xfId="21405" xr:uid="{00000000-0005-0000-0000-00009C530000}"/>
    <cellStyle name="Normal 2 4 4 2 17 4 2" xfId="21406" xr:uid="{00000000-0005-0000-0000-00009D530000}"/>
    <cellStyle name="Normal 2 4 4 2 17 5" xfId="21407" xr:uid="{00000000-0005-0000-0000-00009E530000}"/>
    <cellStyle name="Normal 2 4 4 2 17 5 2" xfId="21408" xr:uid="{00000000-0005-0000-0000-00009F530000}"/>
    <cellStyle name="Normal 2 4 4 2 17 6" xfId="21409" xr:uid="{00000000-0005-0000-0000-0000A0530000}"/>
    <cellStyle name="Normal 2 4 4 2 17 6 2" xfId="21410" xr:uid="{00000000-0005-0000-0000-0000A1530000}"/>
    <cellStyle name="Normal 2 4 4 2 17 7" xfId="21411" xr:uid="{00000000-0005-0000-0000-0000A2530000}"/>
    <cellStyle name="Normal 2 4 4 2 17 7 2" xfId="21412" xr:uid="{00000000-0005-0000-0000-0000A3530000}"/>
    <cellStyle name="Normal 2 4 4 2 17 8" xfId="21413" xr:uid="{00000000-0005-0000-0000-0000A4530000}"/>
    <cellStyle name="Normal 2 4 4 2 17 9" xfId="21414" xr:uid="{00000000-0005-0000-0000-0000A5530000}"/>
    <cellStyle name="Normal 2 4 4 2 18" xfId="21415" xr:uid="{00000000-0005-0000-0000-0000A6530000}"/>
    <cellStyle name="Normal 2 4 4 2 18 10" xfId="21416" xr:uid="{00000000-0005-0000-0000-0000A7530000}"/>
    <cellStyle name="Normal 2 4 4 2 18 2" xfId="21417" xr:uid="{00000000-0005-0000-0000-0000A8530000}"/>
    <cellStyle name="Normal 2 4 4 2 18 2 2" xfId="21418" xr:uid="{00000000-0005-0000-0000-0000A9530000}"/>
    <cellStyle name="Normal 2 4 4 2 18 3" xfId="21419" xr:uid="{00000000-0005-0000-0000-0000AA530000}"/>
    <cellStyle name="Normal 2 4 4 2 18 3 2" xfId="21420" xr:uid="{00000000-0005-0000-0000-0000AB530000}"/>
    <cellStyle name="Normal 2 4 4 2 18 4" xfId="21421" xr:uid="{00000000-0005-0000-0000-0000AC530000}"/>
    <cellStyle name="Normal 2 4 4 2 18 4 2" xfId="21422" xr:uid="{00000000-0005-0000-0000-0000AD530000}"/>
    <cellStyle name="Normal 2 4 4 2 18 5" xfId="21423" xr:uid="{00000000-0005-0000-0000-0000AE530000}"/>
    <cellStyle name="Normal 2 4 4 2 18 5 2" xfId="21424" xr:uid="{00000000-0005-0000-0000-0000AF530000}"/>
    <cellStyle name="Normal 2 4 4 2 18 6" xfId="21425" xr:uid="{00000000-0005-0000-0000-0000B0530000}"/>
    <cellStyle name="Normal 2 4 4 2 18 6 2" xfId="21426" xr:uid="{00000000-0005-0000-0000-0000B1530000}"/>
    <cellStyle name="Normal 2 4 4 2 18 7" xfId="21427" xr:uid="{00000000-0005-0000-0000-0000B2530000}"/>
    <cellStyle name="Normal 2 4 4 2 18 7 2" xfId="21428" xr:uid="{00000000-0005-0000-0000-0000B3530000}"/>
    <cellStyle name="Normal 2 4 4 2 18 8" xfId="21429" xr:uid="{00000000-0005-0000-0000-0000B4530000}"/>
    <cellStyle name="Normal 2 4 4 2 18 9" xfId="21430" xr:uid="{00000000-0005-0000-0000-0000B5530000}"/>
    <cellStyle name="Normal 2 4 4 2 19" xfId="21431" xr:uid="{00000000-0005-0000-0000-0000B6530000}"/>
    <cellStyle name="Normal 2 4 4 2 19 10" xfId="21432" xr:uid="{00000000-0005-0000-0000-0000B7530000}"/>
    <cellStyle name="Normal 2 4 4 2 19 2" xfId="21433" xr:uid="{00000000-0005-0000-0000-0000B8530000}"/>
    <cellStyle name="Normal 2 4 4 2 19 2 2" xfId="21434" xr:uid="{00000000-0005-0000-0000-0000B9530000}"/>
    <cellStyle name="Normal 2 4 4 2 19 3" xfId="21435" xr:uid="{00000000-0005-0000-0000-0000BA530000}"/>
    <cellStyle name="Normal 2 4 4 2 19 3 2" xfId="21436" xr:uid="{00000000-0005-0000-0000-0000BB530000}"/>
    <cellStyle name="Normal 2 4 4 2 19 4" xfId="21437" xr:uid="{00000000-0005-0000-0000-0000BC530000}"/>
    <cellStyle name="Normal 2 4 4 2 19 4 2" xfId="21438" xr:uid="{00000000-0005-0000-0000-0000BD530000}"/>
    <cellStyle name="Normal 2 4 4 2 19 5" xfId="21439" xr:uid="{00000000-0005-0000-0000-0000BE530000}"/>
    <cellStyle name="Normal 2 4 4 2 19 5 2" xfId="21440" xr:uid="{00000000-0005-0000-0000-0000BF530000}"/>
    <cellStyle name="Normal 2 4 4 2 19 6" xfId="21441" xr:uid="{00000000-0005-0000-0000-0000C0530000}"/>
    <cellStyle name="Normal 2 4 4 2 19 6 2" xfId="21442" xr:uid="{00000000-0005-0000-0000-0000C1530000}"/>
    <cellStyle name="Normal 2 4 4 2 19 7" xfId="21443" xr:uid="{00000000-0005-0000-0000-0000C2530000}"/>
    <cellStyle name="Normal 2 4 4 2 19 7 2" xfId="21444" xr:uid="{00000000-0005-0000-0000-0000C3530000}"/>
    <cellStyle name="Normal 2 4 4 2 19 8" xfId="21445" xr:uid="{00000000-0005-0000-0000-0000C4530000}"/>
    <cellStyle name="Normal 2 4 4 2 19 9" xfId="21446" xr:uid="{00000000-0005-0000-0000-0000C5530000}"/>
    <cellStyle name="Normal 2 4 4 2 2" xfId="21447" xr:uid="{00000000-0005-0000-0000-0000C6530000}"/>
    <cellStyle name="Normal 2 4 4 2 2 10" xfId="21448" xr:uid="{00000000-0005-0000-0000-0000C7530000}"/>
    <cellStyle name="Normal 2 4 4 2 2 2" xfId="21449" xr:uid="{00000000-0005-0000-0000-0000C8530000}"/>
    <cellStyle name="Normal 2 4 4 2 2 2 2" xfId="21450" xr:uid="{00000000-0005-0000-0000-0000C9530000}"/>
    <cellStyle name="Normal 2 4 4 2 2 3" xfId="21451" xr:uid="{00000000-0005-0000-0000-0000CA530000}"/>
    <cellStyle name="Normal 2 4 4 2 2 3 2" xfId="21452" xr:uid="{00000000-0005-0000-0000-0000CB530000}"/>
    <cellStyle name="Normal 2 4 4 2 2 4" xfId="21453" xr:uid="{00000000-0005-0000-0000-0000CC530000}"/>
    <cellStyle name="Normal 2 4 4 2 2 4 2" xfId="21454" xr:uid="{00000000-0005-0000-0000-0000CD530000}"/>
    <cellStyle name="Normal 2 4 4 2 2 5" xfId="21455" xr:uid="{00000000-0005-0000-0000-0000CE530000}"/>
    <cellStyle name="Normal 2 4 4 2 2 5 2" xfId="21456" xr:uid="{00000000-0005-0000-0000-0000CF530000}"/>
    <cellStyle name="Normal 2 4 4 2 2 6" xfId="21457" xr:uid="{00000000-0005-0000-0000-0000D0530000}"/>
    <cellStyle name="Normal 2 4 4 2 2 6 2" xfId="21458" xr:uid="{00000000-0005-0000-0000-0000D1530000}"/>
    <cellStyle name="Normal 2 4 4 2 2 7" xfId="21459" xr:uid="{00000000-0005-0000-0000-0000D2530000}"/>
    <cellStyle name="Normal 2 4 4 2 2 7 2" xfId="21460" xr:uid="{00000000-0005-0000-0000-0000D3530000}"/>
    <cellStyle name="Normal 2 4 4 2 2 8" xfId="21461" xr:uid="{00000000-0005-0000-0000-0000D4530000}"/>
    <cellStyle name="Normal 2 4 4 2 2 9" xfId="21462" xr:uid="{00000000-0005-0000-0000-0000D5530000}"/>
    <cellStyle name="Normal 2 4 4 2 20" xfId="21463" xr:uid="{00000000-0005-0000-0000-0000D6530000}"/>
    <cellStyle name="Normal 2 4 4 2 20 10" xfId="21464" xr:uid="{00000000-0005-0000-0000-0000D7530000}"/>
    <cellStyle name="Normal 2 4 4 2 20 2" xfId="21465" xr:uid="{00000000-0005-0000-0000-0000D8530000}"/>
    <cellStyle name="Normal 2 4 4 2 20 2 2" xfId="21466" xr:uid="{00000000-0005-0000-0000-0000D9530000}"/>
    <cellStyle name="Normal 2 4 4 2 20 3" xfId="21467" xr:uid="{00000000-0005-0000-0000-0000DA530000}"/>
    <cellStyle name="Normal 2 4 4 2 20 3 2" xfId="21468" xr:uid="{00000000-0005-0000-0000-0000DB530000}"/>
    <cellStyle name="Normal 2 4 4 2 20 4" xfId="21469" xr:uid="{00000000-0005-0000-0000-0000DC530000}"/>
    <cellStyle name="Normal 2 4 4 2 20 4 2" xfId="21470" xr:uid="{00000000-0005-0000-0000-0000DD530000}"/>
    <cellStyle name="Normal 2 4 4 2 20 5" xfId="21471" xr:uid="{00000000-0005-0000-0000-0000DE530000}"/>
    <cellStyle name="Normal 2 4 4 2 20 5 2" xfId="21472" xr:uid="{00000000-0005-0000-0000-0000DF530000}"/>
    <cellStyle name="Normal 2 4 4 2 20 6" xfId="21473" xr:uid="{00000000-0005-0000-0000-0000E0530000}"/>
    <cellStyle name="Normal 2 4 4 2 20 6 2" xfId="21474" xr:uid="{00000000-0005-0000-0000-0000E1530000}"/>
    <cellStyle name="Normal 2 4 4 2 20 7" xfId="21475" xr:uid="{00000000-0005-0000-0000-0000E2530000}"/>
    <cellStyle name="Normal 2 4 4 2 20 7 2" xfId="21476" xr:uid="{00000000-0005-0000-0000-0000E3530000}"/>
    <cellStyle name="Normal 2 4 4 2 20 8" xfId="21477" xr:uid="{00000000-0005-0000-0000-0000E4530000}"/>
    <cellStyle name="Normal 2 4 4 2 20 9" xfId="21478" xr:uid="{00000000-0005-0000-0000-0000E5530000}"/>
    <cellStyle name="Normal 2 4 4 2 21" xfId="21479" xr:uid="{00000000-0005-0000-0000-0000E6530000}"/>
    <cellStyle name="Normal 2 4 4 2 21 10" xfId="21480" xr:uid="{00000000-0005-0000-0000-0000E7530000}"/>
    <cellStyle name="Normal 2 4 4 2 21 2" xfId="21481" xr:uid="{00000000-0005-0000-0000-0000E8530000}"/>
    <cellStyle name="Normal 2 4 4 2 21 2 2" xfId="21482" xr:uid="{00000000-0005-0000-0000-0000E9530000}"/>
    <cellStyle name="Normal 2 4 4 2 21 3" xfId="21483" xr:uid="{00000000-0005-0000-0000-0000EA530000}"/>
    <cellStyle name="Normal 2 4 4 2 21 3 2" xfId="21484" xr:uid="{00000000-0005-0000-0000-0000EB530000}"/>
    <cellStyle name="Normal 2 4 4 2 21 4" xfId="21485" xr:uid="{00000000-0005-0000-0000-0000EC530000}"/>
    <cellStyle name="Normal 2 4 4 2 21 4 2" xfId="21486" xr:uid="{00000000-0005-0000-0000-0000ED530000}"/>
    <cellStyle name="Normal 2 4 4 2 21 5" xfId="21487" xr:uid="{00000000-0005-0000-0000-0000EE530000}"/>
    <cellStyle name="Normal 2 4 4 2 21 5 2" xfId="21488" xr:uid="{00000000-0005-0000-0000-0000EF530000}"/>
    <cellStyle name="Normal 2 4 4 2 21 6" xfId="21489" xr:uid="{00000000-0005-0000-0000-0000F0530000}"/>
    <cellStyle name="Normal 2 4 4 2 21 6 2" xfId="21490" xr:uid="{00000000-0005-0000-0000-0000F1530000}"/>
    <cellStyle name="Normal 2 4 4 2 21 7" xfId="21491" xr:uid="{00000000-0005-0000-0000-0000F2530000}"/>
    <cellStyle name="Normal 2 4 4 2 21 7 2" xfId="21492" xr:uid="{00000000-0005-0000-0000-0000F3530000}"/>
    <cellStyle name="Normal 2 4 4 2 21 8" xfId="21493" xr:uid="{00000000-0005-0000-0000-0000F4530000}"/>
    <cellStyle name="Normal 2 4 4 2 21 9" xfId="21494" xr:uid="{00000000-0005-0000-0000-0000F5530000}"/>
    <cellStyle name="Normal 2 4 4 2 22" xfId="21495" xr:uid="{00000000-0005-0000-0000-0000F6530000}"/>
    <cellStyle name="Normal 2 4 4 2 22 10" xfId="21496" xr:uid="{00000000-0005-0000-0000-0000F7530000}"/>
    <cellStyle name="Normal 2 4 4 2 22 2" xfId="21497" xr:uid="{00000000-0005-0000-0000-0000F8530000}"/>
    <cellStyle name="Normal 2 4 4 2 22 2 2" xfId="21498" xr:uid="{00000000-0005-0000-0000-0000F9530000}"/>
    <cellStyle name="Normal 2 4 4 2 22 3" xfId="21499" xr:uid="{00000000-0005-0000-0000-0000FA530000}"/>
    <cellStyle name="Normal 2 4 4 2 22 3 2" xfId="21500" xr:uid="{00000000-0005-0000-0000-0000FB530000}"/>
    <cellStyle name="Normal 2 4 4 2 22 4" xfId="21501" xr:uid="{00000000-0005-0000-0000-0000FC530000}"/>
    <cellStyle name="Normal 2 4 4 2 22 4 2" xfId="21502" xr:uid="{00000000-0005-0000-0000-0000FD530000}"/>
    <cellStyle name="Normal 2 4 4 2 22 5" xfId="21503" xr:uid="{00000000-0005-0000-0000-0000FE530000}"/>
    <cellStyle name="Normal 2 4 4 2 22 5 2" xfId="21504" xr:uid="{00000000-0005-0000-0000-0000FF530000}"/>
    <cellStyle name="Normal 2 4 4 2 22 6" xfId="21505" xr:uid="{00000000-0005-0000-0000-000000540000}"/>
    <cellStyle name="Normal 2 4 4 2 22 6 2" xfId="21506" xr:uid="{00000000-0005-0000-0000-000001540000}"/>
    <cellStyle name="Normal 2 4 4 2 22 7" xfId="21507" xr:uid="{00000000-0005-0000-0000-000002540000}"/>
    <cellStyle name="Normal 2 4 4 2 22 7 2" xfId="21508" xr:uid="{00000000-0005-0000-0000-000003540000}"/>
    <cellStyle name="Normal 2 4 4 2 22 8" xfId="21509" xr:uid="{00000000-0005-0000-0000-000004540000}"/>
    <cellStyle name="Normal 2 4 4 2 22 9" xfId="21510" xr:uid="{00000000-0005-0000-0000-000005540000}"/>
    <cellStyle name="Normal 2 4 4 2 23" xfId="21511" xr:uid="{00000000-0005-0000-0000-000006540000}"/>
    <cellStyle name="Normal 2 4 4 2 23 10" xfId="21512" xr:uid="{00000000-0005-0000-0000-000007540000}"/>
    <cellStyle name="Normal 2 4 4 2 23 2" xfId="21513" xr:uid="{00000000-0005-0000-0000-000008540000}"/>
    <cellStyle name="Normal 2 4 4 2 23 2 2" xfId="21514" xr:uid="{00000000-0005-0000-0000-000009540000}"/>
    <cellStyle name="Normal 2 4 4 2 23 3" xfId="21515" xr:uid="{00000000-0005-0000-0000-00000A540000}"/>
    <cellStyle name="Normal 2 4 4 2 23 3 2" xfId="21516" xr:uid="{00000000-0005-0000-0000-00000B540000}"/>
    <cellStyle name="Normal 2 4 4 2 23 4" xfId="21517" xr:uid="{00000000-0005-0000-0000-00000C540000}"/>
    <cellStyle name="Normal 2 4 4 2 23 4 2" xfId="21518" xr:uid="{00000000-0005-0000-0000-00000D540000}"/>
    <cellStyle name="Normal 2 4 4 2 23 5" xfId="21519" xr:uid="{00000000-0005-0000-0000-00000E540000}"/>
    <cellStyle name="Normal 2 4 4 2 23 5 2" xfId="21520" xr:uid="{00000000-0005-0000-0000-00000F540000}"/>
    <cellStyle name="Normal 2 4 4 2 23 6" xfId="21521" xr:uid="{00000000-0005-0000-0000-000010540000}"/>
    <cellStyle name="Normal 2 4 4 2 23 6 2" xfId="21522" xr:uid="{00000000-0005-0000-0000-000011540000}"/>
    <cellStyle name="Normal 2 4 4 2 23 7" xfId="21523" xr:uid="{00000000-0005-0000-0000-000012540000}"/>
    <cellStyle name="Normal 2 4 4 2 23 7 2" xfId="21524" xr:uid="{00000000-0005-0000-0000-000013540000}"/>
    <cellStyle name="Normal 2 4 4 2 23 8" xfId="21525" xr:uid="{00000000-0005-0000-0000-000014540000}"/>
    <cellStyle name="Normal 2 4 4 2 23 9" xfId="21526" xr:uid="{00000000-0005-0000-0000-000015540000}"/>
    <cellStyle name="Normal 2 4 4 2 24" xfId="21527" xr:uid="{00000000-0005-0000-0000-000016540000}"/>
    <cellStyle name="Normal 2 4 4 2 24 10" xfId="21528" xr:uid="{00000000-0005-0000-0000-000017540000}"/>
    <cellStyle name="Normal 2 4 4 2 24 2" xfId="21529" xr:uid="{00000000-0005-0000-0000-000018540000}"/>
    <cellStyle name="Normal 2 4 4 2 24 2 2" xfId="21530" xr:uid="{00000000-0005-0000-0000-000019540000}"/>
    <cellStyle name="Normal 2 4 4 2 24 3" xfId="21531" xr:uid="{00000000-0005-0000-0000-00001A540000}"/>
    <cellStyle name="Normal 2 4 4 2 24 3 2" xfId="21532" xr:uid="{00000000-0005-0000-0000-00001B540000}"/>
    <cellStyle name="Normal 2 4 4 2 24 4" xfId="21533" xr:uid="{00000000-0005-0000-0000-00001C540000}"/>
    <cellStyle name="Normal 2 4 4 2 24 4 2" xfId="21534" xr:uid="{00000000-0005-0000-0000-00001D540000}"/>
    <cellStyle name="Normal 2 4 4 2 24 5" xfId="21535" xr:uid="{00000000-0005-0000-0000-00001E540000}"/>
    <cellStyle name="Normal 2 4 4 2 24 5 2" xfId="21536" xr:uid="{00000000-0005-0000-0000-00001F540000}"/>
    <cellStyle name="Normal 2 4 4 2 24 6" xfId="21537" xr:uid="{00000000-0005-0000-0000-000020540000}"/>
    <cellStyle name="Normal 2 4 4 2 24 6 2" xfId="21538" xr:uid="{00000000-0005-0000-0000-000021540000}"/>
    <cellStyle name="Normal 2 4 4 2 24 7" xfId="21539" xr:uid="{00000000-0005-0000-0000-000022540000}"/>
    <cellStyle name="Normal 2 4 4 2 24 7 2" xfId="21540" xr:uid="{00000000-0005-0000-0000-000023540000}"/>
    <cellStyle name="Normal 2 4 4 2 24 8" xfId="21541" xr:uid="{00000000-0005-0000-0000-000024540000}"/>
    <cellStyle name="Normal 2 4 4 2 24 9" xfId="21542" xr:uid="{00000000-0005-0000-0000-000025540000}"/>
    <cellStyle name="Normal 2 4 4 2 25" xfId="21543" xr:uid="{00000000-0005-0000-0000-000026540000}"/>
    <cellStyle name="Normal 2 4 4 2 25 10" xfId="21544" xr:uid="{00000000-0005-0000-0000-000027540000}"/>
    <cellStyle name="Normal 2 4 4 2 25 2" xfId="21545" xr:uid="{00000000-0005-0000-0000-000028540000}"/>
    <cellStyle name="Normal 2 4 4 2 25 2 2" xfId="21546" xr:uid="{00000000-0005-0000-0000-000029540000}"/>
    <cellStyle name="Normal 2 4 4 2 25 3" xfId="21547" xr:uid="{00000000-0005-0000-0000-00002A540000}"/>
    <cellStyle name="Normal 2 4 4 2 25 3 2" xfId="21548" xr:uid="{00000000-0005-0000-0000-00002B540000}"/>
    <cellStyle name="Normal 2 4 4 2 25 4" xfId="21549" xr:uid="{00000000-0005-0000-0000-00002C540000}"/>
    <cellStyle name="Normal 2 4 4 2 25 4 2" xfId="21550" xr:uid="{00000000-0005-0000-0000-00002D540000}"/>
    <cellStyle name="Normal 2 4 4 2 25 5" xfId="21551" xr:uid="{00000000-0005-0000-0000-00002E540000}"/>
    <cellStyle name="Normal 2 4 4 2 25 5 2" xfId="21552" xr:uid="{00000000-0005-0000-0000-00002F540000}"/>
    <cellStyle name="Normal 2 4 4 2 25 6" xfId="21553" xr:uid="{00000000-0005-0000-0000-000030540000}"/>
    <cellStyle name="Normal 2 4 4 2 25 6 2" xfId="21554" xr:uid="{00000000-0005-0000-0000-000031540000}"/>
    <cellStyle name="Normal 2 4 4 2 25 7" xfId="21555" xr:uid="{00000000-0005-0000-0000-000032540000}"/>
    <cellStyle name="Normal 2 4 4 2 25 7 2" xfId="21556" xr:uid="{00000000-0005-0000-0000-000033540000}"/>
    <cellStyle name="Normal 2 4 4 2 25 8" xfId="21557" xr:uid="{00000000-0005-0000-0000-000034540000}"/>
    <cellStyle name="Normal 2 4 4 2 25 9" xfId="21558" xr:uid="{00000000-0005-0000-0000-000035540000}"/>
    <cellStyle name="Normal 2 4 4 2 26" xfId="21559" xr:uid="{00000000-0005-0000-0000-000036540000}"/>
    <cellStyle name="Normal 2 4 4 2 26 10" xfId="21560" xr:uid="{00000000-0005-0000-0000-000037540000}"/>
    <cellStyle name="Normal 2 4 4 2 26 2" xfId="21561" xr:uid="{00000000-0005-0000-0000-000038540000}"/>
    <cellStyle name="Normal 2 4 4 2 26 2 2" xfId="21562" xr:uid="{00000000-0005-0000-0000-000039540000}"/>
    <cellStyle name="Normal 2 4 4 2 26 3" xfId="21563" xr:uid="{00000000-0005-0000-0000-00003A540000}"/>
    <cellStyle name="Normal 2 4 4 2 26 3 2" xfId="21564" xr:uid="{00000000-0005-0000-0000-00003B540000}"/>
    <cellStyle name="Normal 2 4 4 2 26 4" xfId="21565" xr:uid="{00000000-0005-0000-0000-00003C540000}"/>
    <cellStyle name="Normal 2 4 4 2 26 4 2" xfId="21566" xr:uid="{00000000-0005-0000-0000-00003D540000}"/>
    <cellStyle name="Normal 2 4 4 2 26 5" xfId="21567" xr:uid="{00000000-0005-0000-0000-00003E540000}"/>
    <cellStyle name="Normal 2 4 4 2 26 5 2" xfId="21568" xr:uid="{00000000-0005-0000-0000-00003F540000}"/>
    <cellStyle name="Normal 2 4 4 2 26 6" xfId="21569" xr:uid="{00000000-0005-0000-0000-000040540000}"/>
    <cellStyle name="Normal 2 4 4 2 26 6 2" xfId="21570" xr:uid="{00000000-0005-0000-0000-000041540000}"/>
    <cellStyle name="Normal 2 4 4 2 26 7" xfId="21571" xr:uid="{00000000-0005-0000-0000-000042540000}"/>
    <cellStyle name="Normal 2 4 4 2 26 7 2" xfId="21572" xr:uid="{00000000-0005-0000-0000-000043540000}"/>
    <cellStyle name="Normal 2 4 4 2 26 8" xfId="21573" xr:uid="{00000000-0005-0000-0000-000044540000}"/>
    <cellStyle name="Normal 2 4 4 2 26 9" xfId="21574" xr:uid="{00000000-0005-0000-0000-000045540000}"/>
    <cellStyle name="Normal 2 4 4 2 27" xfId="21575" xr:uid="{00000000-0005-0000-0000-000046540000}"/>
    <cellStyle name="Normal 2 4 4 2 27 10" xfId="21576" xr:uid="{00000000-0005-0000-0000-000047540000}"/>
    <cellStyle name="Normal 2 4 4 2 27 2" xfId="21577" xr:uid="{00000000-0005-0000-0000-000048540000}"/>
    <cellStyle name="Normal 2 4 4 2 27 2 2" xfId="21578" xr:uid="{00000000-0005-0000-0000-000049540000}"/>
    <cellStyle name="Normal 2 4 4 2 27 3" xfId="21579" xr:uid="{00000000-0005-0000-0000-00004A540000}"/>
    <cellStyle name="Normal 2 4 4 2 27 3 2" xfId="21580" xr:uid="{00000000-0005-0000-0000-00004B540000}"/>
    <cellStyle name="Normal 2 4 4 2 27 4" xfId="21581" xr:uid="{00000000-0005-0000-0000-00004C540000}"/>
    <cellStyle name="Normal 2 4 4 2 27 4 2" xfId="21582" xr:uid="{00000000-0005-0000-0000-00004D540000}"/>
    <cellStyle name="Normal 2 4 4 2 27 5" xfId="21583" xr:uid="{00000000-0005-0000-0000-00004E540000}"/>
    <cellStyle name="Normal 2 4 4 2 27 5 2" xfId="21584" xr:uid="{00000000-0005-0000-0000-00004F540000}"/>
    <cellStyle name="Normal 2 4 4 2 27 6" xfId="21585" xr:uid="{00000000-0005-0000-0000-000050540000}"/>
    <cellStyle name="Normal 2 4 4 2 27 6 2" xfId="21586" xr:uid="{00000000-0005-0000-0000-000051540000}"/>
    <cellStyle name="Normal 2 4 4 2 27 7" xfId="21587" xr:uid="{00000000-0005-0000-0000-000052540000}"/>
    <cellStyle name="Normal 2 4 4 2 27 7 2" xfId="21588" xr:uid="{00000000-0005-0000-0000-000053540000}"/>
    <cellStyle name="Normal 2 4 4 2 27 8" xfId="21589" xr:uid="{00000000-0005-0000-0000-000054540000}"/>
    <cellStyle name="Normal 2 4 4 2 27 9" xfId="21590" xr:uid="{00000000-0005-0000-0000-000055540000}"/>
    <cellStyle name="Normal 2 4 4 2 28" xfId="21591" xr:uid="{00000000-0005-0000-0000-000056540000}"/>
    <cellStyle name="Normal 2 4 4 2 28 10" xfId="21592" xr:uid="{00000000-0005-0000-0000-000057540000}"/>
    <cellStyle name="Normal 2 4 4 2 28 2" xfId="21593" xr:uid="{00000000-0005-0000-0000-000058540000}"/>
    <cellStyle name="Normal 2 4 4 2 28 2 2" xfId="21594" xr:uid="{00000000-0005-0000-0000-000059540000}"/>
    <cellStyle name="Normal 2 4 4 2 28 3" xfId="21595" xr:uid="{00000000-0005-0000-0000-00005A540000}"/>
    <cellStyle name="Normal 2 4 4 2 28 3 2" xfId="21596" xr:uid="{00000000-0005-0000-0000-00005B540000}"/>
    <cellStyle name="Normal 2 4 4 2 28 4" xfId="21597" xr:uid="{00000000-0005-0000-0000-00005C540000}"/>
    <cellStyle name="Normal 2 4 4 2 28 4 2" xfId="21598" xr:uid="{00000000-0005-0000-0000-00005D540000}"/>
    <cellStyle name="Normal 2 4 4 2 28 5" xfId="21599" xr:uid="{00000000-0005-0000-0000-00005E540000}"/>
    <cellStyle name="Normal 2 4 4 2 28 5 2" xfId="21600" xr:uid="{00000000-0005-0000-0000-00005F540000}"/>
    <cellStyle name="Normal 2 4 4 2 28 6" xfId="21601" xr:uid="{00000000-0005-0000-0000-000060540000}"/>
    <cellStyle name="Normal 2 4 4 2 28 6 2" xfId="21602" xr:uid="{00000000-0005-0000-0000-000061540000}"/>
    <cellStyle name="Normal 2 4 4 2 28 7" xfId="21603" xr:uid="{00000000-0005-0000-0000-000062540000}"/>
    <cellStyle name="Normal 2 4 4 2 28 7 2" xfId="21604" xr:uid="{00000000-0005-0000-0000-000063540000}"/>
    <cellStyle name="Normal 2 4 4 2 28 8" xfId="21605" xr:uid="{00000000-0005-0000-0000-000064540000}"/>
    <cellStyle name="Normal 2 4 4 2 28 9" xfId="21606" xr:uid="{00000000-0005-0000-0000-000065540000}"/>
    <cellStyle name="Normal 2 4 4 2 29" xfId="21607" xr:uid="{00000000-0005-0000-0000-000066540000}"/>
    <cellStyle name="Normal 2 4 4 2 29 10" xfId="21608" xr:uid="{00000000-0005-0000-0000-000067540000}"/>
    <cellStyle name="Normal 2 4 4 2 29 2" xfId="21609" xr:uid="{00000000-0005-0000-0000-000068540000}"/>
    <cellStyle name="Normal 2 4 4 2 29 2 2" xfId="21610" xr:uid="{00000000-0005-0000-0000-000069540000}"/>
    <cellStyle name="Normal 2 4 4 2 29 3" xfId="21611" xr:uid="{00000000-0005-0000-0000-00006A540000}"/>
    <cellStyle name="Normal 2 4 4 2 29 3 2" xfId="21612" xr:uid="{00000000-0005-0000-0000-00006B540000}"/>
    <cellStyle name="Normal 2 4 4 2 29 4" xfId="21613" xr:uid="{00000000-0005-0000-0000-00006C540000}"/>
    <cellStyle name="Normal 2 4 4 2 29 4 2" xfId="21614" xr:uid="{00000000-0005-0000-0000-00006D540000}"/>
    <cellStyle name="Normal 2 4 4 2 29 5" xfId="21615" xr:uid="{00000000-0005-0000-0000-00006E540000}"/>
    <cellStyle name="Normal 2 4 4 2 29 5 2" xfId="21616" xr:uid="{00000000-0005-0000-0000-00006F540000}"/>
    <cellStyle name="Normal 2 4 4 2 29 6" xfId="21617" xr:uid="{00000000-0005-0000-0000-000070540000}"/>
    <cellStyle name="Normal 2 4 4 2 29 6 2" xfId="21618" xr:uid="{00000000-0005-0000-0000-000071540000}"/>
    <cellStyle name="Normal 2 4 4 2 29 7" xfId="21619" xr:uid="{00000000-0005-0000-0000-000072540000}"/>
    <cellStyle name="Normal 2 4 4 2 29 7 2" xfId="21620" xr:uid="{00000000-0005-0000-0000-000073540000}"/>
    <cellStyle name="Normal 2 4 4 2 29 8" xfId="21621" xr:uid="{00000000-0005-0000-0000-000074540000}"/>
    <cellStyle name="Normal 2 4 4 2 29 9" xfId="21622" xr:uid="{00000000-0005-0000-0000-000075540000}"/>
    <cellStyle name="Normal 2 4 4 2 3" xfId="21623" xr:uid="{00000000-0005-0000-0000-000076540000}"/>
    <cellStyle name="Normal 2 4 4 2 3 10" xfId="21624" xr:uid="{00000000-0005-0000-0000-000077540000}"/>
    <cellStyle name="Normal 2 4 4 2 3 2" xfId="21625" xr:uid="{00000000-0005-0000-0000-000078540000}"/>
    <cellStyle name="Normal 2 4 4 2 3 2 2" xfId="21626" xr:uid="{00000000-0005-0000-0000-000079540000}"/>
    <cellStyle name="Normal 2 4 4 2 3 3" xfId="21627" xr:uid="{00000000-0005-0000-0000-00007A540000}"/>
    <cellStyle name="Normal 2 4 4 2 3 3 2" xfId="21628" xr:uid="{00000000-0005-0000-0000-00007B540000}"/>
    <cellStyle name="Normal 2 4 4 2 3 4" xfId="21629" xr:uid="{00000000-0005-0000-0000-00007C540000}"/>
    <cellStyle name="Normal 2 4 4 2 3 4 2" xfId="21630" xr:uid="{00000000-0005-0000-0000-00007D540000}"/>
    <cellStyle name="Normal 2 4 4 2 3 5" xfId="21631" xr:uid="{00000000-0005-0000-0000-00007E540000}"/>
    <cellStyle name="Normal 2 4 4 2 3 5 2" xfId="21632" xr:uid="{00000000-0005-0000-0000-00007F540000}"/>
    <cellStyle name="Normal 2 4 4 2 3 6" xfId="21633" xr:uid="{00000000-0005-0000-0000-000080540000}"/>
    <cellStyle name="Normal 2 4 4 2 3 6 2" xfId="21634" xr:uid="{00000000-0005-0000-0000-000081540000}"/>
    <cellStyle name="Normal 2 4 4 2 3 7" xfId="21635" xr:uid="{00000000-0005-0000-0000-000082540000}"/>
    <cellStyle name="Normal 2 4 4 2 3 7 2" xfId="21636" xr:uid="{00000000-0005-0000-0000-000083540000}"/>
    <cellStyle name="Normal 2 4 4 2 3 8" xfId="21637" xr:uid="{00000000-0005-0000-0000-000084540000}"/>
    <cellStyle name="Normal 2 4 4 2 3 9" xfId="21638" xr:uid="{00000000-0005-0000-0000-000085540000}"/>
    <cellStyle name="Normal 2 4 4 2 30" xfId="21639" xr:uid="{00000000-0005-0000-0000-000086540000}"/>
    <cellStyle name="Normal 2 4 4 2 30 10" xfId="21640" xr:uid="{00000000-0005-0000-0000-000087540000}"/>
    <cellStyle name="Normal 2 4 4 2 30 2" xfId="21641" xr:uid="{00000000-0005-0000-0000-000088540000}"/>
    <cellStyle name="Normal 2 4 4 2 30 2 2" xfId="21642" xr:uid="{00000000-0005-0000-0000-000089540000}"/>
    <cellStyle name="Normal 2 4 4 2 30 3" xfId="21643" xr:uid="{00000000-0005-0000-0000-00008A540000}"/>
    <cellStyle name="Normal 2 4 4 2 30 3 2" xfId="21644" xr:uid="{00000000-0005-0000-0000-00008B540000}"/>
    <cellStyle name="Normal 2 4 4 2 30 4" xfId="21645" xr:uid="{00000000-0005-0000-0000-00008C540000}"/>
    <cellStyle name="Normal 2 4 4 2 30 4 2" xfId="21646" xr:uid="{00000000-0005-0000-0000-00008D540000}"/>
    <cellStyle name="Normal 2 4 4 2 30 5" xfId="21647" xr:uid="{00000000-0005-0000-0000-00008E540000}"/>
    <cellStyle name="Normal 2 4 4 2 30 5 2" xfId="21648" xr:uid="{00000000-0005-0000-0000-00008F540000}"/>
    <cellStyle name="Normal 2 4 4 2 30 6" xfId="21649" xr:uid="{00000000-0005-0000-0000-000090540000}"/>
    <cellStyle name="Normal 2 4 4 2 30 6 2" xfId="21650" xr:uid="{00000000-0005-0000-0000-000091540000}"/>
    <cellStyle name="Normal 2 4 4 2 30 7" xfId="21651" xr:uid="{00000000-0005-0000-0000-000092540000}"/>
    <cellStyle name="Normal 2 4 4 2 30 7 2" xfId="21652" xr:uid="{00000000-0005-0000-0000-000093540000}"/>
    <cellStyle name="Normal 2 4 4 2 30 8" xfId="21653" xr:uid="{00000000-0005-0000-0000-000094540000}"/>
    <cellStyle name="Normal 2 4 4 2 30 9" xfId="21654" xr:uid="{00000000-0005-0000-0000-000095540000}"/>
    <cellStyle name="Normal 2 4 4 2 31" xfId="21655" xr:uid="{00000000-0005-0000-0000-000096540000}"/>
    <cellStyle name="Normal 2 4 4 2 31 10" xfId="21656" xr:uid="{00000000-0005-0000-0000-000097540000}"/>
    <cellStyle name="Normal 2 4 4 2 31 2" xfId="21657" xr:uid="{00000000-0005-0000-0000-000098540000}"/>
    <cellStyle name="Normal 2 4 4 2 31 2 2" xfId="21658" xr:uid="{00000000-0005-0000-0000-000099540000}"/>
    <cellStyle name="Normal 2 4 4 2 31 3" xfId="21659" xr:uid="{00000000-0005-0000-0000-00009A540000}"/>
    <cellStyle name="Normal 2 4 4 2 31 3 2" xfId="21660" xr:uid="{00000000-0005-0000-0000-00009B540000}"/>
    <cellStyle name="Normal 2 4 4 2 31 4" xfId="21661" xr:uid="{00000000-0005-0000-0000-00009C540000}"/>
    <cellStyle name="Normal 2 4 4 2 31 4 2" xfId="21662" xr:uid="{00000000-0005-0000-0000-00009D540000}"/>
    <cellStyle name="Normal 2 4 4 2 31 5" xfId="21663" xr:uid="{00000000-0005-0000-0000-00009E540000}"/>
    <cellStyle name="Normal 2 4 4 2 31 5 2" xfId="21664" xr:uid="{00000000-0005-0000-0000-00009F540000}"/>
    <cellStyle name="Normal 2 4 4 2 31 6" xfId="21665" xr:uid="{00000000-0005-0000-0000-0000A0540000}"/>
    <cellStyle name="Normal 2 4 4 2 31 6 2" xfId="21666" xr:uid="{00000000-0005-0000-0000-0000A1540000}"/>
    <cellStyle name="Normal 2 4 4 2 31 7" xfId="21667" xr:uid="{00000000-0005-0000-0000-0000A2540000}"/>
    <cellStyle name="Normal 2 4 4 2 31 7 2" xfId="21668" xr:uid="{00000000-0005-0000-0000-0000A3540000}"/>
    <cellStyle name="Normal 2 4 4 2 31 8" xfId="21669" xr:uid="{00000000-0005-0000-0000-0000A4540000}"/>
    <cellStyle name="Normal 2 4 4 2 31 9" xfId="21670" xr:uid="{00000000-0005-0000-0000-0000A5540000}"/>
    <cellStyle name="Normal 2 4 4 2 32" xfId="21671" xr:uid="{00000000-0005-0000-0000-0000A6540000}"/>
    <cellStyle name="Normal 2 4 4 2 32 10" xfId="21672" xr:uid="{00000000-0005-0000-0000-0000A7540000}"/>
    <cellStyle name="Normal 2 4 4 2 32 2" xfId="21673" xr:uid="{00000000-0005-0000-0000-0000A8540000}"/>
    <cellStyle name="Normal 2 4 4 2 32 2 2" xfId="21674" xr:uid="{00000000-0005-0000-0000-0000A9540000}"/>
    <cellStyle name="Normal 2 4 4 2 32 3" xfId="21675" xr:uid="{00000000-0005-0000-0000-0000AA540000}"/>
    <cellStyle name="Normal 2 4 4 2 32 3 2" xfId="21676" xr:uid="{00000000-0005-0000-0000-0000AB540000}"/>
    <cellStyle name="Normal 2 4 4 2 32 4" xfId="21677" xr:uid="{00000000-0005-0000-0000-0000AC540000}"/>
    <cellStyle name="Normal 2 4 4 2 32 4 2" xfId="21678" xr:uid="{00000000-0005-0000-0000-0000AD540000}"/>
    <cellStyle name="Normal 2 4 4 2 32 5" xfId="21679" xr:uid="{00000000-0005-0000-0000-0000AE540000}"/>
    <cellStyle name="Normal 2 4 4 2 32 5 2" xfId="21680" xr:uid="{00000000-0005-0000-0000-0000AF540000}"/>
    <cellStyle name="Normal 2 4 4 2 32 6" xfId="21681" xr:uid="{00000000-0005-0000-0000-0000B0540000}"/>
    <cellStyle name="Normal 2 4 4 2 32 6 2" xfId="21682" xr:uid="{00000000-0005-0000-0000-0000B1540000}"/>
    <cellStyle name="Normal 2 4 4 2 32 7" xfId="21683" xr:uid="{00000000-0005-0000-0000-0000B2540000}"/>
    <cellStyle name="Normal 2 4 4 2 32 7 2" xfId="21684" xr:uid="{00000000-0005-0000-0000-0000B3540000}"/>
    <cellStyle name="Normal 2 4 4 2 32 8" xfId="21685" xr:uid="{00000000-0005-0000-0000-0000B4540000}"/>
    <cellStyle name="Normal 2 4 4 2 32 9" xfId="21686" xr:uid="{00000000-0005-0000-0000-0000B5540000}"/>
    <cellStyle name="Normal 2 4 4 2 33" xfId="21687" xr:uid="{00000000-0005-0000-0000-0000B6540000}"/>
    <cellStyle name="Normal 2 4 4 2 33 10" xfId="21688" xr:uid="{00000000-0005-0000-0000-0000B7540000}"/>
    <cellStyle name="Normal 2 4 4 2 33 2" xfId="21689" xr:uid="{00000000-0005-0000-0000-0000B8540000}"/>
    <cellStyle name="Normal 2 4 4 2 33 2 2" xfId="21690" xr:uid="{00000000-0005-0000-0000-0000B9540000}"/>
    <cellStyle name="Normal 2 4 4 2 33 3" xfId="21691" xr:uid="{00000000-0005-0000-0000-0000BA540000}"/>
    <cellStyle name="Normal 2 4 4 2 33 3 2" xfId="21692" xr:uid="{00000000-0005-0000-0000-0000BB540000}"/>
    <cellStyle name="Normal 2 4 4 2 33 4" xfId="21693" xr:uid="{00000000-0005-0000-0000-0000BC540000}"/>
    <cellStyle name="Normal 2 4 4 2 33 4 2" xfId="21694" xr:uid="{00000000-0005-0000-0000-0000BD540000}"/>
    <cellStyle name="Normal 2 4 4 2 33 5" xfId="21695" xr:uid="{00000000-0005-0000-0000-0000BE540000}"/>
    <cellStyle name="Normal 2 4 4 2 33 5 2" xfId="21696" xr:uid="{00000000-0005-0000-0000-0000BF540000}"/>
    <cellStyle name="Normal 2 4 4 2 33 6" xfId="21697" xr:uid="{00000000-0005-0000-0000-0000C0540000}"/>
    <cellStyle name="Normal 2 4 4 2 33 6 2" xfId="21698" xr:uid="{00000000-0005-0000-0000-0000C1540000}"/>
    <cellStyle name="Normal 2 4 4 2 33 7" xfId="21699" xr:uid="{00000000-0005-0000-0000-0000C2540000}"/>
    <cellStyle name="Normal 2 4 4 2 33 7 2" xfId="21700" xr:uid="{00000000-0005-0000-0000-0000C3540000}"/>
    <cellStyle name="Normal 2 4 4 2 33 8" xfId="21701" xr:uid="{00000000-0005-0000-0000-0000C4540000}"/>
    <cellStyle name="Normal 2 4 4 2 33 9" xfId="21702" xr:uid="{00000000-0005-0000-0000-0000C5540000}"/>
    <cellStyle name="Normal 2 4 4 2 34" xfId="21703" xr:uid="{00000000-0005-0000-0000-0000C6540000}"/>
    <cellStyle name="Normal 2 4 4 2 34 10" xfId="21704" xr:uid="{00000000-0005-0000-0000-0000C7540000}"/>
    <cellStyle name="Normal 2 4 4 2 34 2" xfId="21705" xr:uid="{00000000-0005-0000-0000-0000C8540000}"/>
    <cellStyle name="Normal 2 4 4 2 34 2 2" xfId="21706" xr:uid="{00000000-0005-0000-0000-0000C9540000}"/>
    <cellStyle name="Normal 2 4 4 2 34 3" xfId="21707" xr:uid="{00000000-0005-0000-0000-0000CA540000}"/>
    <cellStyle name="Normal 2 4 4 2 34 3 2" xfId="21708" xr:uid="{00000000-0005-0000-0000-0000CB540000}"/>
    <cellStyle name="Normal 2 4 4 2 34 4" xfId="21709" xr:uid="{00000000-0005-0000-0000-0000CC540000}"/>
    <cellStyle name="Normal 2 4 4 2 34 4 2" xfId="21710" xr:uid="{00000000-0005-0000-0000-0000CD540000}"/>
    <cellStyle name="Normal 2 4 4 2 34 5" xfId="21711" xr:uid="{00000000-0005-0000-0000-0000CE540000}"/>
    <cellStyle name="Normal 2 4 4 2 34 5 2" xfId="21712" xr:uid="{00000000-0005-0000-0000-0000CF540000}"/>
    <cellStyle name="Normal 2 4 4 2 34 6" xfId="21713" xr:uid="{00000000-0005-0000-0000-0000D0540000}"/>
    <cellStyle name="Normal 2 4 4 2 34 6 2" xfId="21714" xr:uid="{00000000-0005-0000-0000-0000D1540000}"/>
    <cellStyle name="Normal 2 4 4 2 34 7" xfId="21715" xr:uid="{00000000-0005-0000-0000-0000D2540000}"/>
    <cellStyle name="Normal 2 4 4 2 34 7 2" xfId="21716" xr:uid="{00000000-0005-0000-0000-0000D3540000}"/>
    <cellStyle name="Normal 2 4 4 2 34 8" xfId="21717" xr:uid="{00000000-0005-0000-0000-0000D4540000}"/>
    <cellStyle name="Normal 2 4 4 2 34 9" xfId="21718" xr:uid="{00000000-0005-0000-0000-0000D5540000}"/>
    <cellStyle name="Normal 2 4 4 2 35" xfId="21719" xr:uid="{00000000-0005-0000-0000-0000D6540000}"/>
    <cellStyle name="Normal 2 4 4 2 35 10" xfId="21720" xr:uid="{00000000-0005-0000-0000-0000D7540000}"/>
    <cellStyle name="Normal 2 4 4 2 35 2" xfId="21721" xr:uid="{00000000-0005-0000-0000-0000D8540000}"/>
    <cellStyle name="Normal 2 4 4 2 35 2 2" xfId="21722" xr:uid="{00000000-0005-0000-0000-0000D9540000}"/>
    <cellStyle name="Normal 2 4 4 2 35 3" xfId="21723" xr:uid="{00000000-0005-0000-0000-0000DA540000}"/>
    <cellStyle name="Normal 2 4 4 2 35 3 2" xfId="21724" xr:uid="{00000000-0005-0000-0000-0000DB540000}"/>
    <cellStyle name="Normal 2 4 4 2 35 4" xfId="21725" xr:uid="{00000000-0005-0000-0000-0000DC540000}"/>
    <cellStyle name="Normal 2 4 4 2 35 4 2" xfId="21726" xr:uid="{00000000-0005-0000-0000-0000DD540000}"/>
    <cellStyle name="Normal 2 4 4 2 35 5" xfId="21727" xr:uid="{00000000-0005-0000-0000-0000DE540000}"/>
    <cellStyle name="Normal 2 4 4 2 35 5 2" xfId="21728" xr:uid="{00000000-0005-0000-0000-0000DF540000}"/>
    <cellStyle name="Normal 2 4 4 2 35 6" xfId="21729" xr:uid="{00000000-0005-0000-0000-0000E0540000}"/>
    <cellStyle name="Normal 2 4 4 2 35 6 2" xfId="21730" xr:uid="{00000000-0005-0000-0000-0000E1540000}"/>
    <cellStyle name="Normal 2 4 4 2 35 7" xfId="21731" xr:uid="{00000000-0005-0000-0000-0000E2540000}"/>
    <cellStyle name="Normal 2 4 4 2 35 7 2" xfId="21732" xr:uid="{00000000-0005-0000-0000-0000E3540000}"/>
    <cellStyle name="Normal 2 4 4 2 35 8" xfId="21733" xr:uid="{00000000-0005-0000-0000-0000E4540000}"/>
    <cellStyle name="Normal 2 4 4 2 35 9" xfId="21734" xr:uid="{00000000-0005-0000-0000-0000E5540000}"/>
    <cellStyle name="Normal 2 4 4 2 36" xfId="21735" xr:uid="{00000000-0005-0000-0000-0000E6540000}"/>
    <cellStyle name="Normal 2 4 4 2 36 10" xfId="21736" xr:uid="{00000000-0005-0000-0000-0000E7540000}"/>
    <cellStyle name="Normal 2 4 4 2 36 2" xfId="21737" xr:uid="{00000000-0005-0000-0000-0000E8540000}"/>
    <cellStyle name="Normal 2 4 4 2 36 2 2" xfId="21738" xr:uid="{00000000-0005-0000-0000-0000E9540000}"/>
    <cellStyle name="Normal 2 4 4 2 36 3" xfId="21739" xr:uid="{00000000-0005-0000-0000-0000EA540000}"/>
    <cellStyle name="Normal 2 4 4 2 36 3 2" xfId="21740" xr:uid="{00000000-0005-0000-0000-0000EB540000}"/>
    <cellStyle name="Normal 2 4 4 2 36 4" xfId="21741" xr:uid="{00000000-0005-0000-0000-0000EC540000}"/>
    <cellStyle name="Normal 2 4 4 2 36 4 2" xfId="21742" xr:uid="{00000000-0005-0000-0000-0000ED540000}"/>
    <cellStyle name="Normal 2 4 4 2 36 5" xfId="21743" xr:uid="{00000000-0005-0000-0000-0000EE540000}"/>
    <cellStyle name="Normal 2 4 4 2 36 5 2" xfId="21744" xr:uid="{00000000-0005-0000-0000-0000EF540000}"/>
    <cellStyle name="Normal 2 4 4 2 36 6" xfId="21745" xr:uid="{00000000-0005-0000-0000-0000F0540000}"/>
    <cellStyle name="Normal 2 4 4 2 36 6 2" xfId="21746" xr:uid="{00000000-0005-0000-0000-0000F1540000}"/>
    <cellStyle name="Normal 2 4 4 2 36 7" xfId="21747" xr:uid="{00000000-0005-0000-0000-0000F2540000}"/>
    <cellStyle name="Normal 2 4 4 2 36 7 2" xfId="21748" xr:uid="{00000000-0005-0000-0000-0000F3540000}"/>
    <cellStyle name="Normal 2 4 4 2 36 8" xfId="21749" xr:uid="{00000000-0005-0000-0000-0000F4540000}"/>
    <cellStyle name="Normal 2 4 4 2 36 9" xfId="21750" xr:uid="{00000000-0005-0000-0000-0000F5540000}"/>
    <cellStyle name="Normal 2 4 4 2 37" xfId="21751" xr:uid="{00000000-0005-0000-0000-0000F6540000}"/>
    <cellStyle name="Normal 2 4 4 2 37 10" xfId="21752" xr:uid="{00000000-0005-0000-0000-0000F7540000}"/>
    <cellStyle name="Normal 2 4 4 2 37 2" xfId="21753" xr:uid="{00000000-0005-0000-0000-0000F8540000}"/>
    <cellStyle name="Normal 2 4 4 2 37 2 2" xfId="21754" xr:uid="{00000000-0005-0000-0000-0000F9540000}"/>
    <cellStyle name="Normal 2 4 4 2 37 3" xfId="21755" xr:uid="{00000000-0005-0000-0000-0000FA540000}"/>
    <cellStyle name="Normal 2 4 4 2 37 3 2" xfId="21756" xr:uid="{00000000-0005-0000-0000-0000FB540000}"/>
    <cellStyle name="Normal 2 4 4 2 37 4" xfId="21757" xr:uid="{00000000-0005-0000-0000-0000FC540000}"/>
    <cellStyle name="Normal 2 4 4 2 37 4 2" xfId="21758" xr:uid="{00000000-0005-0000-0000-0000FD540000}"/>
    <cellStyle name="Normal 2 4 4 2 37 5" xfId="21759" xr:uid="{00000000-0005-0000-0000-0000FE540000}"/>
    <cellStyle name="Normal 2 4 4 2 37 5 2" xfId="21760" xr:uid="{00000000-0005-0000-0000-0000FF540000}"/>
    <cellStyle name="Normal 2 4 4 2 37 6" xfId="21761" xr:uid="{00000000-0005-0000-0000-000000550000}"/>
    <cellStyle name="Normal 2 4 4 2 37 6 2" xfId="21762" xr:uid="{00000000-0005-0000-0000-000001550000}"/>
    <cellStyle name="Normal 2 4 4 2 37 7" xfId="21763" xr:uid="{00000000-0005-0000-0000-000002550000}"/>
    <cellStyle name="Normal 2 4 4 2 37 7 2" xfId="21764" xr:uid="{00000000-0005-0000-0000-000003550000}"/>
    <cellStyle name="Normal 2 4 4 2 37 8" xfId="21765" xr:uid="{00000000-0005-0000-0000-000004550000}"/>
    <cellStyle name="Normal 2 4 4 2 37 9" xfId="21766" xr:uid="{00000000-0005-0000-0000-000005550000}"/>
    <cellStyle name="Normal 2 4 4 2 38" xfId="21767" xr:uid="{00000000-0005-0000-0000-000006550000}"/>
    <cellStyle name="Normal 2 4 4 2 38 10" xfId="21768" xr:uid="{00000000-0005-0000-0000-000007550000}"/>
    <cellStyle name="Normal 2 4 4 2 38 2" xfId="21769" xr:uid="{00000000-0005-0000-0000-000008550000}"/>
    <cellStyle name="Normal 2 4 4 2 38 2 2" xfId="21770" xr:uid="{00000000-0005-0000-0000-000009550000}"/>
    <cellStyle name="Normal 2 4 4 2 38 3" xfId="21771" xr:uid="{00000000-0005-0000-0000-00000A550000}"/>
    <cellStyle name="Normal 2 4 4 2 38 3 2" xfId="21772" xr:uid="{00000000-0005-0000-0000-00000B550000}"/>
    <cellStyle name="Normal 2 4 4 2 38 4" xfId="21773" xr:uid="{00000000-0005-0000-0000-00000C550000}"/>
    <cellStyle name="Normal 2 4 4 2 38 4 2" xfId="21774" xr:uid="{00000000-0005-0000-0000-00000D550000}"/>
    <cellStyle name="Normal 2 4 4 2 38 5" xfId="21775" xr:uid="{00000000-0005-0000-0000-00000E550000}"/>
    <cellStyle name="Normal 2 4 4 2 38 5 2" xfId="21776" xr:uid="{00000000-0005-0000-0000-00000F550000}"/>
    <cellStyle name="Normal 2 4 4 2 38 6" xfId="21777" xr:uid="{00000000-0005-0000-0000-000010550000}"/>
    <cellStyle name="Normal 2 4 4 2 38 6 2" xfId="21778" xr:uid="{00000000-0005-0000-0000-000011550000}"/>
    <cellStyle name="Normal 2 4 4 2 38 7" xfId="21779" xr:uid="{00000000-0005-0000-0000-000012550000}"/>
    <cellStyle name="Normal 2 4 4 2 38 7 2" xfId="21780" xr:uid="{00000000-0005-0000-0000-000013550000}"/>
    <cellStyle name="Normal 2 4 4 2 38 8" xfId="21781" xr:uid="{00000000-0005-0000-0000-000014550000}"/>
    <cellStyle name="Normal 2 4 4 2 38 9" xfId="21782" xr:uid="{00000000-0005-0000-0000-000015550000}"/>
    <cellStyle name="Normal 2 4 4 2 39" xfId="21783" xr:uid="{00000000-0005-0000-0000-000016550000}"/>
    <cellStyle name="Normal 2 4 4 2 39 10" xfId="21784" xr:uid="{00000000-0005-0000-0000-000017550000}"/>
    <cellStyle name="Normal 2 4 4 2 39 2" xfId="21785" xr:uid="{00000000-0005-0000-0000-000018550000}"/>
    <cellStyle name="Normal 2 4 4 2 39 2 2" xfId="21786" xr:uid="{00000000-0005-0000-0000-000019550000}"/>
    <cellStyle name="Normal 2 4 4 2 39 3" xfId="21787" xr:uid="{00000000-0005-0000-0000-00001A550000}"/>
    <cellStyle name="Normal 2 4 4 2 39 3 2" xfId="21788" xr:uid="{00000000-0005-0000-0000-00001B550000}"/>
    <cellStyle name="Normal 2 4 4 2 39 4" xfId="21789" xr:uid="{00000000-0005-0000-0000-00001C550000}"/>
    <cellStyle name="Normal 2 4 4 2 39 4 2" xfId="21790" xr:uid="{00000000-0005-0000-0000-00001D550000}"/>
    <cellStyle name="Normal 2 4 4 2 39 5" xfId="21791" xr:uid="{00000000-0005-0000-0000-00001E550000}"/>
    <cellStyle name="Normal 2 4 4 2 39 5 2" xfId="21792" xr:uid="{00000000-0005-0000-0000-00001F550000}"/>
    <cellStyle name="Normal 2 4 4 2 39 6" xfId="21793" xr:uid="{00000000-0005-0000-0000-000020550000}"/>
    <cellStyle name="Normal 2 4 4 2 39 6 2" xfId="21794" xr:uid="{00000000-0005-0000-0000-000021550000}"/>
    <cellStyle name="Normal 2 4 4 2 39 7" xfId="21795" xr:uid="{00000000-0005-0000-0000-000022550000}"/>
    <cellStyle name="Normal 2 4 4 2 39 7 2" xfId="21796" xr:uid="{00000000-0005-0000-0000-000023550000}"/>
    <cellStyle name="Normal 2 4 4 2 39 8" xfId="21797" xr:uid="{00000000-0005-0000-0000-000024550000}"/>
    <cellStyle name="Normal 2 4 4 2 39 9" xfId="21798" xr:uid="{00000000-0005-0000-0000-000025550000}"/>
    <cellStyle name="Normal 2 4 4 2 4" xfId="21799" xr:uid="{00000000-0005-0000-0000-000026550000}"/>
    <cellStyle name="Normal 2 4 4 2 4 10" xfId="21800" xr:uid="{00000000-0005-0000-0000-000027550000}"/>
    <cellStyle name="Normal 2 4 4 2 4 2" xfId="21801" xr:uid="{00000000-0005-0000-0000-000028550000}"/>
    <cellStyle name="Normal 2 4 4 2 4 2 2" xfId="21802" xr:uid="{00000000-0005-0000-0000-000029550000}"/>
    <cellStyle name="Normal 2 4 4 2 4 3" xfId="21803" xr:uid="{00000000-0005-0000-0000-00002A550000}"/>
    <cellStyle name="Normal 2 4 4 2 4 3 2" xfId="21804" xr:uid="{00000000-0005-0000-0000-00002B550000}"/>
    <cellStyle name="Normal 2 4 4 2 4 4" xfId="21805" xr:uid="{00000000-0005-0000-0000-00002C550000}"/>
    <cellStyle name="Normal 2 4 4 2 4 4 2" xfId="21806" xr:uid="{00000000-0005-0000-0000-00002D550000}"/>
    <cellStyle name="Normal 2 4 4 2 4 5" xfId="21807" xr:uid="{00000000-0005-0000-0000-00002E550000}"/>
    <cellStyle name="Normal 2 4 4 2 4 5 2" xfId="21808" xr:uid="{00000000-0005-0000-0000-00002F550000}"/>
    <cellStyle name="Normal 2 4 4 2 4 6" xfId="21809" xr:uid="{00000000-0005-0000-0000-000030550000}"/>
    <cellStyle name="Normal 2 4 4 2 4 6 2" xfId="21810" xr:uid="{00000000-0005-0000-0000-000031550000}"/>
    <cellStyle name="Normal 2 4 4 2 4 7" xfId="21811" xr:uid="{00000000-0005-0000-0000-000032550000}"/>
    <cellStyle name="Normal 2 4 4 2 4 7 2" xfId="21812" xr:uid="{00000000-0005-0000-0000-000033550000}"/>
    <cellStyle name="Normal 2 4 4 2 4 8" xfId="21813" xr:uid="{00000000-0005-0000-0000-000034550000}"/>
    <cellStyle name="Normal 2 4 4 2 4 9" xfId="21814" xr:uid="{00000000-0005-0000-0000-000035550000}"/>
    <cellStyle name="Normal 2 4 4 2 40" xfId="21815" xr:uid="{00000000-0005-0000-0000-000036550000}"/>
    <cellStyle name="Normal 2 4 4 2 40 10" xfId="21816" xr:uid="{00000000-0005-0000-0000-000037550000}"/>
    <cellStyle name="Normal 2 4 4 2 40 2" xfId="21817" xr:uid="{00000000-0005-0000-0000-000038550000}"/>
    <cellStyle name="Normal 2 4 4 2 40 2 2" xfId="21818" xr:uid="{00000000-0005-0000-0000-000039550000}"/>
    <cellStyle name="Normal 2 4 4 2 40 3" xfId="21819" xr:uid="{00000000-0005-0000-0000-00003A550000}"/>
    <cellStyle name="Normal 2 4 4 2 40 3 2" xfId="21820" xr:uid="{00000000-0005-0000-0000-00003B550000}"/>
    <cellStyle name="Normal 2 4 4 2 40 4" xfId="21821" xr:uid="{00000000-0005-0000-0000-00003C550000}"/>
    <cellStyle name="Normal 2 4 4 2 40 4 2" xfId="21822" xr:uid="{00000000-0005-0000-0000-00003D550000}"/>
    <cellStyle name="Normal 2 4 4 2 40 5" xfId="21823" xr:uid="{00000000-0005-0000-0000-00003E550000}"/>
    <cellStyle name="Normal 2 4 4 2 40 5 2" xfId="21824" xr:uid="{00000000-0005-0000-0000-00003F550000}"/>
    <cellStyle name="Normal 2 4 4 2 40 6" xfId="21825" xr:uid="{00000000-0005-0000-0000-000040550000}"/>
    <cellStyle name="Normal 2 4 4 2 40 6 2" xfId="21826" xr:uid="{00000000-0005-0000-0000-000041550000}"/>
    <cellStyle name="Normal 2 4 4 2 40 7" xfId="21827" xr:uid="{00000000-0005-0000-0000-000042550000}"/>
    <cellStyle name="Normal 2 4 4 2 40 7 2" xfId="21828" xr:uid="{00000000-0005-0000-0000-000043550000}"/>
    <cellStyle name="Normal 2 4 4 2 40 8" xfId="21829" xr:uid="{00000000-0005-0000-0000-000044550000}"/>
    <cellStyle name="Normal 2 4 4 2 40 9" xfId="21830" xr:uid="{00000000-0005-0000-0000-000045550000}"/>
    <cellStyle name="Normal 2 4 4 2 41" xfId="21831" xr:uid="{00000000-0005-0000-0000-000046550000}"/>
    <cellStyle name="Normal 2 4 4 2 41 10" xfId="21832" xr:uid="{00000000-0005-0000-0000-000047550000}"/>
    <cellStyle name="Normal 2 4 4 2 41 2" xfId="21833" xr:uid="{00000000-0005-0000-0000-000048550000}"/>
    <cellStyle name="Normal 2 4 4 2 41 2 2" xfId="21834" xr:uid="{00000000-0005-0000-0000-000049550000}"/>
    <cellStyle name="Normal 2 4 4 2 41 3" xfId="21835" xr:uid="{00000000-0005-0000-0000-00004A550000}"/>
    <cellStyle name="Normal 2 4 4 2 41 3 2" xfId="21836" xr:uid="{00000000-0005-0000-0000-00004B550000}"/>
    <cellStyle name="Normal 2 4 4 2 41 4" xfId="21837" xr:uid="{00000000-0005-0000-0000-00004C550000}"/>
    <cellStyle name="Normal 2 4 4 2 41 4 2" xfId="21838" xr:uid="{00000000-0005-0000-0000-00004D550000}"/>
    <cellStyle name="Normal 2 4 4 2 41 5" xfId="21839" xr:uid="{00000000-0005-0000-0000-00004E550000}"/>
    <cellStyle name="Normal 2 4 4 2 41 5 2" xfId="21840" xr:uid="{00000000-0005-0000-0000-00004F550000}"/>
    <cellStyle name="Normal 2 4 4 2 41 6" xfId="21841" xr:uid="{00000000-0005-0000-0000-000050550000}"/>
    <cellStyle name="Normal 2 4 4 2 41 6 2" xfId="21842" xr:uid="{00000000-0005-0000-0000-000051550000}"/>
    <cellStyle name="Normal 2 4 4 2 41 7" xfId="21843" xr:uid="{00000000-0005-0000-0000-000052550000}"/>
    <cellStyle name="Normal 2 4 4 2 41 7 2" xfId="21844" xr:uid="{00000000-0005-0000-0000-000053550000}"/>
    <cellStyle name="Normal 2 4 4 2 41 8" xfId="21845" xr:uid="{00000000-0005-0000-0000-000054550000}"/>
    <cellStyle name="Normal 2 4 4 2 41 9" xfId="21846" xr:uid="{00000000-0005-0000-0000-000055550000}"/>
    <cellStyle name="Normal 2 4 4 2 42" xfId="21847" xr:uid="{00000000-0005-0000-0000-000056550000}"/>
    <cellStyle name="Normal 2 4 4 2 42 10" xfId="21848" xr:uid="{00000000-0005-0000-0000-000057550000}"/>
    <cellStyle name="Normal 2 4 4 2 42 2" xfId="21849" xr:uid="{00000000-0005-0000-0000-000058550000}"/>
    <cellStyle name="Normal 2 4 4 2 42 2 2" xfId="21850" xr:uid="{00000000-0005-0000-0000-000059550000}"/>
    <cellStyle name="Normal 2 4 4 2 42 3" xfId="21851" xr:uid="{00000000-0005-0000-0000-00005A550000}"/>
    <cellStyle name="Normal 2 4 4 2 42 3 2" xfId="21852" xr:uid="{00000000-0005-0000-0000-00005B550000}"/>
    <cellStyle name="Normal 2 4 4 2 42 4" xfId="21853" xr:uid="{00000000-0005-0000-0000-00005C550000}"/>
    <cellStyle name="Normal 2 4 4 2 42 4 2" xfId="21854" xr:uid="{00000000-0005-0000-0000-00005D550000}"/>
    <cellStyle name="Normal 2 4 4 2 42 5" xfId="21855" xr:uid="{00000000-0005-0000-0000-00005E550000}"/>
    <cellStyle name="Normal 2 4 4 2 42 5 2" xfId="21856" xr:uid="{00000000-0005-0000-0000-00005F550000}"/>
    <cellStyle name="Normal 2 4 4 2 42 6" xfId="21857" xr:uid="{00000000-0005-0000-0000-000060550000}"/>
    <cellStyle name="Normal 2 4 4 2 42 6 2" xfId="21858" xr:uid="{00000000-0005-0000-0000-000061550000}"/>
    <cellStyle name="Normal 2 4 4 2 42 7" xfId="21859" xr:uid="{00000000-0005-0000-0000-000062550000}"/>
    <cellStyle name="Normal 2 4 4 2 42 7 2" xfId="21860" xr:uid="{00000000-0005-0000-0000-000063550000}"/>
    <cellStyle name="Normal 2 4 4 2 42 8" xfId="21861" xr:uid="{00000000-0005-0000-0000-000064550000}"/>
    <cellStyle name="Normal 2 4 4 2 42 9" xfId="21862" xr:uid="{00000000-0005-0000-0000-000065550000}"/>
    <cellStyle name="Normal 2 4 4 2 43" xfId="21863" xr:uid="{00000000-0005-0000-0000-000066550000}"/>
    <cellStyle name="Normal 2 4 4 2 43 10" xfId="21864" xr:uid="{00000000-0005-0000-0000-000067550000}"/>
    <cellStyle name="Normal 2 4 4 2 43 2" xfId="21865" xr:uid="{00000000-0005-0000-0000-000068550000}"/>
    <cellStyle name="Normal 2 4 4 2 43 2 2" xfId="21866" xr:uid="{00000000-0005-0000-0000-000069550000}"/>
    <cellStyle name="Normal 2 4 4 2 43 3" xfId="21867" xr:uid="{00000000-0005-0000-0000-00006A550000}"/>
    <cellStyle name="Normal 2 4 4 2 43 3 2" xfId="21868" xr:uid="{00000000-0005-0000-0000-00006B550000}"/>
    <cellStyle name="Normal 2 4 4 2 43 4" xfId="21869" xr:uid="{00000000-0005-0000-0000-00006C550000}"/>
    <cellStyle name="Normal 2 4 4 2 43 4 2" xfId="21870" xr:uid="{00000000-0005-0000-0000-00006D550000}"/>
    <cellStyle name="Normal 2 4 4 2 43 5" xfId="21871" xr:uid="{00000000-0005-0000-0000-00006E550000}"/>
    <cellStyle name="Normal 2 4 4 2 43 5 2" xfId="21872" xr:uid="{00000000-0005-0000-0000-00006F550000}"/>
    <cellStyle name="Normal 2 4 4 2 43 6" xfId="21873" xr:uid="{00000000-0005-0000-0000-000070550000}"/>
    <cellStyle name="Normal 2 4 4 2 43 6 2" xfId="21874" xr:uid="{00000000-0005-0000-0000-000071550000}"/>
    <cellStyle name="Normal 2 4 4 2 43 7" xfId="21875" xr:uid="{00000000-0005-0000-0000-000072550000}"/>
    <cellStyle name="Normal 2 4 4 2 43 7 2" xfId="21876" xr:uid="{00000000-0005-0000-0000-000073550000}"/>
    <cellStyle name="Normal 2 4 4 2 43 8" xfId="21877" xr:uid="{00000000-0005-0000-0000-000074550000}"/>
    <cellStyle name="Normal 2 4 4 2 43 9" xfId="21878" xr:uid="{00000000-0005-0000-0000-000075550000}"/>
    <cellStyle name="Normal 2 4 4 2 44" xfId="21879" xr:uid="{00000000-0005-0000-0000-000076550000}"/>
    <cellStyle name="Normal 2 4 4 2 44 10" xfId="21880" xr:uid="{00000000-0005-0000-0000-000077550000}"/>
    <cellStyle name="Normal 2 4 4 2 44 2" xfId="21881" xr:uid="{00000000-0005-0000-0000-000078550000}"/>
    <cellStyle name="Normal 2 4 4 2 44 2 2" xfId="21882" xr:uid="{00000000-0005-0000-0000-000079550000}"/>
    <cellStyle name="Normal 2 4 4 2 44 3" xfId="21883" xr:uid="{00000000-0005-0000-0000-00007A550000}"/>
    <cellStyle name="Normal 2 4 4 2 44 3 2" xfId="21884" xr:uid="{00000000-0005-0000-0000-00007B550000}"/>
    <cellStyle name="Normal 2 4 4 2 44 4" xfId="21885" xr:uid="{00000000-0005-0000-0000-00007C550000}"/>
    <cellStyle name="Normal 2 4 4 2 44 4 2" xfId="21886" xr:uid="{00000000-0005-0000-0000-00007D550000}"/>
    <cellStyle name="Normal 2 4 4 2 44 5" xfId="21887" xr:uid="{00000000-0005-0000-0000-00007E550000}"/>
    <cellStyle name="Normal 2 4 4 2 44 5 2" xfId="21888" xr:uid="{00000000-0005-0000-0000-00007F550000}"/>
    <cellStyle name="Normal 2 4 4 2 44 6" xfId="21889" xr:uid="{00000000-0005-0000-0000-000080550000}"/>
    <cellStyle name="Normal 2 4 4 2 44 6 2" xfId="21890" xr:uid="{00000000-0005-0000-0000-000081550000}"/>
    <cellStyle name="Normal 2 4 4 2 44 7" xfId="21891" xr:uid="{00000000-0005-0000-0000-000082550000}"/>
    <cellStyle name="Normal 2 4 4 2 44 7 2" xfId="21892" xr:uid="{00000000-0005-0000-0000-000083550000}"/>
    <cellStyle name="Normal 2 4 4 2 44 8" xfId="21893" xr:uid="{00000000-0005-0000-0000-000084550000}"/>
    <cellStyle name="Normal 2 4 4 2 44 9" xfId="21894" xr:uid="{00000000-0005-0000-0000-000085550000}"/>
    <cellStyle name="Normal 2 4 4 2 45" xfId="21895" xr:uid="{00000000-0005-0000-0000-000086550000}"/>
    <cellStyle name="Normal 2 4 4 2 45 10" xfId="21896" xr:uid="{00000000-0005-0000-0000-000087550000}"/>
    <cellStyle name="Normal 2 4 4 2 45 2" xfId="21897" xr:uid="{00000000-0005-0000-0000-000088550000}"/>
    <cellStyle name="Normal 2 4 4 2 45 2 2" xfId="21898" xr:uid="{00000000-0005-0000-0000-000089550000}"/>
    <cellStyle name="Normal 2 4 4 2 45 3" xfId="21899" xr:uid="{00000000-0005-0000-0000-00008A550000}"/>
    <cellStyle name="Normal 2 4 4 2 45 3 2" xfId="21900" xr:uid="{00000000-0005-0000-0000-00008B550000}"/>
    <cellStyle name="Normal 2 4 4 2 45 4" xfId="21901" xr:uid="{00000000-0005-0000-0000-00008C550000}"/>
    <cellStyle name="Normal 2 4 4 2 45 4 2" xfId="21902" xr:uid="{00000000-0005-0000-0000-00008D550000}"/>
    <cellStyle name="Normal 2 4 4 2 45 5" xfId="21903" xr:uid="{00000000-0005-0000-0000-00008E550000}"/>
    <cellStyle name="Normal 2 4 4 2 45 5 2" xfId="21904" xr:uid="{00000000-0005-0000-0000-00008F550000}"/>
    <cellStyle name="Normal 2 4 4 2 45 6" xfId="21905" xr:uid="{00000000-0005-0000-0000-000090550000}"/>
    <cellStyle name="Normal 2 4 4 2 45 6 2" xfId="21906" xr:uid="{00000000-0005-0000-0000-000091550000}"/>
    <cellStyle name="Normal 2 4 4 2 45 7" xfId="21907" xr:uid="{00000000-0005-0000-0000-000092550000}"/>
    <cellStyle name="Normal 2 4 4 2 45 7 2" xfId="21908" xr:uid="{00000000-0005-0000-0000-000093550000}"/>
    <cellStyle name="Normal 2 4 4 2 45 8" xfId="21909" xr:uid="{00000000-0005-0000-0000-000094550000}"/>
    <cellStyle name="Normal 2 4 4 2 45 9" xfId="21910" xr:uid="{00000000-0005-0000-0000-000095550000}"/>
    <cellStyle name="Normal 2 4 4 2 46" xfId="21911" xr:uid="{00000000-0005-0000-0000-000096550000}"/>
    <cellStyle name="Normal 2 4 4 2 46 10" xfId="21912" xr:uid="{00000000-0005-0000-0000-000097550000}"/>
    <cellStyle name="Normal 2 4 4 2 46 2" xfId="21913" xr:uid="{00000000-0005-0000-0000-000098550000}"/>
    <cellStyle name="Normal 2 4 4 2 46 2 2" xfId="21914" xr:uid="{00000000-0005-0000-0000-000099550000}"/>
    <cellStyle name="Normal 2 4 4 2 46 3" xfId="21915" xr:uid="{00000000-0005-0000-0000-00009A550000}"/>
    <cellStyle name="Normal 2 4 4 2 46 3 2" xfId="21916" xr:uid="{00000000-0005-0000-0000-00009B550000}"/>
    <cellStyle name="Normal 2 4 4 2 46 4" xfId="21917" xr:uid="{00000000-0005-0000-0000-00009C550000}"/>
    <cellStyle name="Normal 2 4 4 2 46 4 2" xfId="21918" xr:uid="{00000000-0005-0000-0000-00009D550000}"/>
    <cellStyle name="Normal 2 4 4 2 46 5" xfId="21919" xr:uid="{00000000-0005-0000-0000-00009E550000}"/>
    <cellStyle name="Normal 2 4 4 2 46 5 2" xfId="21920" xr:uid="{00000000-0005-0000-0000-00009F550000}"/>
    <cellStyle name="Normal 2 4 4 2 46 6" xfId="21921" xr:uid="{00000000-0005-0000-0000-0000A0550000}"/>
    <cellStyle name="Normal 2 4 4 2 46 6 2" xfId="21922" xr:uid="{00000000-0005-0000-0000-0000A1550000}"/>
    <cellStyle name="Normal 2 4 4 2 46 7" xfId="21923" xr:uid="{00000000-0005-0000-0000-0000A2550000}"/>
    <cellStyle name="Normal 2 4 4 2 46 7 2" xfId="21924" xr:uid="{00000000-0005-0000-0000-0000A3550000}"/>
    <cellStyle name="Normal 2 4 4 2 46 8" xfId="21925" xr:uid="{00000000-0005-0000-0000-0000A4550000}"/>
    <cellStyle name="Normal 2 4 4 2 46 9" xfId="21926" xr:uid="{00000000-0005-0000-0000-0000A5550000}"/>
    <cellStyle name="Normal 2 4 4 2 47" xfId="21927" xr:uid="{00000000-0005-0000-0000-0000A6550000}"/>
    <cellStyle name="Normal 2 4 4 2 47 10" xfId="21928" xr:uid="{00000000-0005-0000-0000-0000A7550000}"/>
    <cellStyle name="Normal 2 4 4 2 47 2" xfId="21929" xr:uid="{00000000-0005-0000-0000-0000A8550000}"/>
    <cellStyle name="Normal 2 4 4 2 47 2 2" xfId="21930" xr:uid="{00000000-0005-0000-0000-0000A9550000}"/>
    <cellStyle name="Normal 2 4 4 2 47 3" xfId="21931" xr:uid="{00000000-0005-0000-0000-0000AA550000}"/>
    <cellStyle name="Normal 2 4 4 2 47 3 2" xfId="21932" xr:uid="{00000000-0005-0000-0000-0000AB550000}"/>
    <cellStyle name="Normal 2 4 4 2 47 4" xfId="21933" xr:uid="{00000000-0005-0000-0000-0000AC550000}"/>
    <cellStyle name="Normal 2 4 4 2 47 4 2" xfId="21934" xr:uid="{00000000-0005-0000-0000-0000AD550000}"/>
    <cellStyle name="Normal 2 4 4 2 47 5" xfId="21935" xr:uid="{00000000-0005-0000-0000-0000AE550000}"/>
    <cellStyle name="Normal 2 4 4 2 47 5 2" xfId="21936" xr:uid="{00000000-0005-0000-0000-0000AF550000}"/>
    <cellStyle name="Normal 2 4 4 2 47 6" xfId="21937" xr:uid="{00000000-0005-0000-0000-0000B0550000}"/>
    <cellStyle name="Normal 2 4 4 2 47 6 2" xfId="21938" xr:uid="{00000000-0005-0000-0000-0000B1550000}"/>
    <cellStyle name="Normal 2 4 4 2 47 7" xfId="21939" xr:uid="{00000000-0005-0000-0000-0000B2550000}"/>
    <cellStyle name="Normal 2 4 4 2 47 7 2" xfId="21940" xr:uid="{00000000-0005-0000-0000-0000B3550000}"/>
    <cellStyle name="Normal 2 4 4 2 47 8" xfId="21941" xr:uid="{00000000-0005-0000-0000-0000B4550000}"/>
    <cellStyle name="Normal 2 4 4 2 47 9" xfId="21942" xr:uid="{00000000-0005-0000-0000-0000B5550000}"/>
    <cellStyle name="Normal 2 4 4 2 48" xfId="21943" xr:uid="{00000000-0005-0000-0000-0000B6550000}"/>
    <cellStyle name="Normal 2 4 4 2 48 10" xfId="21944" xr:uid="{00000000-0005-0000-0000-0000B7550000}"/>
    <cellStyle name="Normal 2 4 4 2 48 2" xfId="21945" xr:uid="{00000000-0005-0000-0000-0000B8550000}"/>
    <cellStyle name="Normal 2 4 4 2 48 2 2" xfId="21946" xr:uid="{00000000-0005-0000-0000-0000B9550000}"/>
    <cellStyle name="Normal 2 4 4 2 48 3" xfId="21947" xr:uid="{00000000-0005-0000-0000-0000BA550000}"/>
    <cellStyle name="Normal 2 4 4 2 48 3 2" xfId="21948" xr:uid="{00000000-0005-0000-0000-0000BB550000}"/>
    <cellStyle name="Normal 2 4 4 2 48 4" xfId="21949" xr:uid="{00000000-0005-0000-0000-0000BC550000}"/>
    <cellStyle name="Normal 2 4 4 2 48 4 2" xfId="21950" xr:uid="{00000000-0005-0000-0000-0000BD550000}"/>
    <cellStyle name="Normal 2 4 4 2 48 5" xfId="21951" xr:uid="{00000000-0005-0000-0000-0000BE550000}"/>
    <cellStyle name="Normal 2 4 4 2 48 5 2" xfId="21952" xr:uid="{00000000-0005-0000-0000-0000BF550000}"/>
    <cellStyle name="Normal 2 4 4 2 48 6" xfId="21953" xr:uid="{00000000-0005-0000-0000-0000C0550000}"/>
    <cellStyle name="Normal 2 4 4 2 48 6 2" xfId="21954" xr:uid="{00000000-0005-0000-0000-0000C1550000}"/>
    <cellStyle name="Normal 2 4 4 2 48 7" xfId="21955" xr:uid="{00000000-0005-0000-0000-0000C2550000}"/>
    <cellStyle name="Normal 2 4 4 2 48 7 2" xfId="21956" xr:uid="{00000000-0005-0000-0000-0000C3550000}"/>
    <cellStyle name="Normal 2 4 4 2 48 8" xfId="21957" xr:uid="{00000000-0005-0000-0000-0000C4550000}"/>
    <cellStyle name="Normal 2 4 4 2 48 9" xfId="21958" xr:uid="{00000000-0005-0000-0000-0000C5550000}"/>
    <cellStyle name="Normal 2 4 4 2 49" xfId="21959" xr:uid="{00000000-0005-0000-0000-0000C6550000}"/>
    <cellStyle name="Normal 2 4 4 2 49 10" xfId="21960" xr:uid="{00000000-0005-0000-0000-0000C7550000}"/>
    <cellStyle name="Normal 2 4 4 2 49 2" xfId="21961" xr:uid="{00000000-0005-0000-0000-0000C8550000}"/>
    <cellStyle name="Normal 2 4 4 2 49 2 2" xfId="21962" xr:uid="{00000000-0005-0000-0000-0000C9550000}"/>
    <cellStyle name="Normal 2 4 4 2 49 3" xfId="21963" xr:uid="{00000000-0005-0000-0000-0000CA550000}"/>
    <cellStyle name="Normal 2 4 4 2 49 3 2" xfId="21964" xr:uid="{00000000-0005-0000-0000-0000CB550000}"/>
    <cellStyle name="Normal 2 4 4 2 49 4" xfId="21965" xr:uid="{00000000-0005-0000-0000-0000CC550000}"/>
    <cellStyle name="Normal 2 4 4 2 49 4 2" xfId="21966" xr:uid="{00000000-0005-0000-0000-0000CD550000}"/>
    <cellStyle name="Normal 2 4 4 2 49 5" xfId="21967" xr:uid="{00000000-0005-0000-0000-0000CE550000}"/>
    <cellStyle name="Normal 2 4 4 2 49 5 2" xfId="21968" xr:uid="{00000000-0005-0000-0000-0000CF550000}"/>
    <cellStyle name="Normal 2 4 4 2 49 6" xfId="21969" xr:uid="{00000000-0005-0000-0000-0000D0550000}"/>
    <cellStyle name="Normal 2 4 4 2 49 6 2" xfId="21970" xr:uid="{00000000-0005-0000-0000-0000D1550000}"/>
    <cellStyle name="Normal 2 4 4 2 49 7" xfId="21971" xr:uid="{00000000-0005-0000-0000-0000D2550000}"/>
    <cellStyle name="Normal 2 4 4 2 49 7 2" xfId="21972" xr:uid="{00000000-0005-0000-0000-0000D3550000}"/>
    <cellStyle name="Normal 2 4 4 2 49 8" xfId="21973" xr:uid="{00000000-0005-0000-0000-0000D4550000}"/>
    <cellStyle name="Normal 2 4 4 2 49 9" xfId="21974" xr:uid="{00000000-0005-0000-0000-0000D5550000}"/>
    <cellStyle name="Normal 2 4 4 2 5" xfId="21975" xr:uid="{00000000-0005-0000-0000-0000D6550000}"/>
    <cellStyle name="Normal 2 4 4 2 5 10" xfId="21976" xr:uid="{00000000-0005-0000-0000-0000D7550000}"/>
    <cellStyle name="Normal 2 4 4 2 5 2" xfId="21977" xr:uid="{00000000-0005-0000-0000-0000D8550000}"/>
    <cellStyle name="Normal 2 4 4 2 5 2 2" xfId="21978" xr:uid="{00000000-0005-0000-0000-0000D9550000}"/>
    <cellStyle name="Normal 2 4 4 2 5 3" xfId="21979" xr:uid="{00000000-0005-0000-0000-0000DA550000}"/>
    <cellStyle name="Normal 2 4 4 2 5 3 2" xfId="21980" xr:uid="{00000000-0005-0000-0000-0000DB550000}"/>
    <cellStyle name="Normal 2 4 4 2 5 4" xfId="21981" xr:uid="{00000000-0005-0000-0000-0000DC550000}"/>
    <cellStyle name="Normal 2 4 4 2 5 4 2" xfId="21982" xr:uid="{00000000-0005-0000-0000-0000DD550000}"/>
    <cellStyle name="Normal 2 4 4 2 5 5" xfId="21983" xr:uid="{00000000-0005-0000-0000-0000DE550000}"/>
    <cellStyle name="Normal 2 4 4 2 5 5 2" xfId="21984" xr:uid="{00000000-0005-0000-0000-0000DF550000}"/>
    <cellStyle name="Normal 2 4 4 2 5 6" xfId="21985" xr:uid="{00000000-0005-0000-0000-0000E0550000}"/>
    <cellStyle name="Normal 2 4 4 2 5 6 2" xfId="21986" xr:uid="{00000000-0005-0000-0000-0000E1550000}"/>
    <cellStyle name="Normal 2 4 4 2 5 7" xfId="21987" xr:uid="{00000000-0005-0000-0000-0000E2550000}"/>
    <cellStyle name="Normal 2 4 4 2 5 7 2" xfId="21988" xr:uid="{00000000-0005-0000-0000-0000E3550000}"/>
    <cellStyle name="Normal 2 4 4 2 5 8" xfId="21989" xr:uid="{00000000-0005-0000-0000-0000E4550000}"/>
    <cellStyle name="Normal 2 4 4 2 5 9" xfId="21990" xr:uid="{00000000-0005-0000-0000-0000E5550000}"/>
    <cellStyle name="Normal 2 4 4 2 50" xfId="21991" xr:uid="{00000000-0005-0000-0000-0000E6550000}"/>
    <cellStyle name="Normal 2 4 4 2 50 2" xfId="21992" xr:uid="{00000000-0005-0000-0000-0000E7550000}"/>
    <cellStyle name="Normal 2 4 4 2 51" xfId="21993" xr:uid="{00000000-0005-0000-0000-0000E8550000}"/>
    <cellStyle name="Normal 2 4 4 2 51 2" xfId="21994" xr:uid="{00000000-0005-0000-0000-0000E9550000}"/>
    <cellStyle name="Normal 2 4 4 2 52" xfId="21995" xr:uid="{00000000-0005-0000-0000-0000EA550000}"/>
    <cellStyle name="Normal 2 4 4 2 52 2" xfId="21996" xr:uid="{00000000-0005-0000-0000-0000EB550000}"/>
    <cellStyle name="Normal 2 4 4 2 53" xfId="21997" xr:uid="{00000000-0005-0000-0000-0000EC550000}"/>
    <cellStyle name="Normal 2 4 4 2 53 2" xfId="21998" xr:uid="{00000000-0005-0000-0000-0000ED550000}"/>
    <cellStyle name="Normal 2 4 4 2 54" xfId="21999" xr:uid="{00000000-0005-0000-0000-0000EE550000}"/>
    <cellStyle name="Normal 2 4 4 2 54 2" xfId="22000" xr:uid="{00000000-0005-0000-0000-0000EF550000}"/>
    <cellStyle name="Normal 2 4 4 2 55" xfId="22001" xr:uid="{00000000-0005-0000-0000-0000F0550000}"/>
    <cellStyle name="Normal 2 4 4 2 55 2" xfId="22002" xr:uid="{00000000-0005-0000-0000-0000F1550000}"/>
    <cellStyle name="Normal 2 4 4 2 56" xfId="22003" xr:uid="{00000000-0005-0000-0000-0000F2550000}"/>
    <cellStyle name="Normal 2 4 4 2 57" xfId="22004" xr:uid="{00000000-0005-0000-0000-0000F3550000}"/>
    <cellStyle name="Normal 2 4 4 2 58" xfId="22005" xr:uid="{00000000-0005-0000-0000-0000F4550000}"/>
    <cellStyle name="Normal 2 4 4 2 6" xfId="22006" xr:uid="{00000000-0005-0000-0000-0000F5550000}"/>
    <cellStyle name="Normal 2 4 4 2 6 10" xfId="22007" xr:uid="{00000000-0005-0000-0000-0000F6550000}"/>
    <cellStyle name="Normal 2 4 4 2 6 2" xfId="22008" xr:uid="{00000000-0005-0000-0000-0000F7550000}"/>
    <cellStyle name="Normal 2 4 4 2 6 2 2" xfId="22009" xr:uid="{00000000-0005-0000-0000-0000F8550000}"/>
    <cellStyle name="Normal 2 4 4 2 6 3" xfId="22010" xr:uid="{00000000-0005-0000-0000-0000F9550000}"/>
    <cellStyle name="Normal 2 4 4 2 6 3 2" xfId="22011" xr:uid="{00000000-0005-0000-0000-0000FA550000}"/>
    <cellStyle name="Normal 2 4 4 2 6 4" xfId="22012" xr:uid="{00000000-0005-0000-0000-0000FB550000}"/>
    <cellStyle name="Normal 2 4 4 2 6 4 2" xfId="22013" xr:uid="{00000000-0005-0000-0000-0000FC550000}"/>
    <cellStyle name="Normal 2 4 4 2 6 5" xfId="22014" xr:uid="{00000000-0005-0000-0000-0000FD550000}"/>
    <cellStyle name="Normal 2 4 4 2 6 5 2" xfId="22015" xr:uid="{00000000-0005-0000-0000-0000FE550000}"/>
    <cellStyle name="Normal 2 4 4 2 6 6" xfId="22016" xr:uid="{00000000-0005-0000-0000-0000FF550000}"/>
    <cellStyle name="Normal 2 4 4 2 6 6 2" xfId="22017" xr:uid="{00000000-0005-0000-0000-000000560000}"/>
    <cellStyle name="Normal 2 4 4 2 6 7" xfId="22018" xr:uid="{00000000-0005-0000-0000-000001560000}"/>
    <cellStyle name="Normal 2 4 4 2 6 7 2" xfId="22019" xr:uid="{00000000-0005-0000-0000-000002560000}"/>
    <cellStyle name="Normal 2 4 4 2 6 8" xfId="22020" xr:uid="{00000000-0005-0000-0000-000003560000}"/>
    <cellStyle name="Normal 2 4 4 2 6 9" xfId="22021" xr:uid="{00000000-0005-0000-0000-000004560000}"/>
    <cellStyle name="Normal 2 4 4 2 7" xfId="22022" xr:uid="{00000000-0005-0000-0000-000005560000}"/>
    <cellStyle name="Normal 2 4 4 2 7 10" xfId="22023" xr:uid="{00000000-0005-0000-0000-000006560000}"/>
    <cellStyle name="Normal 2 4 4 2 7 2" xfId="22024" xr:uid="{00000000-0005-0000-0000-000007560000}"/>
    <cellStyle name="Normal 2 4 4 2 7 2 2" xfId="22025" xr:uid="{00000000-0005-0000-0000-000008560000}"/>
    <cellStyle name="Normal 2 4 4 2 7 3" xfId="22026" xr:uid="{00000000-0005-0000-0000-000009560000}"/>
    <cellStyle name="Normal 2 4 4 2 7 3 2" xfId="22027" xr:uid="{00000000-0005-0000-0000-00000A560000}"/>
    <cellStyle name="Normal 2 4 4 2 7 4" xfId="22028" xr:uid="{00000000-0005-0000-0000-00000B560000}"/>
    <cellStyle name="Normal 2 4 4 2 7 4 2" xfId="22029" xr:uid="{00000000-0005-0000-0000-00000C560000}"/>
    <cellStyle name="Normal 2 4 4 2 7 5" xfId="22030" xr:uid="{00000000-0005-0000-0000-00000D560000}"/>
    <cellStyle name="Normal 2 4 4 2 7 5 2" xfId="22031" xr:uid="{00000000-0005-0000-0000-00000E560000}"/>
    <cellStyle name="Normal 2 4 4 2 7 6" xfId="22032" xr:uid="{00000000-0005-0000-0000-00000F560000}"/>
    <cellStyle name="Normal 2 4 4 2 7 6 2" xfId="22033" xr:uid="{00000000-0005-0000-0000-000010560000}"/>
    <cellStyle name="Normal 2 4 4 2 7 7" xfId="22034" xr:uid="{00000000-0005-0000-0000-000011560000}"/>
    <cellStyle name="Normal 2 4 4 2 7 7 2" xfId="22035" xr:uid="{00000000-0005-0000-0000-000012560000}"/>
    <cellStyle name="Normal 2 4 4 2 7 8" xfId="22036" xr:uid="{00000000-0005-0000-0000-000013560000}"/>
    <cellStyle name="Normal 2 4 4 2 7 9" xfId="22037" xr:uid="{00000000-0005-0000-0000-000014560000}"/>
    <cellStyle name="Normal 2 4 4 2 8" xfId="22038" xr:uid="{00000000-0005-0000-0000-000015560000}"/>
    <cellStyle name="Normal 2 4 4 2 8 10" xfId="22039" xr:uid="{00000000-0005-0000-0000-000016560000}"/>
    <cellStyle name="Normal 2 4 4 2 8 2" xfId="22040" xr:uid="{00000000-0005-0000-0000-000017560000}"/>
    <cellStyle name="Normal 2 4 4 2 8 2 2" xfId="22041" xr:uid="{00000000-0005-0000-0000-000018560000}"/>
    <cellStyle name="Normal 2 4 4 2 8 3" xfId="22042" xr:uid="{00000000-0005-0000-0000-000019560000}"/>
    <cellStyle name="Normal 2 4 4 2 8 3 2" xfId="22043" xr:uid="{00000000-0005-0000-0000-00001A560000}"/>
    <cellStyle name="Normal 2 4 4 2 8 4" xfId="22044" xr:uid="{00000000-0005-0000-0000-00001B560000}"/>
    <cellStyle name="Normal 2 4 4 2 8 4 2" xfId="22045" xr:uid="{00000000-0005-0000-0000-00001C560000}"/>
    <cellStyle name="Normal 2 4 4 2 8 5" xfId="22046" xr:uid="{00000000-0005-0000-0000-00001D560000}"/>
    <cellStyle name="Normal 2 4 4 2 8 5 2" xfId="22047" xr:uid="{00000000-0005-0000-0000-00001E560000}"/>
    <cellStyle name="Normal 2 4 4 2 8 6" xfId="22048" xr:uid="{00000000-0005-0000-0000-00001F560000}"/>
    <cellStyle name="Normal 2 4 4 2 8 6 2" xfId="22049" xr:uid="{00000000-0005-0000-0000-000020560000}"/>
    <cellStyle name="Normal 2 4 4 2 8 7" xfId="22050" xr:uid="{00000000-0005-0000-0000-000021560000}"/>
    <cellStyle name="Normal 2 4 4 2 8 7 2" xfId="22051" xr:uid="{00000000-0005-0000-0000-000022560000}"/>
    <cellStyle name="Normal 2 4 4 2 8 8" xfId="22052" xr:uid="{00000000-0005-0000-0000-000023560000}"/>
    <cellStyle name="Normal 2 4 4 2 8 9" xfId="22053" xr:uid="{00000000-0005-0000-0000-000024560000}"/>
    <cellStyle name="Normal 2 4 4 2 9" xfId="22054" xr:uid="{00000000-0005-0000-0000-000025560000}"/>
    <cellStyle name="Normal 2 4 4 2 9 10" xfId="22055" xr:uid="{00000000-0005-0000-0000-000026560000}"/>
    <cellStyle name="Normal 2 4 4 2 9 2" xfId="22056" xr:uid="{00000000-0005-0000-0000-000027560000}"/>
    <cellStyle name="Normal 2 4 4 2 9 2 2" xfId="22057" xr:uid="{00000000-0005-0000-0000-000028560000}"/>
    <cellStyle name="Normal 2 4 4 2 9 3" xfId="22058" xr:uid="{00000000-0005-0000-0000-000029560000}"/>
    <cellStyle name="Normal 2 4 4 2 9 3 2" xfId="22059" xr:uid="{00000000-0005-0000-0000-00002A560000}"/>
    <cellStyle name="Normal 2 4 4 2 9 4" xfId="22060" xr:uid="{00000000-0005-0000-0000-00002B560000}"/>
    <cellStyle name="Normal 2 4 4 2 9 4 2" xfId="22061" xr:uid="{00000000-0005-0000-0000-00002C560000}"/>
    <cellStyle name="Normal 2 4 4 2 9 5" xfId="22062" xr:uid="{00000000-0005-0000-0000-00002D560000}"/>
    <cellStyle name="Normal 2 4 4 2 9 5 2" xfId="22063" xr:uid="{00000000-0005-0000-0000-00002E560000}"/>
    <cellStyle name="Normal 2 4 4 2 9 6" xfId="22064" xr:uid="{00000000-0005-0000-0000-00002F560000}"/>
    <cellStyle name="Normal 2 4 4 2 9 6 2" xfId="22065" xr:uid="{00000000-0005-0000-0000-000030560000}"/>
    <cellStyle name="Normal 2 4 4 2 9 7" xfId="22066" xr:uid="{00000000-0005-0000-0000-000031560000}"/>
    <cellStyle name="Normal 2 4 4 2 9 7 2" xfId="22067" xr:uid="{00000000-0005-0000-0000-000032560000}"/>
    <cellStyle name="Normal 2 4 4 2 9 8" xfId="22068" xr:uid="{00000000-0005-0000-0000-000033560000}"/>
    <cellStyle name="Normal 2 4 4 2 9 9" xfId="22069" xr:uid="{00000000-0005-0000-0000-000034560000}"/>
    <cellStyle name="Normal 2 4 4 20" xfId="22070" xr:uid="{00000000-0005-0000-0000-000035560000}"/>
    <cellStyle name="Normal 2 4 4 20 2" xfId="22071" xr:uid="{00000000-0005-0000-0000-000036560000}"/>
    <cellStyle name="Normal 2 4 4 21" xfId="22072" xr:uid="{00000000-0005-0000-0000-000037560000}"/>
    <cellStyle name="Normal 2 4 4 22" xfId="22073" xr:uid="{00000000-0005-0000-0000-000038560000}"/>
    <cellStyle name="Normal 2 4 4 23" xfId="22074" xr:uid="{00000000-0005-0000-0000-000039560000}"/>
    <cellStyle name="Normal 2 4 4 3" xfId="22075" xr:uid="{00000000-0005-0000-0000-00003A560000}"/>
    <cellStyle name="Normal 2 4 4 3 10" xfId="22076" xr:uid="{00000000-0005-0000-0000-00003B560000}"/>
    <cellStyle name="Normal 2 4 4 3 2" xfId="22077" xr:uid="{00000000-0005-0000-0000-00003C560000}"/>
    <cellStyle name="Normal 2 4 4 3 2 2" xfId="22078" xr:uid="{00000000-0005-0000-0000-00003D560000}"/>
    <cellStyle name="Normal 2 4 4 3 3" xfId="22079" xr:uid="{00000000-0005-0000-0000-00003E560000}"/>
    <cellStyle name="Normal 2 4 4 3 3 2" xfId="22080" xr:uid="{00000000-0005-0000-0000-00003F560000}"/>
    <cellStyle name="Normal 2 4 4 3 4" xfId="22081" xr:uid="{00000000-0005-0000-0000-000040560000}"/>
    <cellStyle name="Normal 2 4 4 3 4 2" xfId="22082" xr:uid="{00000000-0005-0000-0000-000041560000}"/>
    <cellStyle name="Normal 2 4 4 3 5" xfId="22083" xr:uid="{00000000-0005-0000-0000-000042560000}"/>
    <cellStyle name="Normal 2 4 4 3 5 2" xfId="22084" xr:uid="{00000000-0005-0000-0000-000043560000}"/>
    <cellStyle name="Normal 2 4 4 3 6" xfId="22085" xr:uid="{00000000-0005-0000-0000-000044560000}"/>
    <cellStyle name="Normal 2 4 4 3 6 2" xfId="22086" xr:uid="{00000000-0005-0000-0000-000045560000}"/>
    <cellStyle name="Normal 2 4 4 3 7" xfId="22087" xr:uid="{00000000-0005-0000-0000-000046560000}"/>
    <cellStyle name="Normal 2 4 4 3 7 2" xfId="22088" xr:uid="{00000000-0005-0000-0000-000047560000}"/>
    <cellStyle name="Normal 2 4 4 3 8" xfId="22089" xr:uid="{00000000-0005-0000-0000-000048560000}"/>
    <cellStyle name="Normal 2 4 4 3 9" xfId="22090" xr:uid="{00000000-0005-0000-0000-000049560000}"/>
    <cellStyle name="Normal 2 4 4 4" xfId="22091" xr:uid="{00000000-0005-0000-0000-00004A560000}"/>
    <cellStyle name="Normal 2 4 4 4 10" xfId="22092" xr:uid="{00000000-0005-0000-0000-00004B560000}"/>
    <cellStyle name="Normal 2 4 4 4 2" xfId="22093" xr:uid="{00000000-0005-0000-0000-00004C560000}"/>
    <cellStyle name="Normal 2 4 4 4 2 2" xfId="22094" xr:uid="{00000000-0005-0000-0000-00004D560000}"/>
    <cellStyle name="Normal 2 4 4 4 3" xfId="22095" xr:uid="{00000000-0005-0000-0000-00004E560000}"/>
    <cellStyle name="Normal 2 4 4 4 3 2" xfId="22096" xr:uid="{00000000-0005-0000-0000-00004F560000}"/>
    <cellStyle name="Normal 2 4 4 4 4" xfId="22097" xr:uid="{00000000-0005-0000-0000-000050560000}"/>
    <cellStyle name="Normal 2 4 4 4 4 2" xfId="22098" xr:uid="{00000000-0005-0000-0000-000051560000}"/>
    <cellStyle name="Normal 2 4 4 4 5" xfId="22099" xr:uid="{00000000-0005-0000-0000-000052560000}"/>
    <cellStyle name="Normal 2 4 4 4 5 2" xfId="22100" xr:uid="{00000000-0005-0000-0000-000053560000}"/>
    <cellStyle name="Normal 2 4 4 4 6" xfId="22101" xr:uid="{00000000-0005-0000-0000-000054560000}"/>
    <cellStyle name="Normal 2 4 4 4 6 2" xfId="22102" xr:uid="{00000000-0005-0000-0000-000055560000}"/>
    <cellStyle name="Normal 2 4 4 4 7" xfId="22103" xr:uid="{00000000-0005-0000-0000-000056560000}"/>
    <cellStyle name="Normal 2 4 4 4 7 2" xfId="22104" xr:uid="{00000000-0005-0000-0000-000057560000}"/>
    <cellStyle name="Normal 2 4 4 4 8" xfId="22105" xr:uid="{00000000-0005-0000-0000-000058560000}"/>
    <cellStyle name="Normal 2 4 4 4 9" xfId="22106" xr:uid="{00000000-0005-0000-0000-000059560000}"/>
    <cellStyle name="Normal 2 4 4 5" xfId="22107" xr:uid="{00000000-0005-0000-0000-00005A560000}"/>
    <cellStyle name="Normal 2 4 4 5 10" xfId="22108" xr:uid="{00000000-0005-0000-0000-00005B560000}"/>
    <cellStyle name="Normal 2 4 4 5 2" xfId="22109" xr:uid="{00000000-0005-0000-0000-00005C560000}"/>
    <cellStyle name="Normal 2 4 4 5 2 2" xfId="22110" xr:uid="{00000000-0005-0000-0000-00005D560000}"/>
    <cellStyle name="Normal 2 4 4 5 3" xfId="22111" xr:uid="{00000000-0005-0000-0000-00005E560000}"/>
    <cellStyle name="Normal 2 4 4 5 3 2" xfId="22112" xr:uid="{00000000-0005-0000-0000-00005F560000}"/>
    <cellStyle name="Normal 2 4 4 5 4" xfId="22113" xr:uid="{00000000-0005-0000-0000-000060560000}"/>
    <cellStyle name="Normal 2 4 4 5 4 2" xfId="22114" xr:uid="{00000000-0005-0000-0000-000061560000}"/>
    <cellStyle name="Normal 2 4 4 5 5" xfId="22115" xr:uid="{00000000-0005-0000-0000-000062560000}"/>
    <cellStyle name="Normal 2 4 4 5 5 2" xfId="22116" xr:uid="{00000000-0005-0000-0000-000063560000}"/>
    <cellStyle name="Normal 2 4 4 5 6" xfId="22117" xr:uid="{00000000-0005-0000-0000-000064560000}"/>
    <cellStyle name="Normal 2 4 4 5 6 2" xfId="22118" xr:uid="{00000000-0005-0000-0000-000065560000}"/>
    <cellStyle name="Normal 2 4 4 5 7" xfId="22119" xr:uid="{00000000-0005-0000-0000-000066560000}"/>
    <cellStyle name="Normal 2 4 4 5 7 2" xfId="22120" xr:uid="{00000000-0005-0000-0000-000067560000}"/>
    <cellStyle name="Normal 2 4 4 5 8" xfId="22121" xr:uid="{00000000-0005-0000-0000-000068560000}"/>
    <cellStyle name="Normal 2 4 4 5 9" xfId="22122" xr:uid="{00000000-0005-0000-0000-000069560000}"/>
    <cellStyle name="Normal 2 4 4 6" xfId="22123" xr:uid="{00000000-0005-0000-0000-00006A560000}"/>
    <cellStyle name="Normal 2 4 4 6 10" xfId="22124" xr:uid="{00000000-0005-0000-0000-00006B560000}"/>
    <cellStyle name="Normal 2 4 4 6 2" xfId="22125" xr:uid="{00000000-0005-0000-0000-00006C560000}"/>
    <cellStyle name="Normal 2 4 4 6 2 2" xfId="22126" xr:uid="{00000000-0005-0000-0000-00006D560000}"/>
    <cellStyle name="Normal 2 4 4 6 3" xfId="22127" xr:uid="{00000000-0005-0000-0000-00006E560000}"/>
    <cellStyle name="Normal 2 4 4 6 3 2" xfId="22128" xr:uid="{00000000-0005-0000-0000-00006F560000}"/>
    <cellStyle name="Normal 2 4 4 6 4" xfId="22129" xr:uid="{00000000-0005-0000-0000-000070560000}"/>
    <cellStyle name="Normal 2 4 4 6 4 2" xfId="22130" xr:uid="{00000000-0005-0000-0000-000071560000}"/>
    <cellStyle name="Normal 2 4 4 6 5" xfId="22131" xr:uid="{00000000-0005-0000-0000-000072560000}"/>
    <cellStyle name="Normal 2 4 4 6 5 2" xfId="22132" xr:uid="{00000000-0005-0000-0000-000073560000}"/>
    <cellStyle name="Normal 2 4 4 6 6" xfId="22133" xr:uid="{00000000-0005-0000-0000-000074560000}"/>
    <cellStyle name="Normal 2 4 4 6 6 2" xfId="22134" xr:uid="{00000000-0005-0000-0000-000075560000}"/>
    <cellStyle name="Normal 2 4 4 6 7" xfId="22135" xr:uid="{00000000-0005-0000-0000-000076560000}"/>
    <cellStyle name="Normal 2 4 4 6 7 2" xfId="22136" xr:uid="{00000000-0005-0000-0000-000077560000}"/>
    <cellStyle name="Normal 2 4 4 6 8" xfId="22137" xr:uid="{00000000-0005-0000-0000-000078560000}"/>
    <cellStyle name="Normal 2 4 4 6 9" xfId="22138" xr:uid="{00000000-0005-0000-0000-000079560000}"/>
    <cellStyle name="Normal 2 4 4 7" xfId="22139" xr:uid="{00000000-0005-0000-0000-00007A560000}"/>
    <cellStyle name="Normal 2 4 4 7 10" xfId="22140" xr:uid="{00000000-0005-0000-0000-00007B560000}"/>
    <cellStyle name="Normal 2 4 4 7 2" xfId="22141" xr:uid="{00000000-0005-0000-0000-00007C560000}"/>
    <cellStyle name="Normal 2 4 4 7 2 2" xfId="22142" xr:uid="{00000000-0005-0000-0000-00007D560000}"/>
    <cellStyle name="Normal 2 4 4 7 3" xfId="22143" xr:uid="{00000000-0005-0000-0000-00007E560000}"/>
    <cellStyle name="Normal 2 4 4 7 3 2" xfId="22144" xr:uid="{00000000-0005-0000-0000-00007F560000}"/>
    <cellStyle name="Normal 2 4 4 7 4" xfId="22145" xr:uid="{00000000-0005-0000-0000-000080560000}"/>
    <cellStyle name="Normal 2 4 4 7 4 2" xfId="22146" xr:uid="{00000000-0005-0000-0000-000081560000}"/>
    <cellStyle name="Normal 2 4 4 7 5" xfId="22147" xr:uid="{00000000-0005-0000-0000-000082560000}"/>
    <cellStyle name="Normal 2 4 4 7 5 2" xfId="22148" xr:uid="{00000000-0005-0000-0000-000083560000}"/>
    <cellStyle name="Normal 2 4 4 7 6" xfId="22149" xr:uid="{00000000-0005-0000-0000-000084560000}"/>
    <cellStyle name="Normal 2 4 4 7 6 2" xfId="22150" xr:uid="{00000000-0005-0000-0000-000085560000}"/>
    <cellStyle name="Normal 2 4 4 7 7" xfId="22151" xr:uid="{00000000-0005-0000-0000-000086560000}"/>
    <cellStyle name="Normal 2 4 4 7 7 2" xfId="22152" xr:uid="{00000000-0005-0000-0000-000087560000}"/>
    <cellStyle name="Normal 2 4 4 7 8" xfId="22153" xr:uid="{00000000-0005-0000-0000-000088560000}"/>
    <cellStyle name="Normal 2 4 4 7 9" xfId="22154" xr:uid="{00000000-0005-0000-0000-000089560000}"/>
    <cellStyle name="Normal 2 4 4 8" xfId="22155" xr:uid="{00000000-0005-0000-0000-00008A560000}"/>
    <cellStyle name="Normal 2 4 4 8 10" xfId="22156" xr:uid="{00000000-0005-0000-0000-00008B560000}"/>
    <cellStyle name="Normal 2 4 4 8 2" xfId="22157" xr:uid="{00000000-0005-0000-0000-00008C560000}"/>
    <cellStyle name="Normal 2 4 4 8 2 2" xfId="22158" xr:uid="{00000000-0005-0000-0000-00008D560000}"/>
    <cellStyle name="Normal 2 4 4 8 3" xfId="22159" xr:uid="{00000000-0005-0000-0000-00008E560000}"/>
    <cellStyle name="Normal 2 4 4 8 3 2" xfId="22160" xr:uid="{00000000-0005-0000-0000-00008F560000}"/>
    <cellStyle name="Normal 2 4 4 8 4" xfId="22161" xr:uid="{00000000-0005-0000-0000-000090560000}"/>
    <cellStyle name="Normal 2 4 4 8 4 2" xfId="22162" xr:uid="{00000000-0005-0000-0000-000091560000}"/>
    <cellStyle name="Normal 2 4 4 8 5" xfId="22163" xr:uid="{00000000-0005-0000-0000-000092560000}"/>
    <cellStyle name="Normal 2 4 4 8 5 2" xfId="22164" xr:uid="{00000000-0005-0000-0000-000093560000}"/>
    <cellStyle name="Normal 2 4 4 8 6" xfId="22165" xr:uid="{00000000-0005-0000-0000-000094560000}"/>
    <cellStyle name="Normal 2 4 4 8 6 2" xfId="22166" xr:uid="{00000000-0005-0000-0000-000095560000}"/>
    <cellStyle name="Normal 2 4 4 8 7" xfId="22167" xr:uid="{00000000-0005-0000-0000-000096560000}"/>
    <cellStyle name="Normal 2 4 4 8 7 2" xfId="22168" xr:uid="{00000000-0005-0000-0000-000097560000}"/>
    <cellStyle name="Normal 2 4 4 8 8" xfId="22169" xr:uid="{00000000-0005-0000-0000-000098560000}"/>
    <cellStyle name="Normal 2 4 4 8 9" xfId="22170" xr:uid="{00000000-0005-0000-0000-000099560000}"/>
    <cellStyle name="Normal 2 4 4 9" xfId="22171" xr:uid="{00000000-0005-0000-0000-00009A560000}"/>
    <cellStyle name="Normal 2 4 4 9 10" xfId="22172" xr:uid="{00000000-0005-0000-0000-00009B560000}"/>
    <cellStyle name="Normal 2 4 4 9 2" xfId="22173" xr:uid="{00000000-0005-0000-0000-00009C560000}"/>
    <cellStyle name="Normal 2 4 4 9 2 2" xfId="22174" xr:uid="{00000000-0005-0000-0000-00009D560000}"/>
    <cellStyle name="Normal 2 4 4 9 3" xfId="22175" xr:uid="{00000000-0005-0000-0000-00009E560000}"/>
    <cellStyle name="Normal 2 4 4 9 3 2" xfId="22176" xr:uid="{00000000-0005-0000-0000-00009F560000}"/>
    <cellStyle name="Normal 2 4 4 9 4" xfId="22177" xr:uid="{00000000-0005-0000-0000-0000A0560000}"/>
    <cellStyle name="Normal 2 4 4 9 4 2" xfId="22178" xr:uid="{00000000-0005-0000-0000-0000A1560000}"/>
    <cellStyle name="Normal 2 4 4 9 5" xfId="22179" xr:uid="{00000000-0005-0000-0000-0000A2560000}"/>
    <cellStyle name="Normal 2 4 4 9 5 2" xfId="22180" xr:uid="{00000000-0005-0000-0000-0000A3560000}"/>
    <cellStyle name="Normal 2 4 4 9 6" xfId="22181" xr:uid="{00000000-0005-0000-0000-0000A4560000}"/>
    <cellStyle name="Normal 2 4 4 9 6 2" xfId="22182" xr:uid="{00000000-0005-0000-0000-0000A5560000}"/>
    <cellStyle name="Normal 2 4 4 9 7" xfId="22183" xr:uid="{00000000-0005-0000-0000-0000A6560000}"/>
    <cellStyle name="Normal 2 4 4 9 7 2" xfId="22184" xr:uid="{00000000-0005-0000-0000-0000A7560000}"/>
    <cellStyle name="Normal 2 4 4 9 8" xfId="22185" xr:uid="{00000000-0005-0000-0000-0000A8560000}"/>
    <cellStyle name="Normal 2 4 4 9 9" xfId="22186" xr:uid="{00000000-0005-0000-0000-0000A9560000}"/>
    <cellStyle name="Normal 2 4 40" xfId="22187" xr:uid="{00000000-0005-0000-0000-0000AA560000}"/>
    <cellStyle name="Normal 2 4 40 10" xfId="22188" xr:uid="{00000000-0005-0000-0000-0000AB560000}"/>
    <cellStyle name="Normal 2 4 40 2" xfId="22189" xr:uid="{00000000-0005-0000-0000-0000AC560000}"/>
    <cellStyle name="Normal 2 4 40 2 2" xfId="22190" xr:uid="{00000000-0005-0000-0000-0000AD560000}"/>
    <cellStyle name="Normal 2 4 40 3" xfId="22191" xr:uid="{00000000-0005-0000-0000-0000AE560000}"/>
    <cellStyle name="Normal 2 4 40 3 2" xfId="22192" xr:uid="{00000000-0005-0000-0000-0000AF560000}"/>
    <cellStyle name="Normal 2 4 40 4" xfId="22193" xr:uid="{00000000-0005-0000-0000-0000B0560000}"/>
    <cellStyle name="Normal 2 4 40 4 2" xfId="22194" xr:uid="{00000000-0005-0000-0000-0000B1560000}"/>
    <cellStyle name="Normal 2 4 40 5" xfId="22195" xr:uid="{00000000-0005-0000-0000-0000B2560000}"/>
    <cellStyle name="Normal 2 4 40 5 2" xfId="22196" xr:uid="{00000000-0005-0000-0000-0000B3560000}"/>
    <cellStyle name="Normal 2 4 40 6" xfId="22197" xr:uid="{00000000-0005-0000-0000-0000B4560000}"/>
    <cellStyle name="Normal 2 4 40 6 2" xfId="22198" xr:uid="{00000000-0005-0000-0000-0000B5560000}"/>
    <cellStyle name="Normal 2 4 40 7" xfId="22199" xr:uid="{00000000-0005-0000-0000-0000B6560000}"/>
    <cellStyle name="Normal 2 4 40 7 2" xfId="22200" xr:uid="{00000000-0005-0000-0000-0000B7560000}"/>
    <cellStyle name="Normal 2 4 40 8" xfId="22201" xr:uid="{00000000-0005-0000-0000-0000B8560000}"/>
    <cellStyle name="Normal 2 4 40 9" xfId="22202" xr:uid="{00000000-0005-0000-0000-0000B9560000}"/>
    <cellStyle name="Normal 2 4 41" xfId="22203" xr:uid="{00000000-0005-0000-0000-0000BA560000}"/>
    <cellStyle name="Normal 2 4 41 10" xfId="22204" xr:uid="{00000000-0005-0000-0000-0000BB560000}"/>
    <cellStyle name="Normal 2 4 41 2" xfId="22205" xr:uid="{00000000-0005-0000-0000-0000BC560000}"/>
    <cellStyle name="Normal 2 4 41 2 2" xfId="22206" xr:uid="{00000000-0005-0000-0000-0000BD560000}"/>
    <cellStyle name="Normal 2 4 41 3" xfId="22207" xr:uid="{00000000-0005-0000-0000-0000BE560000}"/>
    <cellStyle name="Normal 2 4 41 3 2" xfId="22208" xr:uid="{00000000-0005-0000-0000-0000BF560000}"/>
    <cellStyle name="Normal 2 4 41 4" xfId="22209" xr:uid="{00000000-0005-0000-0000-0000C0560000}"/>
    <cellStyle name="Normal 2 4 41 4 2" xfId="22210" xr:uid="{00000000-0005-0000-0000-0000C1560000}"/>
    <cellStyle name="Normal 2 4 41 5" xfId="22211" xr:uid="{00000000-0005-0000-0000-0000C2560000}"/>
    <cellStyle name="Normal 2 4 41 5 2" xfId="22212" xr:uid="{00000000-0005-0000-0000-0000C3560000}"/>
    <cellStyle name="Normal 2 4 41 6" xfId="22213" xr:uid="{00000000-0005-0000-0000-0000C4560000}"/>
    <cellStyle name="Normal 2 4 41 6 2" xfId="22214" xr:uid="{00000000-0005-0000-0000-0000C5560000}"/>
    <cellStyle name="Normal 2 4 41 7" xfId="22215" xr:uid="{00000000-0005-0000-0000-0000C6560000}"/>
    <cellStyle name="Normal 2 4 41 7 2" xfId="22216" xr:uid="{00000000-0005-0000-0000-0000C7560000}"/>
    <cellStyle name="Normal 2 4 41 8" xfId="22217" xr:uid="{00000000-0005-0000-0000-0000C8560000}"/>
    <cellStyle name="Normal 2 4 41 9" xfId="22218" xr:uid="{00000000-0005-0000-0000-0000C9560000}"/>
    <cellStyle name="Normal 2 4 42" xfId="22219" xr:uid="{00000000-0005-0000-0000-0000CA560000}"/>
    <cellStyle name="Normal 2 4 42 10" xfId="22220" xr:uid="{00000000-0005-0000-0000-0000CB560000}"/>
    <cellStyle name="Normal 2 4 42 2" xfId="22221" xr:uid="{00000000-0005-0000-0000-0000CC560000}"/>
    <cellStyle name="Normal 2 4 42 2 2" xfId="22222" xr:uid="{00000000-0005-0000-0000-0000CD560000}"/>
    <cellStyle name="Normal 2 4 42 3" xfId="22223" xr:uid="{00000000-0005-0000-0000-0000CE560000}"/>
    <cellStyle name="Normal 2 4 42 3 2" xfId="22224" xr:uid="{00000000-0005-0000-0000-0000CF560000}"/>
    <cellStyle name="Normal 2 4 42 4" xfId="22225" xr:uid="{00000000-0005-0000-0000-0000D0560000}"/>
    <cellStyle name="Normal 2 4 42 4 2" xfId="22226" xr:uid="{00000000-0005-0000-0000-0000D1560000}"/>
    <cellStyle name="Normal 2 4 42 5" xfId="22227" xr:uid="{00000000-0005-0000-0000-0000D2560000}"/>
    <cellStyle name="Normal 2 4 42 5 2" xfId="22228" xr:uid="{00000000-0005-0000-0000-0000D3560000}"/>
    <cellStyle name="Normal 2 4 42 6" xfId="22229" xr:uid="{00000000-0005-0000-0000-0000D4560000}"/>
    <cellStyle name="Normal 2 4 42 6 2" xfId="22230" xr:uid="{00000000-0005-0000-0000-0000D5560000}"/>
    <cellStyle name="Normal 2 4 42 7" xfId="22231" xr:uid="{00000000-0005-0000-0000-0000D6560000}"/>
    <cellStyle name="Normal 2 4 42 7 2" xfId="22232" xr:uid="{00000000-0005-0000-0000-0000D7560000}"/>
    <cellStyle name="Normal 2 4 42 8" xfId="22233" xr:uid="{00000000-0005-0000-0000-0000D8560000}"/>
    <cellStyle name="Normal 2 4 42 9" xfId="22234" xr:uid="{00000000-0005-0000-0000-0000D9560000}"/>
    <cellStyle name="Normal 2 4 43" xfId="22235" xr:uid="{00000000-0005-0000-0000-0000DA560000}"/>
    <cellStyle name="Normal 2 4 43 10" xfId="22236" xr:uid="{00000000-0005-0000-0000-0000DB560000}"/>
    <cellStyle name="Normal 2 4 43 2" xfId="22237" xr:uid="{00000000-0005-0000-0000-0000DC560000}"/>
    <cellStyle name="Normal 2 4 43 2 2" xfId="22238" xr:uid="{00000000-0005-0000-0000-0000DD560000}"/>
    <cellStyle name="Normal 2 4 43 3" xfId="22239" xr:uid="{00000000-0005-0000-0000-0000DE560000}"/>
    <cellStyle name="Normal 2 4 43 3 2" xfId="22240" xr:uid="{00000000-0005-0000-0000-0000DF560000}"/>
    <cellStyle name="Normal 2 4 43 4" xfId="22241" xr:uid="{00000000-0005-0000-0000-0000E0560000}"/>
    <cellStyle name="Normal 2 4 43 4 2" xfId="22242" xr:uid="{00000000-0005-0000-0000-0000E1560000}"/>
    <cellStyle name="Normal 2 4 43 5" xfId="22243" xr:uid="{00000000-0005-0000-0000-0000E2560000}"/>
    <cellStyle name="Normal 2 4 43 5 2" xfId="22244" xr:uid="{00000000-0005-0000-0000-0000E3560000}"/>
    <cellStyle name="Normal 2 4 43 6" xfId="22245" xr:uid="{00000000-0005-0000-0000-0000E4560000}"/>
    <cellStyle name="Normal 2 4 43 6 2" xfId="22246" xr:uid="{00000000-0005-0000-0000-0000E5560000}"/>
    <cellStyle name="Normal 2 4 43 7" xfId="22247" xr:uid="{00000000-0005-0000-0000-0000E6560000}"/>
    <cellStyle name="Normal 2 4 43 7 2" xfId="22248" xr:uid="{00000000-0005-0000-0000-0000E7560000}"/>
    <cellStyle name="Normal 2 4 43 8" xfId="22249" xr:uid="{00000000-0005-0000-0000-0000E8560000}"/>
    <cellStyle name="Normal 2 4 43 9" xfId="22250" xr:uid="{00000000-0005-0000-0000-0000E9560000}"/>
    <cellStyle name="Normal 2 4 44" xfId="22251" xr:uid="{00000000-0005-0000-0000-0000EA560000}"/>
    <cellStyle name="Normal 2 4 44 10" xfId="22252" xr:uid="{00000000-0005-0000-0000-0000EB560000}"/>
    <cellStyle name="Normal 2 4 44 2" xfId="22253" xr:uid="{00000000-0005-0000-0000-0000EC560000}"/>
    <cellStyle name="Normal 2 4 44 2 2" xfId="22254" xr:uid="{00000000-0005-0000-0000-0000ED560000}"/>
    <cellStyle name="Normal 2 4 44 3" xfId="22255" xr:uid="{00000000-0005-0000-0000-0000EE560000}"/>
    <cellStyle name="Normal 2 4 44 3 2" xfId="22256" xr:uid="{00000000-0005-0000-0000-0000EF560000}"/>
    <cellStyle name="Normal 2 4 44 4" xfId="22257" xr:uid="{00000000-0005-0000-0000-0000F0560000}"/>
    <cellStyle name="Normal 2 4 44 4 2" xfId="22258" xr:uid="{00000000-0005-0000-0000-0000F1560000}"/>
    <cellStyle name="Normal 2 4 44 5" xfId="22259" xr:uid="{00000000-0005-0000-0000-0000F2560000}"/>
    <cellStyle name="Normal 2 4 44 5 2" xfId="22260" xr:uid="{00000000-0005-0000-0000-0000F3560000}"/>
    <cellStyle name="Normal 2 4 44 6" xfId="22261" xr:uid="{00000000-0005-0000-0000-0000F4560000}"/>
    <cellStyle name="Normal 2 4 44 6 2" xfId="22262" xr:uid="{00000000-0005-0000-0000-0000F5560000}"/>
    <cellStyle name="Normal 2 4 44 7" xfId="22263" xr:uid="{00000000-0005-0000-0000-0000F6560000}"/>
    <cellStyle name="Normal 2 4 44 7 2" xfId="22264" xr:uid="{00000000-0005-0000-0000-0000F7560000}"/>
    <cellStyle name="Normal 2 4 44 8" xfId="22265" xr:uid="{00000000-0005-0000-0000-0000F8560000}"/>
    <cellStyle name="Normal 2 4 44 9" xfId="22266" xr:uid="{00000000-0005-0000-0000-0000F9560000}"/>
    <cellStyle name="Normal 2 4 45" xfId="22267" xr:uid="{00000000-0005-0000-0000-0000FA560000}"/>
    <cellStyle name="Normal 2 4 45 10" xfId="22268" xr:uid="{00000000-0005-0000-0000-0000FB560000}"/>
    <cellStyle name="Normal 2 4 45 2" xfId="22269" xr:uid="{00000000-0005-0000-0000-0000FC560000}"/>
    <cellStyle name="Normal 2 4 45 2 2" xfId="22270" xr:uid="{00000000-0005-0000-0000-0000FD560000}"/>
    <cellStyle name="Normal 2 4 45 3" xfId="22271" xr:uid="{00000000-0005-0000-0000-0000FE560000}"/>
    <cellStyle name="Normal 2 4 45 3 2" xfId="22272" xr:uid="{00000000-0005-0000-0000-0000FF560000}"/>
    <cellStyle name="Normal 2 4 45 4" xfId="22273" xr:uid="{00000000-0005-0000-0000-000000570000}"/>
    <cellStyle name="Normal 2 4 45 4 2" xfId="22274" xr:uid="{00000000-0005-0000-0000-000001570000}"/>
    <cellStyle name="Normal 2 4 45 5" xfId="22275" xr:uid="{00000000-0005-0000-0000-000002570000}"/>
    <cellStyle name="Normal 2 4 45 5 2" xfId="22276" xr:uid="{00000000-0005-0000-0000-000003570000}"/>
    <cellStyle name="Normal 2 4 45 6" xfId="22277" xr:uid="{00000000-0005-0000-0000-000004570000}"/>
    <cellStyle name="Normal 2 4 45 6 2" xfId="22278" xr:uid="{00000000-0005-0000-0000-000005570000}"/>
    <cellStyle name="Normal 2 4 45 7" xfId="22279" xr:uid="{00000000-0005-0000-0000-000006570000}"/>
    <cellStyle name="Normal 2 4 45 7 2" xfId="22280" xr:uid="{00000000-0005-0000-0000-000007570000}"/>
    <cellStyle name="Normal 2 4 45 8" xfId="22281" xr:uid="{00000000-0005-0000-0000-000008570000}"/>
    <cellStyle name="Normal 2 4 45 9" xfId="22282" xr:uid="{00000000-0005-0000-0000-000009570000}"/>
    <cellStyle name="Normal 2 4 46" xfId="22283" xr:uid="{00000000-0005-0000-0000-00000A570000}"/>
    <cellStyle name="Normal 2 4 46 10" xfId="22284" xr:uid="{00000000-0005-0000-0000-00000B570000}"/>
    <cellStyle name="Normal 2 4 46 2" xfId="22285" xr:uid="{00000000-0005-0000-0000-00000C570000}"/>
    <cellStyle name="Normal 2 4 46 2 2" xfId="22286" xr:uid="{00000000-0005-0000-0000-00000D570000}"/>
    <cellStyle name="Normal 2 4 46 3" xfId="22287" xr:uid="{00000000-0005-0000-0000-00000E570000}"/>
    <cellStyle name="Normal 2 4 46 3 2" xfId="22288" xr:uid="{00000000-0005-0000-0000-00000F570000}"/>
    <cellStyle name="Normal 2 4 46 4" xfId="22289" xr:uid="{00000000-0005-0000-0000-000010570000}"/>
    <cellStyle name="Normal 2 4 46 4 2" xfId="22290" xr:uid="{00000000-0005-0000-0000-000011570000}"/>
    <cellStyle name="Normal 2 4 46 5" xfId="22291" xr:uid="{00000000-0005-0000-0000-000012570000}"/>
    <cellStyle name="Normal 2 4 46 5 2" xfId="22292" xr:uid="{00000000-0005-0000-0000-000013570000}"/>
    <cellStyle name="Normal 2 4 46 6" xfId="22293" xr:uid="{00000000-0005-0000-0000-000014570000}"/>
    <cellStyle name="Normal 2 4 46 6 2" xfId="22294" xr:uid="{00000000-0005-0000-0000-000015570000}"/>
    <cellStyle name="Normal 2 4 46 7" xfId="22295" xr:uid="{00000000-0005-0000-0000-000016570000}"/>
    <cellStyle name="Normal 2 4 46 7 2" xfId="22296" xr:uid="{00000000-0005-0000-0000-000017570000}"/>
    <cellStyle name="Normal 2 4 46 8" xfId="22297" xr:uid="{00000000-0005-0000-0000-000018570000}"/>
    <cellStyle name="Normal 2 4 46 9" xfId="22298" xr:uid="{00000000-0005-0000-0000-000019570000}"/>
    <cellStyle name="Normal 2 4 47" xfId="22299" xr:uid="{00000000-0005-0000-0000-00001A570000}"/>
    <cellStyle name="Normal 2 4 47 10" xfId="22300" xr:uid="{00000000-0005-0000-0000-00001B570000}"/>
    <cellStyle name="Normal 2 4 47 2" xfId="22301" xr:uid="{00000000-0005-0000-0000-00001C570000}"/>
    <cellStyle name="Normal 2 4 47 2 2" xfId="22302" xr:uid="{00000000-0005-0000-0000-00001D570000}"/>
    <cellStyle name="Normal 2 4 47 3" xfId="22303" xr:uid="{00000000-0005-0000-0000-00001E570000}"/>
    <cellStyle name="Normal 2 4 47 3 2" xfId="22304" xr:uid="{00000000-0005-0000-0000-00001F570000}"/>
    <cellStyle name="Normal 2 4 47 4" xfId="22305" xr:uid="{00000000-0005-0000-0000-000020570000}"/>
    <cellStyle name="Normal 2 4 47 4 2" xfId="22306" xr:uid="{00000000-0005-0000-0000-000021570000}"/>
    <cellStyle name="Normal 2 4 47 5" xfId="22307" xr:uid="{00000000-0005-0000-0000-000022570000}"/>
    <cellStyle name="Normal 2 4 47 5 2" xfId="22308" xr:uid="{00000000-0005-0000-0000-000023570000}"/>
    <cellStyle name="Normal 2 4 47 6" xfId="22309" xr:uid="{00000000-0005-0000-0000-000024570000}"/>
    <cellStyle name="Normal 2 4 47 6 2" xfId="22310" xr:uid="{00000000-0005-0000-0000-000025570000}"/>
    <cellStyle name="Normal 2 4 47 7" xfId="22311" xr:uid="{00000000-0005-0000-0000-000026570000}"/>
    <cellStyle name="Normal 2 4 47 7 2" xfId="22312" xr:uid="{00000000-0005-0000-0000-000027570000}"/>
    <cellStyle name="Normal 2 4 47 8" xfId="22313" xr:uid="{00000000-0005-0000-0000-000028570000}"/>
    <cellStyle name="Normal 2 4 47 9" xfId="22314" xr:uid="{00000000-0005-0000-0000-000029570000}"/>
    <cellStyle name="Normal 2 4 48" xfId="22315" xr:uid="{00000000-0005-0000-0000-00002A570000}"/>
    <cellStyle name="Normal 2 4 48 10" xfId="22316" xr:uid="{00000000-0005-0000-0000-00002B570000}"/>
    <cellStyle name="Normal 2 4 48 2" xfId="22317" xr:uid="{00000000-0005-0000-0000-00002C570000}"/>
    <cellStyle name="Normal 2 4 48 2 2" xfId="22318" xr:uid="{00000000-0005-0000-0000-00002D570000}"/>
    <cellStyle name="Normal 2 4 48 3" xfId="22319" xr:uid="{00000000-0005-0000-0000-00002E570000}"/>
    <cellStyle name="Normal 2 4 48 3 2" xfId="22320" xr:uid="{00000000-0005-0000-0000-00002F570000}"/>
    <cellStyle name="Normal 2 4 48 4" xfId="22321" xr:uid="{00000000-0005-0000-0000-000030570000}"/>
    <cellStyle name="Normal 2 4 48 4 2" xfId="22322" xr:uid="{00000000-0005-0000-0000-000031570000}"/>
    <cellStyle name="Normal 2 4 48 5" xfId="22323" xr:uid="{00000000-0005-0000-0000-000032570000}"/>
    <cellStyle name="Normal 2 4 48 5 2" xfId="22324" xr:uid="{00000000-0005-0000-0000-000033570000}"/>
    <cellStyle name="Normal 2 4 48 6" xfId="22325" xr:uid="{00000000-0005-0000-0000-000034570000}"/>
    <cellStyle name="Normal 2 4 48 6 2" xfId="22326" xr:uid="{00000000-0005-0000-0000-000035570000}"/>
    <cellStyle name="Normal 2 4 48 7" xfId="22327" xr:uid="{00000000-0005-0000-0000-000036570000}"/>
    <cellStyle name="Normal 2 4 48 7 2" xfId="22328" xr:uid="{00000000-0005-0000-0000-000037570000}"/>
    <cellStyle name="Normal 2 4 48 8" xfId="22329" xr:uid="{00000000-0005-0000-0000-000038570000}"/>
    <cellStyle name="Normal 2 4 48 9" xfId="22330" xr:uid="{00000000-0005-0000-0000-000039570000}"/>
    <cellStyle name="Normal 2 4 49" xfId="22331" xr:uid="{00000000-0005-0000-0000-00003A570000}"/>
    <cellStyle name="Normal 2 4 49 10" xfId="22332" xr:uid="{00000000-0005-0000-0000-00003B570000}"/>
    <cellStyle name="Normal 2 4 49 2" xfId="22333" xr:uid="{00000000-0005-0000-0000-00003C570000}"/>
    <cellStyle name="Normal 2 4 49 2 2" xfId="22334" xr:uid="{00000000-0005-0000-0000-00003D570000}"/>
    <cellStyle name="Normal 2 4 49 3" xfId="22335" xr:uid="{00000000-0005-0000-0000-00003E570000}"/>
    <cellStyle name="Normal 2 4 49 3 2" xfId="22336" xr:uid="{00000000-0005-0000-0000-00003F570000}"/>
    <cellStyle name="Normal 2 4 49 4" xfId="22337" xr:uid="{00000000-0005-0000-0000-000040570000}"/>
    <cellStyle name="Normal 2 4 49 4 2" xfId="22338" xr:uid="{00000000-0005-0000-0000-000041570000}"/>
    <cellStyle name="Normal 2 4 49 5" xfId="22339" xr:uid="{00000000-0005-0000-0000-000042570000}"/>
    <cellStyle name="Normal 2 4 49 5 2" xfId="22340" xr:uid="{00000000-0005-0000-0000-000043570000}"/>
    <cellStyle name="Normal 2 4 49 6" xfId="22341" xr:uid="{00000000-0005-0000-0000-000044570000}"/>
    <cellStyle name="Normal 2 4 49 6 2" xfId="22342" xr:uid="{00000000-0005-0000-0000-000045570000}"/>
    <cellStyle name="Normal 2 4 49 7" xfId="22343" xr:uid="{00000000-0005-0000-0000-000046570000}"/>
    <cellStyle name="Normal 2 4 49 7 2" xfId="22344" xr:uid="{00000000-0005-0000-0000-000047570000}"/>
    <cellStyle name="Normal 2 4 49 8" xfId="22345" xr:uid="{00000000-0005-0000-0000-000048570000}"/>
    <cellStyle name="Normal 2 4 49 9" xfId="22346" xr:uid="{00000000-0005-0000-0000-000049570000}"/>
    <cellStyle name="Normal 2 4 5" xfId="22347" xr:uid="{00000000-0005-0000-0000-00004A570000}"/>
    <cellStyle name="Normal 2 4 5 10" xfId="22348" xr:uid="{00000000-0005-0000-0000-00004B570000}"/>
    <cellStyle name="Normal 2 4 5 2" xfId="22349" xr:uid="{00000000-0005-0000-0000-00004C570000}"/>
    <cellStyle name="Normal 2 4 5 2 2" xfId="22350" xr:uid="{00000000-0005-0000-0000-00004D570000}"/>
    <cellStyle name="Normal 2 4 5 3" xfId="22351" xr:uid="{00000000-0005-0000-0000-00004E570000}"/>
    <cellStyle name="Normal 2 4 5 3 2" xfId="22352" xr:uid="{00000000-0005-0000-0000-00004F570000}"/>
    <cellStyle name="Normal 2 4 5 4" xfId="22353" xr:uid="{00000000-0005-0000-0000-000050570000}"/>
    <cellStyle name="Normal 2 4 5 4 2" xfId="22354" xr:uid="{00000000-0005-0000-0000-000051570000}"/>
    <cellStyle name="Normal 2 4 5 5" xfId="22355" xr:uid="{00000000-0005-0000-0000-000052570000}"/>
    <cellStyle name="Normal 2 4 5 5 2" xfId="22356" xr:uid="{00000000-0005-0000-0000-000053570000}"/>
    <cellStyle name="Normal 2 4 5 6" xfId="22357" xr:uid="{00000000-0005-0000-0000-000054570000}"/>
    <cellStyle name="Normal 2 4 5 6 2" xfId="22358" xr:uid="{00000000-0005-0000-0000-000055570000}"/>
    <cellStyle name="Normal 2 4 5 7" xfId="22359" xr:uid="{00000000-0005-0000-0000-000056570000}"/>
    <cellStyle name="Normal 2 4 5 7 2" xfId="22360" xr:uid="{00000000-0005-0000-0000-000057570000}"/>
    <cellStyle name="Normal 2 4 5 8" xfId="22361" xr:uid="{00000000-0005-0000-0000-000058570000}"/>
    <cellStyle name="Normal 2 4 5 9" xfId="22362" xr:uid="{00000000-0005-0000-0000-000059570000}"/>
    <cellStyle name="Normal 2 4 50" xfId="22363" xr:uid="{00000000-0005-0000-0000-00005A570000}"/>
    <cellStyle name="Normal 2 4 50 10" xfId="22364" xr:uid="{00000000-0005-0000-0000-00005B570000}"/>
    <cellStyle name="Normal 2 4 50 2" xfId="22365" xr:uid="{00000000-0005-0000-0000-00005C570000}"/>
    <cellStyle name="Normal 2 4 50 2 2" xfId="22366" xr:uid="{00000000-0005-0000-0000-00005D570000}"/>
    <cellStyle name="Normal 2 4 50 3" xfId="22367" xr:uid="{00000000-0005-0000-0000-00005E570000}"/>
    <cellStyle name="Normal 2 4 50 3 2" xfId="22368" xr:uid="{00000000-0005-0000-0000-00005F570000}"/>
    <cellStyle name="Normal 2 4 50 4" xfId="22369" xr:uid="{00000000-0005-0000-0000-000060570000}"/>
    <cellStyle name="Normal 2 4 50 4 2" xfId="22370" xr:uid="{00000000-0005-0000-0000-000061570000}"/>
    <cellStyle name="Normal 2 4 50 5" xfId="22371" xr:uid="{00000000-0005-0000-0000-000062570000}"/>
    <cellStyle name="Normal 2 4 50 5 2" xfId="22372" xr:uid="{00000000-0005-0000-0000-000063570000}"/>
    <cellStyle name="Normal 2 4 50 6" xfId="22373" xr:uid="{00000000-0005-0000-0000-000064570000}"/>
    <cellStyle name="Normal 2 4 50 6 2" xfId="22374" xr:uid="{00000000-0005-0000-0000-000065570000}"/>
    <cellStyle name="Normal 2 4 50 7" xfId="22375" xr:uid="{00000000-0005-0000-0000-000066570000}"/>
    <cellStyle name="Normal 2 4 50 7 2" xfId="22376" xr:uid="{00000000-0005-0000-0000-000067570000}"/>
    <cellStyle name="Normal 2 4 50 8" xfId="22377" xr:uid="{00000000-0005-0000-0000-000068570000}"/>
    <cellStyle name="Normal 2 4 50 9" xfId="22378" xr:uid="{00000000-0005-0000-0000-000069570000}"/>
    <cellStyle name="Normal 2 4 51" xfId="22379" xr:uid="{00000000-0005-0000-0000-00006A570000}"/>
    <cellStyle name="Normal 2 4 51 10" xfId="22380" xr:uid="{00000000-0005-0000-0000-00006B570000}"/>
    <cellStyle name="Normal 2 4 51 2" xfId="22381" xr:uid="{00000000-0005-0000-0000-00006C570000}"/>
    <cellStyle name="Normal 2 4 51 2 2" xfId="22382" xr:uid="{00000000-0005-0000-0000-00006D570000}"/>
    <cellStyle name="Normal 2 4 51 3" xfId="22383" xr:uid="{00000000-0005-0000-0000-00006E570000}"/>
    <cellStyle name="Normal 2 4 51 3 2" xfId="22384" xr:uid="{00000000-0005-0000-0000-00006F570000}"/>
    <cellStyle name="Normal 2 4 51 4" xfId="22385" xr:uid="{00000000-0005-0000-0000-000070570000}"/>
    <cellStyle name="Normal 2 4 51 4 2" xfId="22386" xr:uid="{00000000-0005-0000-0000-000071570000}"/>
    <cellStyle name="Normal 2 4 51 5" xfId="22387" xr:uid="{00000000-0005-0000-0000-000072570000}"/>
    <cellStyle name="Normal 2 4 51 5 2" xfId="22388" xr:uid="{00000000-0005-0000-0000-000073570000}"/>
    <cellStyle name="Normal 2 4 51 6" xfId="22389" xr:uid="{00000000-0005-0000-0000-000074570000}"/>
    <cellStyle name="Normal 2 4 51 6 2" xfId="22390" xr:uid="{00000000-0005-0000-0000-000075570000}"/>
    <cellStyle name="Normal 2 4 51 7" xfId="22391" xr:uid="{00000000-0005-0000-0000-000076570000}"/>
    <cellStyle name="Normal 2 4 51 7 2" xfId="22392" xr:uid="{00000000-0005-0000-0000-000077570000}"/>
    <cellStyle name="Normal 2 4 51 8" xfId="22393" xr:uid="{00000000-0005-0000-0000-000078570000}"/>
    <cellStyle name="Normal 2 4 51 9" xfId="22394" xr:uid="{00000000-0005-0000-0000-000079570000}"/>
    <cellStyle name="Normal 2 4 52" xfId="22395" xr:uid="{00000000-0005-0000-0000-00007A570000}"/>
    <cellStyle name="Normal 2 4 52 10" xfId="22396" xr:uid="{00000000-0005-0000-0000-00007B570000}"/>
    <cellStyle name="Normal 2 4 52 2" xfId="22397" xr:uid="{00000000-0005-0000-0000-00007C570000}"/>
    <cellStyle name="Normal 2 4 52 2 2" xfId="22398" xr:uid="{00000000-0005-0000-0000-00007D570000}"/>
    <cellStyle name="Normal 2 4 52 3" xfId="22399" xr:uid="{00000000-0005-0000-0000-00007E570000}"/>
    <cellStyle name="Normal 2 4 52 3 2" xfId="22400" xr:uid="{00000000-0005-0000-0000-00007F570000}"/>
    <cellStyle name="Normal 2 4 52 4" xfId="22401" xr:uid="{00000000-0005-0000-0000-000080570000}"/>
    <cellStyle name="Normal 2 4 52 4 2" xfId="22402" xr:uid="{00000000-0005-0000-0000-000081570000}"/>
    <cellStyle name="Normal 2 4 52 5" xfId="22403" xr:uid="{00000000-0005-0000-0000-000082570000}"/>
    <cellStyle name="Normal 2 4 52 5 2" xfId="22404" xr:uid="{00000000-0005-0000-0000-000083570000}"/>
    <cellStyle name="Normal 2 4 52 6" xfId="22405" xr:uid="{00000000-0005-0000-0000-000084570000}"/>
    <cellStyle name="Normal 2 4 52 6 2" xfId="22406" xr:uid="{00000000-0005-0000-0000-000085570000}"/>
    <cellStyle name="Normal 2 4 52 7" xfId="22407" xr:uid="{00000000-0005-0000-0000-000086570000}"/>
    <cellStyle name="Normal 2 4 52 7 2" xfId="22408" xr:uid="{00000000-0005-0000-0000-000087570000}"/>
    <cellStyle name="Normal 2 4 52 8" xfId="22409" xr:uid="{00000000-0005-0000-0000-000088570000}"/>
    <cellStyle name="Normal 2 4 52 9" xfId="22410" xr:uid="{00000000-0005-0000-0000-000089570000}"/>
    <cellStyle name="Normal 2 4 53" xfId="22411" xr:uid="{00000000-0005-0000-0000-00008A570000}"/>
    <cellStyle name="Normal 2 4 53 10" xfId="22412" xr:uid="{00000000-0005-0000-0000-00008B570000}"/>
    <cellStyle name="Normal 2 4 53 2" xfId="22413" xr:uid="{00000000-0005-0000-0000-00008C570000}"/>
    <cellStyle name="Normal 2 4 53 2 2" xfId="22414" xr:uid="{00000000-0005-0000-0000-00008D570000}"/>
    <cellStyle name="Normal 2 4 53 3" xfId="22415" xr:uid="{00000000-0005-0000-0000-00008E570000}"/>
    <cellStyle name="Normal 2 4 53 3 2" xfId="22416" xr:uid="{00000000-0005-0000-0000-00008F570000}"/>
    <cellStyle name="Normal 2 4 53 4" xfId="22417" xr:uid="{00000000-0005-0000-0000-000090570000}"/>
    <cellStyle name="Normal 2 4 53 4 2" xfId="22418" xr:uid="{00000000-0005-0000-0000-000091570000}"/>
    <cellStyle name="Normal 2 4 53 5" xfId="22419" xr:uid="{00000000-0005-0000-0000-000092570000}"/>
    <cellStyle name="Normal 2 4 53 5 2" xfId="22420" xr:uid="{00000000-0005-0000-0000-000093570000}"/>
    <cellStyle name="Normal 2 4 53 6" xfId="22421" xr:uid="{00000000-0005-0000-0000-000094570000}"/>
    <cellStyle name="Normal 2 4 53 6 2" xfId="22422" xr:uid="{00000000-0005-0000-0000-000095570000}"/>
    <cellStyle name="Normal 2 4 53 7" xfId="22423" xr:uid="{00000000-0005-0000-0000-000096570000}"/>
    <cellStyle name="Normal 2 4 53 7 2" xfId="22424" xr:uid="{00000000-0005-0000-0000-000097570000}"/>
    <cellStyle name="Normal 2 4 53 8" xfId="22425" xr:uid="{00000000-0005-0000-0000-000098570000}"/>
    <cellStyle name="Normal 2 4 53 9" xfId="22426" xr:uid="{00000000-0005-0000-0000-000099570000}"/>
    <cellStyle name="Normal 2 4 54" xfId="22427" xr:uid="{00000000-0005-0000-0000-00009A570000}"/>
    <cellStyle name="Normal 2 4 54 10" xfId="22428" xr:uid="{00000000-0005-0000-0000-00009B570000}"/>
    <cellStyle name="Normal 2 4 54 2" xfId="22429" xr:uid="{00000000-0005-0000-0000-00009C570000}"/>
    <cellStyle name="Normal 2 4 54 2 2" xfId="22430" xr:uid="{00000000-0005-0000-0000-00009D570000}"/>
    <cellStyle name="Normal 2 4 54 3" xfId="22431" xr:uid="{00000000-0005-0000-0000-00009E570000}"/>
    <cellStyle name="Normal 2 4 54 3 2" xfId="22432" xr:uid="{00000000-0005-0000-0000-00009F570000}"/>
    <cellStyle name="Normal 2 4 54 4" xfId="22433" xr:uid="{00000000-0005-0000-0000-0000A0570000}"/>
    <cellStyle name="Normal 2 4 54 4 2" xfId="22434" xr:uid="{00000000-0005-0000-0000-0000A1570000}"/>
    <cellStyle name="Normal 2 4 54 5" xfId="22435" xr:uid="{00000000-0005-0000-0000-0000A2570000}"/>
    <cellStyle name="Normal 2 4 54 5 2" xfId="22436" xr:uid="{00000000-0005-0000-0000-0000A3570000}"/>
    <cellStyle name="Normal 2 4 54 6" xfId="22437" xr:uid="{00000000-0005-0000-0000-0000A4570000}"/>
    <cellStyle name="Normal 2 4 54 6 2" xfId="22438" xr:uid="{00000000-0005-0000-0000-0000A5570000}"/>
    <cellStyle name="Normal 2 4 54 7" xfId="22439" xr:uid="{00000000-0005-0000-0000-0000A6570000}"/>
    <cellStyle name="Normal 2 4 54 7 2" xfId="22440" xr:uid="{00000000-0005-0000-0000-0000A7570000}"/>
    <cellStyle name="Normal 2 4 54 8" xfId="22441" xr:uid="{00000000-0005-0000-0000-0000A8570000}"/>
    <cellStyle name="Normal 2 4 54 9" xfId="22442" xr:uid="{00000000-0005-0000-0000-0000A9570000}"/>
    <cellStyle name="Normal 2 4 55" xfId="22443" xr:uid="{00000000-0005-0000-0000-0000AA570000}"/>
    <cellStyle name="Normal 2 4 55 10" xfId="22444" xr:uid="{00000000-0005-0000-0000-0000AB570000}"/>
    <cellStyle name="Normal 2 4 55 2" xfId="22445" xr:uid="{00000000-0005-0000-0000-0000AC570000}"/>
    <cellStyle name="Normal 2 4 55 2 2" xfId="22446" xr:uid="{00000000-0005-0000-0000-0000AD570000}"/>
    <cellStyle name="Normal 2 4 55 3" xfId="22447" xr:uid="{00000000-0005-0000-0000-0000AE570000}"/>
    <cellStyle name="Normal 2 4 55 3 2" xfId="22448" xr:uid="{00000000-0005-0000-0000-0000AF570000}"/>
    <cellStyle name="Normal 2 4 55 4" xfId="22449" xr:uid="{00000000-0005-0000-0000-0000B0570000}"/>
    <cellStyle name="Normal 2 4 55 4 2" xfId="22450" xr:uid="{00000000-0005-0000-0000-0000B1570000}"/>
    <cellStyle name="Normal 2 4 55 5" xfId="22451" xr:uid="{00000000-0005-0000-0000-0000B2570000}"/>
    <cellStyle name="Normal 2 4 55 5 2" xfId="22452" xr:uid="{00000000-0005-0000-0000-0000B3570000}"/>
    <cellStyle name="Normal 2 4 55 6" xfId="22453" xr:uid="{00000000-0005-0000-0000-0000B4570000}"/>
    <cellStyle name="Normal 2 4 55 6 2" xfId="22454" xr:uid="{00000000-0005-0000-0000-0000B5570000}"/>
    <cellStyle name="Normal 2 4 55 7" xfId="22455" xr:uid="{00000000-0005-0000-0000-0000B6570000}"/>
    <cellStyle name="Normal 2 4 55 7 2" xfId="22456" xr:uid="{00000000-0005-0000-0000-0000B7570000}"/>
    <cellStyle name="Normal 2 4 55 8" xfId="22457" xr:uid="{00000000-0005-0000-0000-0000B8570000}"/>
    <cellStyle name="Normal 2 4 55 9" xfId="22458" xr:uid="{00000000-0005-0000-0000-0000B9570000}"/>
    <cellStyle name="Normal 2 4 56" xfId="22459" xr:uid="{00000000-0005-0000-0000-0000BA570000}"/>
    <cellStyle name="Normal 2 4 56 10" xfId="22460" xr:uid="{00000000-0005-0000-0000-0000BB570000}"/>
    <cellStyle name="Normal 2 4 56 2" xfId="22461" xr:uid="{00000000-0005-0000-0000-0000BC570000}"/>
    <cellStyle name="Normal 2 4 56 2 2" xfId="22462" xr:uid="{00000000-0005-0000-0000-0000BD570000}"/>
    <cellStyle name="Normal 2 4 56 3" xfId="22463" xr:uid="{00000000-0005-0000-0000-0000BE570000}"/>
    <cellStyle name="Normal 2 4 56 3 2" xfId="22464" xr:uid="{00000000-0005-0000-0000-0000BF570000}"/>
    <cellStyle name="Normal 2 4 56 4" xfId="22465" xr:uid="{00000000-0005-0000-0000-0000C0570000}"/>
    <cellStyle name="Normal 2 4 56 4 2" xfId="22466" xr:uid="{00000000-0005-0000-0000-0000C1570000}"/>
    <cellStyle name="Normal 2 4 56 5" xfId="22467" xr:uid="{00000000-0005-0000-0000-0000C2570000}"/>
    <cellStyle name="Normal 2 4 56 5 2" xfId="22468" xr:uid="{00000000-0005-0000-0000-0000C3570000}"/>
    <cellStyle name="Normal 2 4 56 6" xfId="22469" xr:uid="{00000000-0005-0000-0000-0000C4570000}"/>
    <cellStyle name="Normal 2 4 56 6 2" xfId="22470" xr:uid="{00000000-0005-0000-0000-0000C5570000}"/>
    <cellStyle name="Normal 2 4 56 7" xfId="22471" xr:uid="{00000000-0005-0000-0000-0000C6570000}"/>
    <cellStyle name="Normal 2 4 56 7 2" xfId="22472" xr:uid="{00000000-0005-0000-0000-0000C7570000}"/>
    <cellStyle name="Normal 2 4 56 8" xfId="22473" xr:uid="{00000000-0005-0000-0000-0000C8570000}"/>
    <cellStyle name="Normal 2 4 56 9" xfId="22474" xr:uid="{00000000-0005-0000-0000-0000C9570000}"/>
    <cellStyle name="Normal 2 4 57" xfId="22475" xr:uid="{00000000-0005-0000-0000-0000CA570000}"/>
    <cellStyle name="Normal 2 4 57 10" xfId="22476" xr:uid="{00000000-0005-0000-0000-0000CB570000}"/>
    <cellStyle name="Normal 2 4 57 2" xfId="22477" xr:uid="{00000000-0005-0000-0000-0000CC570000}"/>
    <cellStyle name="Normal 2 4 57 2 2" xfId="22478" xr:uid="{00000000-0005-0000-0000-0000CD570000}"/>
    <cellStyle name="Normal 2 4 57 3" xfId="22479" xr:uid="{00000000-0005-0000-0000-0000CE570000}"/>
    <cellStyle name="Normal 2 4 57 3 2" xfId="22480" xr:uid="{00000000-0005-0000-0000-0000CF570000}"/>
    <cellStyle name="Normal 2 4 57 4" xfId="22481" xr:uid="{00000000-0005-0000-0000-0000D0570000}"/>
    <cellStyle name="Normal 2 4 57 4 2" xfId="22482" xr:uid="{00000000-0005-0000-0000-0000D1570000}"/>
    <cellStyle name="Normal 2 4 57 5" xfId="22483" xr:uid="{00000000-0005-0000-0000-0000D2570000}"/>
    <cellStyle name="Normal 2 4 57 5 2" xfId="22484" xr:uid="{00000000-0005-0000-0000-0000D3570000}"/>
    <cellStyle name="Normal 2 4 57 6" xfId="22485" xr:uid="{00000000-0005-0000-0000-0000D4570000}"/>
    <cellStyle name="Normal 2 4 57 6 2" xfId="22486" xr:uid="{00000000-0005-0000-0000-0000D5570000}"/>
    <cellStyle name="Normal 2 4 57 7" xfId="22487" xr:uid="{00000000-0005-0000-0000-0000D6570000}"/>
    <cellStyle name="Normal 2 4 57 7 2" xfId="22488" xr:uid="{00000000-0005-0000-0000-0000D7570000}"/>
    <cellStyle name="Normal 2 4 57 8" xfId="22489" xr:uid="{00000000-0005-0000-0000-0000D8570000}"/>
    <cellStyle name="Normal 2 4 57 9" xfId="22490" xr:uid="{00000000-0005-0000-0000-0000D9570000}"/>
    <cellStyle name="Normal 2 4 58" xfId="22491" xr:uid="{00000000-0005-0000-0000-0000DA570000}"/>
    <cellStyle name="Normal 2 4 58 10" xfId="22492" xr:uid="{00000000-0005-0000-0000-0000DB570000}"/>
    <cellStyle name="Normal 2 4 58 2" xfId="22493" xr:uid="{00000000-0005-0000-0000-0000DC570000}"/>
    <cellStyle name="Normal 2 4 58 2 2" xfId="22494" xr:uid="{00000000-0005-0000-0000-0000DD570000}"/>
    <cellStyle name="Normal 2 4 58 3" xfId="22495" xr:uid="{00000000-0005-0000-0000-0000DE570000}"/>
    <cellStyle name="Normal 2 4 58 3 2" xfId="22496" xr:uid="{00000000-0005-0000-0000-0000DF570000}"/>
    <cellStyle name="Normal 2 4 58 4" xfId="22497" xr:uid="{00000000-0005-0000-0000-0000E0570000}"/>
    <cellStyle name="Normal 2 4 58 4 2" xfId="22498" xr:uid="{00000000-0005-0000-0000-0000E1570000}"/>
    <cellStyle name="Normal 2 4 58 5" xfId="22499" xr:uid="{00000000-0005-0000-0000-0000E2570000}"/>
    <cellStyle name="Normal 2 4 58 5 2" xfId="22500" xr:uid="{00000000-0005-0000-0000-0000E3570000}"/>
    <cellStyle name="Normal 2 4 58 6" xfId="22501" xr:uid="{00000000-0005-0000-0000-0000E4570000}"/>
    <cellStyle name="Normal 2 4 58 6 2" xfId="22502" xr:uid="{00000000-0005-0000-0000-0000E5570000}"/>
    <cellStyle name="Normal 2 4 58 7" xfId="22503" xr:uid="{00000000-0005-0000-0000-0000E6570000}"/>
    <cellStyle name="Normal 2 4 58 7 2" xfId="22504" xr:uid="{00000000-0005-0000-0000-0000E7570000}"/>
    <cellStyle name="Normal 2 4 58 8" xfId="22505" xr:uid="{00000000-0005-0000-0000-0000E8570000}"/>
    <cellStyle name="Normal 2 4 58 9" xfId="22506" xr:uid="{00000000-0005-0000-0000-0000E9570000}"/>
    <cellStyle name="Normal 2 4 59" xfId="22507" xr:uid="{00000000-0005-0000-0000-0000EA570000}"/>
    <cellStyle name="Normal 2 4 59 10" xfId="22508" xr:uid="{00000000-0005-0000-0000-0000EB570000}"/>
    <cellStyle name="Normal 2 4 59 2" xfId="22509" xr:uid="{00000000-0005-0000-0000-0000EC570000}"/>
    <cellStyle name="Normal 2 4 59 2 2" xfId="22510" xr:uid="{00000000-0005-0000-0000-0000ED570000}"/>
    <cellStyle name="Normal 2 4 59 3" xfId="22511" xr:uid="{00000000-0005-0000-0000-0000EE570000}"/>
    <cellStyle name="Normal 2 4 59 3 2" xfId="22512" xr:uid="{00000000-0005-0000-0000-0000EF570000}"/>
    <cellStyle name="Normal 2 4 59 4" xfId="22513" xr:uid="{00000000-0005-0000-0000-0000F0570000}"/>
    <cellStyle name="Normal 2 4 59 4 2" xfId="22514" xr:uid="{00000000-0005-0000-0000-0000F1570000}"/>
    <cellStyle name="Normal 2 4 59 5" xfId="22515" xr:uid="{00000000-0005-0000-0000-0000F2570000}"/>
    <cellStyle name="Normal 2 4 59 5 2" xfId="22516" xr:uid="{00000000-0005-0000-0000-0000F3570000}"/>
    <cellStyle name="Normal 2 4 59 6" xfId="22517" xr:uid="{00000000-0005-0000-0000-0000F4570000}"/>
    <cellStyle name="Normal 2 4 59 6 2" xfId="22518" xr:uid="{00000000-0005-0000-0000-0000F5570000}"/>
    <cellStyle name="Normal 2 4 59 7" xfId="22519" xr:uid="{00000000-0005-0000-0000-0000F6570000}"/>
    <cellStyle name="Normal 2 4 59 7 2" xfId="22520" xr:uid="{00000000-0005-0000-0000-0000F7570000}"/>
    <cellStyle name="Normal 2 4 59 8" xfId="22521" xr:uid="{00000000-0005-0000-0000-0000F8570000}"/>
    <cellStyle name="Normal 2 4 59 9" xfId="22522" xr:uid="{00000000-0005-0000-0000-0000F9570000}"/>
    <cellStyle name="Normal 2 4 6" xfId="22523" xr:uid="{00000000-0005-0000-0000-0000FA570000}"/>
    <cellStyle name="Normal 2 4 6 10" xfId="22524" xr:uid="{00000000-0005-0000-0000-0000FB570000}"/>
    <cellStyle name="Normal 2 4 6 2" xfId="22525" xr:uid="{00000000-0005-0000-0000-0000FC570000}"/>
    <cellStyle name="Normal 2 4 6 2 2" xfId="22526" xr:uid="{00000000-0005-0000-0000-0000FD570000}"/>
    <cellStyle name="Normal 2 4 6 3" xfId="22527" xr:uid="{00000000-0005-0000-0000-0000FE570000}"/>
    <cellStyle name="Normal 2 4 6 3 2" xfId="22528" xr:uid="{00000000-0005-0000-0000-0000FF570000}"/>
    <cellStyle name="Normal 2 4 6 4" xfId="22529" xr:uid="{00000000-0005-0000-0000-000000580000}"/>
    <cellStyle name="Normal 2 4 6 4 2" xfId="22530" xr:uid="{00000000-0005-0000-0000-000001580000}"/>
    <cellStyle name="Normal 2 4 6 5" xfId="22531" xr:uid="{00000000-0005-0000-0000-000002580000}"/>
    <cellStyle name="Normal 2 4 6 5 2" xfId="22532" xr:uid="{00000000-0005-0000-0000-000003580000}"/>
    <cellStyle name="Normal 2 4 6 6" xfId="22533" xr:uid="{00000000-0005-0000-0000-000004580000}"/>
    <cellStyle name="Normal 2 4 6 6 2" xfId="22534" xr:uid="{00000000-0005-0000-0000-000005580000}"/>
    <cellStyle name="Normal 2 4 6 7" xfId="22535" xr:uid="{00000000-0005-0000-0000-000006580000}"/>
    <cellStyle name="Normal 2 4 6 7 2" xfId="22536" xr:uid="{00000000-0005-0000-0000-000007580000}"/>
    <cellStyle name="Normal 2 4 6 8" xfId="22537" xr:uid="{00000000-0005-0000-0000-000008580000}"/>
    <cellStyle name="Normal 2 4 6 9" xfId="22538" xr:uid="{00000000-0005-0000-0000-000009580000}"/>
    <cellStyle name="Normal 2 4 60" xfId="22539" xr:uid="{00000000-0005-0000-0000-00000A580000}"/>
    <cellStyle name="Normal 2 4 60 10" xfId="22540" xr:uid="{00000000-0005-0000-0000-00000B580000}"/>
    <cellStyle name="Normal 2 4 60 2" xfId="22541" xr:uid="{00000000-0005-0000-0000-00000C580000}"/>
    <cellStyle name="Normal 2 4 60 2 2" xfId="22542" xr:uid="{00000000-0005-0000-0000-00000D580000}"/>
    <cellStyle name="Normal 2 4 60 3" xfId="22543" xr:uid="{00000000-0005-0000-0000-00000E580000}"/>
    <cellStyle name="Normal 2 4 60 3 2" xfId="22544" xr:uid="{00000000-0005-0000-0000-00000F580000}"/>
    <cellStyle name="Normal 2 4 60 4" xfId="22545" xr:uid="{00000000-0005-0000-0000-000010580000}"/>
    <cellStyle name="Normal 2 4 60 4 2" xfId="22546" xr:uid="{00000000-0005-0000-0000-000011580000}"/>
    <cellStyle name="Normal 2 4 60 5" xfId="22547" xr:uid="{00000000-0005-0000-0000-000012580000}"/>
    <cellStyle name="Normal 2 4 60 5 2" xfId="22548" xr:uid="{00000000-0005-0000-0000-000013580000}"/>
    <cellStyle name="Normal 2 4 60 6" xfId="22549" xr:uid="{00000000-0005-0000-0000-000014580000}"/>
    <cellStyle name="Normal 2 4 60 6 2" xfId="22550" xr:uid="{00000000-0005-0000-0000-000015580000}"/>
    <cellStyle name="Normal 2 4 60 7" xfId="22551" xr:uid="{00000000-0005-0000-0000-000016580000}"/>
    <cellStyle name="Normal 2 4 60 7 2" xfId="22552" xr:uid="{00000000-0005-0000-0000-000017580000}"/>
    <cellStyle name="Normal 2 4 60 8" xfId="22553" xr:uid="{00000000-0005-0000-0000-000018580000}"/>
    <cellStyle name="Normal 2 4 60 9" xfId="22554" xr:uid="{00000000-0005-0000-0000-000019580000}"/>
    <cellStyle name="Normal 2 4 61" xfId="22555" xr:uid="{00000000-0005-0000-0000-00001A580000}"/>
    <cellStyle name="Normal 2 4 61 10" xfId="22556" xr:uid="{00000000-0005-0000-0000-00001B580000}"/>
    <cellStyle name="Normal 2 4 61 2" xfId="22557" xr:uid="{00000000-0005-0000-0000-00001C580000}"/>
    <cellStyle name="Normal 2 4 61 2 2" xfId="22558" xr:uid="{00000000-0005-0000-0000-00001D580000}"/>
    <cellStyle name="Normal 2 4 61 3" xfId="22559" xr:uid="{00000000-0005-0000-0000-00001E580000}"/>
    <cellStyle name="Normal 2 4 61 3 2" xfId="22560" xr:uid="{00000000-0005-0000-0000-00001F580000}"/>
    <cellStyle name="Normal 2 4 61 4" xfId="22561" xr:uid="{00000000-0005-0000-0000-000020580000}"/>
    <cellStyle name="Normal 2 4 61 4 2" xfId="22562" xr:uid="{00000000-0005-0000-0000-000021580000}"/>
    <cellStyle name="Normal 2 4 61 5" xfId="22563" xr:uid="{00000000-0005-0000-0000-000022580000}"/>
    <cellStyle name="Normal 2 4 61 5 2" xfId="22564" xr:uid="{00000000-0005-0000-0000-000023580000}"/>
    <cellStyle name="Normal 2 4 61 6" xfId="22565" xr:uid="{00000000-0005-0000-0000-000024580000}"/>
    <cellStyle name="Normal 2 4 61 6 2" xfId="22566" xr:uid="{00000000-0005-0000-0000-000025580000}"/>
    <cellStyle name="Normal 2 4 61 7" xfId="22567" xr:uid="{00000000-0005-0000-0000-000026580000}"/>
    <cellStyle name="Normal 2 4 61 7 2" xfId="22568" xr:uid="{00000000-0005-0000-0000-000027580000}"/>
    <cellStyle name="Normal 2 4 61 8" xfId="22569" xr:uid="{00000000-0005-0000-0000-000028580000}"/>
    <cellStyle name="Normal 2 4 61 9" xfId="22570" xr:uid="{00000000-0005-0000-0000-000029580000}"/>
    <cellStyle name="Normal 2 4 62" xfId="22571" xr:uid="{00000000-0005-0000-0000-00002A580000}"/>
    <cellStyle name="Normal 2 4 62 10" xfId="22572" xr:uid="{00000000-0005-0000-0000-00002B580000}"/>
    <cellStyle name="Normal 2 4 62 2" xfId="22573" xr:uid="{00000000-0005-0000-0000-00002C580000}"/>
    <cellStyle name="Normal 2 4 62 2 2" xfId="22574" xr:uid="{00000000-0005-0000-0000-00002D580000}"/>
    <cellStyle name="Normal 2 4 62 3" xfId="22575" xr:uid="{00000000-0005-0000-0000-00002E580000}"/>
    <cellStyle name="Normal 2 4 62 3 2" xfId="22576" xr:uid="{00000000-0005-0000-0000-00002F580000}"/>
    <cellStyle name="Normal 2 4 62 4" xfId="22577" xr:uid="{00000000-0005-0000-0000-000030580000}"/>
    <cellStyle name="Normal 2 4 62 4 2" xfId="22578" xr:uid="{00000000-0005-0000-0000-000031580000}"/>
    <cellStyle name="Normal 2 4 62 5" xfId="22579" xr:uid="{00000000-0005-0000-0000-000032580000}"/>
    <cellStyle name="Normal 2 4 62 5 2" xfId="22580" xr:uid="{00000000-0005-0000-0000-000033580000}"/>
    <cellStyle name="Normal 2 4 62 6" xfId="22581" xr:uid="{00000000-0005-0000-0000-000034580000}"/>
    <cellStyle name="Normal 2 4 62 6 2" xfId="22582" xr:uid="{00000000-0005-0000-0000-000035580000}"/>
    <cellStyle name="Normal 2 4 62 7" xfId="22583" xr:uid="{00000000-0005-0000-0000-000036580000}"/>
    <cellStyle name="Normal 2 4 62 7 2" xfId="22584" xr:uid="{00000000-0005-0000-0000-000037580000}"/>
    <cellStyle name="Normal 2 4 62 8" xfId="22585" xr:uid="{00000000-0005-0000-0000-000038580000}"/>
    <cellStyle name="Normal 2 4 62 9" xfId="22586" xr:uid="{00000000-0005-0000-0000-000039580000}"/>
    <cellStyle name="Normal 2 4 63" xfId="22587" xr:uid="{00000000-0005-0000-0000-00003A580000}"/>
    <cellStyle name="Normal 2 4 63 10" xfId="22588" xr:uid="{00000000-0005-0000-0000-00003B580000}"/>
    <cellStyle name="Normal 2 4 63 2" xfId="22589" xr:uid="{00000000-0005-0000-0000-00003C580000}"/>
    <cellStyle name="Normal 2 4 63 2 2" xfId="22590" xr:uid="{00000000-0005-0000-0000-00003D580000}"/>
    <cellStyle name="Normal 2 4 63 3" xfId="22591" xr:uid="{00000000-0005-0000-0000-00003E580000}"/>
    <cellStyle name="Normal 2 4 63 3 2" xfId="22592" xr:uid="{00000000-0005-0000-0000-00003F580000}"/>
    <cellStyle name="Normal 2 4 63 4" xfId="22593" xr:uid="{00000000-0005-0000-0000-000040580000}"/>
    <cellStyle name="Normal 2 4 63 4 2" xfId="22594" xr:uid="{00000000-0005-0000-0000-000041580000}"/>
    <cellStyle name="Normal 2 4 63 5" xfId="22595" xr:uid="{00000000-0005-0000-0000-000042580000}"/>
    <cellStyle name="Normal 2 4 63 5 2" xfId="22596" xr:uid="{00000000-0005-0000-0000-000043580000}"/>
    <cellStyle name="Normal 2 4 63 6" xfId="22597" xr:uid="{00000000-0005-0000-0000-000044580000}"/>
    <cellStyle name="Normal 2 4 63 6 2" xfId="22598" xr:uid="{00000000-0005-0000-0000-000045580000}"/>
    <cellStyle name="Normal 2 4 63 7" xfId="22599" xr:uid="{00000000-0005-0000-0000-000046580000}"/>
    <cellStyle name="Normal 2 4 63 7 2" xfId="22600" xr:uid="{00000000-0005-0000-0000-000047580000}"/>
    <cellStyle name="Normal 2 4 63 8" xfId="22601" xr:uid="{00000000-0005-0000-0000-000048580000}"/>
    <cellStyle name="Normal 2 4 63 9" xfId="22602" xr:uid="{00000000-0005-0000-0000-000049580000}"/>
    <cellStyle name="Normal 2 4 64" xfId="22603" xr:uid="{00000000-0005-0000-0000-00004A580000}"/>
    <cellStyle name="Normal 2 4 64 10" xfId="22604" xr:uid="{00000000-0005-0000-0000-00004B580000}"/>
    <cellStyle name="Normal 2 4 64 2" xfId="22605" xr:uid="{00000000-0005-0000-0000-00004C580000}"/>
    <cellStyle name="Normal 2 4 64 2 2" xfId="22606" xr:uid="{00000000-0005-0000-0000-00004D580000}"/>
    <cellStyle name="Normal 2 4 64 3" xfId="22607" xr:uid="{00000000-0005-0000-0000-00004E580000}"/>
    <cellStyle name="Normal 2 4 64 3 2" xfId="22608" xr:uid="{00000000-0005-0000-0000-00004F580000}"/>
    <cellStyle name="Normal 2 4 64 4" xfId="22609" xr:uid="{00000000-0005-0000-0000-000050580000}"/>
    <cellStyle name="Normal 2 4 64 4 2" xfId="22610" xr:uid="{00000000-0005-0000-0000-000051580000}"/>
    <cellStyle name="Normal 2 4 64 5" xfId="22611" xr:uid="{00000000-0005-0000-0000-000052580000}"/>
    <cellStyle name="Normal 2 4 64 5 2" xfId="22612" xr:uid="{00000000-0005-0000-0000-000053580000}"/>
    <cellStyle name="Normal 2 4 64 6" xfId="22613" xr:uid="{00000000-0005-0000-0000-000054580000}"/>
    <cellStyle name="Normal 2 4 64 6 2" xfId="22614" xr:uid="{00000000-0005-0000-0000-000055580000}"/>
    <cellStyle name="Normal 2 4 64 7" xfId="22615" xr:uid="{00000000-0005-0000-0000-000056580000}"/>
    <cellStyle name="Normal 2 4 64 7 2" xfId="22616" xr:uid="{00000000-0005-0000-0000-000057580000}"/>
    <cellStyle name="Normal 2 4 64 8" xfId="22617" xr:uid="{00000000-0005-0000-0000-000058580000}"/>
    <cellStyle name="Normal 2 4 64 9" xfId="22618" xr:uid="{00000000-0005-0000-0000-000059580000}"/>
    <cellStyle name="Normal 2 4 65" xfId="22619" xr:uid="{00000000-0005-0000-0000-00005A580000}"/>
    <cellStyle name="Normal 2 4 65 10" xfId="22620" xr:uid="{00000000-0005-0000-0000-00005B580000}"/>
    <cellStyle name="Normal 2 4 65 2" xfId="22621" xr:uid="{00000000-0005-0000-0000-00005C580000}"/>
    <cellStyle name="Normal 2 4 65 2 2" xfId="22622" xr:uid="{00000000-0005-0000-0000-00005D580000}"/>
    <cellStyle name="Normal 2 4 65 3" xfId="22623" xr:uid="{00000000-0005-0000-0000-00005E580000}"/>
    <cellStyle name="Normal 2 4 65 3 2" xfId="22624" xr:uid="{00000000-0005-0000-0000-00005F580000}"/>
    <cellStyle name="Normal 2 4 65 4" xfId="22625" xr:uid="{00000000-0005-0000-0000-000060580000}"/>
    <cellStyle name="Normal 2 4 65 4 2" xfId="22626" xr:uid="{00000000-0005-0000-0000-000061580000}"/>
    <cellStyle name="Normal 2 4 65 5" xfId="22627" xr:uid="{00000000-0005-0000-0000-000062580000}"/>
    <cellStyle name="Normal 2 4 65 5 2" xfId="22628" xr:uid="{00000000-0005-0000-0000-000063580000}"/>
    <cellStyle name="Normal 2 4 65 6" xfId="22629" xr:uid="{00000000-0005-0000-0000-000064580000}"/>
    <cellStyle name="Normal 2 4 65 6 2" xfId="22630" xr:uid="{00000000-0005-0000-0000-000065580000}"/>
    <cellStyle name="Normal 2 4 65 7" xfId="22631" xr:uid="{00000000-0005-0000-0000-000066580000}"/>
    <cellStyle name="Normal 2 4 65 7 2" xfId="22632" xr:uid="{00000000-0005-0000-0000-000067580000}"/>
    <cellStyle name="Normal 2 4 65 8" xfId="22633" xr:uid="{00000000-0005-0000-0000-000068580000}"/>
    <cellStyle name="Normal 2 4 65 9" xfId="22634" xr:uid="{00000000-0005-0000-0000-000069580000}"/>
    <cellStyle name="Normal 2 4 66" xfId="22635" xr:uid="{00000000-0005-0000-0000-00006A580000}"/>
    <cellStyle name="Normal 2 4 66 10" xfId="22636" xr:uid="{00000000-0005-0000-0000-00006B580000}"/>
    <cellStyle name="Normal 2 4 66 2" xfId="22637" xr:uid="{00000000-0005-0000-0000-00006C580000}"/>
    <cellStyle name="Normal 2 4 66 2 2" xfId="22638" xr:uid="{00000000-0005-0000-0000-00006D580000}"/>
    <cellStyle name="Normal 2 4 66 3" xfId="22639" xr:uid="{00000000-0005-0000-0000-00006E580000}"/>
    <cellStyle name="Normal 2 4 66 3 2" xfId="22640" xr:uid="{00000000-0005-0000-0000-00006F580000}"/>
    <cellStyle name="Normal 2 4 66 4" xfId="22641" xr:uid="{00000000-0005-0000-0000-000070580000}"/>
    <cellStyle name="Normal 2 4 66 4 2" xfId="22642" xr:uid="{00000000-0005-0000-0000-000071580000}"/>
    <cellStyle name="Normal 2 4 66 5" xfId="22643" xr:uid="{00000000-0005-0000-0000-000072580000}"/>
    <cellStyle name="Normal 2 4 66 5 2" xfId="22644" xr:uid="{00000000-0005-0000-0000-000073580000}"/>
    <cellStyle name="Normal 2 4 66 6" xfId="22645" xr:uid="{00000000-0005-0000-0000-000074580000}"/>
    <cellStyle name="Normal 2 4 66 6 2" xfId="22646" xr:uid="{00000000-0005-0000-0000-000075580000}"/>
    <cellStyle name="Normal 2 4 66 7" xfId="22647" xr:uid="{00000000-0005-0000-0000-000076580000}"/>
    <cellStyle name="Normal 2 4 66 7 2" xfId="22648" xr:uid="{00000000-0005-0000-0000-000077580000}"/>
    <cellStyle name="Normal 2 4 66 8" xfId="22649" xr:uid="{00000000-0005-0000-0000-000078580000}"/>
    <cellStyle name="Normal 2 4 66 9" xfId="22650" xr:uid="{00000000-0005-0000-0000-000079580000}"/>
    <cellStyle name="Normal 2 4 67" xfId="22651" xr:uid="{00000000-0005-0000-0000-00007A580000}"/>
    <cellStyle name="Normal 2 4 67 10" xfId="22652" xr:uid="{00000000-0005-0000-0000-00007B580000}"/>
    <cellStyle name="Normal 2 4 67 2" xfId="22653" xr:uid="{00000000-0005-0000-0000-00007C580000}"/>
    <cellStyle name="Normal 2 4 67 2 2" xfId="22654" xr:uid="{00000000-0005-0000-0000-00007D580000}"/>
    <cellStyle name="Normal 2 4 67 3" xfId="22655" xr:uid="{00000000-0005-0000-0000-00007E580000}"/>
    <cellStyle name="Normal 2 4 67 3 2" xfId="22656" xr:uid="{00000000-0005-0000-0000-00007F580000}"/>
    <cellStyle name="Normal 2 4 67 4" xfId="22657" xr:uid="{00000000-0005-0000-0000-000080580000}"/>
    <cellStyle name="Normal 2 4 67 4 2" xfId="22658" xr:uid="{00000000-0005-0000-0000-000081580000}"/>
    <cellStyle name="Normal 2 4 67 5" xfId="22659" xr:uid="{00000000-0005-0000-0000-000082580000}"/>
    <cellStyle name="Normal 2 4 67 5 2" xfId="22660" xr:uid="{00000000-0005-0000-0000-000083580000}"/>
    <cellStyle name="Normal 2 4 67 6" xfId="22661" xr:uid="{00000000-0005-0000-0000-000084580000}"/>
    <cellStyle name="Normal 2 4 67 6 2" xfId="22662" xr:uid="{00000000-0005-0000-0000-000085580000}"/>
    <cellStyle name="Normal 2 4 67 7" xfId="22663" xr:uid="{00000000-0005-0000-0000-000086580000}"/>
    <cellStyle name="Normal 2 4 67 7 2" xfId="22664" xr:uid="{00000000-0005-0000-0000-000087580000}"/>
    <cellStyle name="Normal 2 4 67 8" xfId="22665" xr:uid="{00000000-0005-0000-0000-000088580000}"/>
    <cellStyle name="Normal 2 4 67 9" xfId="22666" xr:uid="{00000000-0005-0000-0000-000089580000}"/>
    <cellStyle name="Normal 2 4 68" xfId="22667" xr:uid="{00000000-0005-0000-0000-00008A580000}"/>
    <cellStyle name="Normal 2 4 68 10" xfId="22668" xr:uid="{00000000-0005-0000-0000-00008B580000}"/>
    <cellStyle name="Normal 2 4 68 2" xfId="22669" xr:uid="{00000000-0005-0000-0000-00008C580000}"/>
    <cellStyle name="Normal 2 4 68 2 2" xfId="22670" xr:uid="{00000000-0005-0000-0000-00008D580000}"/>
    <cellStyle name="Normal 2 4 68 3" xfId="22671" xr:uid="{00000000-0005-0000-0000-00008E580000}"/>
    <cellStyle name="Normal 2 4 68 3 2" xfId="22672" xr:uid="{00000000-0005-0000-0000-00008F580000}"/>
    <cellStyle name="Normal 2 4 68 4" xfId="22673" xr:uid="{00000000-0005-0000-0000-000090580000}"/>
    <cellStyle name="Normal 2 4 68 4 2" xfId="22674" xr:uid="{00000000-0005-0000-0000-000091580000}"/>
    <cellStyle name="Normal 2 4 68 5" xfId="22675" xr:uid="{00000000-0005-0000-0000-000092580000}"/>
    <cellStyle name="Normal 2 4 68 5 2" xfId="22676" xr:uid="{00000000-0005-0000-0000-000093580000}"/>
    <cellStyle name="Normal 2 4 68 6" xfId="22677" xr:uid="{00000000-0005-0000-0000-000094580000}"/>
    <cellStyle name="Normal 2 4 68 6 2" xfId="22678" xr:uid="{00000000-0005-0000-0000-000095580000}"/>
    <cellStyle name="Normal 2 4 68 7" xfId="22679" xr:uid="{00000000-0005-0000-0000-000096580000}"/>
    <cellStyle name="Normal 2 4 68 7 2" xfId="22680" xr:uid="{00000000-0005-0000-0000-000097580000}"/>
    <cellStyle name="Normal 2 4 68 8" xfId="22681" xr:uid="{00000000-0005-0000-0000-000098580000}"/>
    <cellStyle name="Normal 2 4 68 9" xfId="22682" xr:uid="{00000000-0005-0000-0000-000099580000}"/>
    <cellStyle name="Normal 2 4 69" xfId="22683" xr:uid="{00000000-0005-0000-0000-00009A580000}"/>
    <cellStyle name="Normal 2 4 69 10" xfId="22684" xr:uid="{00000000-0005-0000-0000-00009B580000}"/>
    <cellStyle name="Normal 2 4 69 2" xfId="22685" xr:uid="{00000000-0005-0000-0000-00009C580000}"/>
    <cellStyle name="Normal 2 4 69 2 2" xfId="22686" xr:uid="{00000000-0005-0000-0000-00009D580000}"/>
    <cellStyle name="Normal 2 4 69 3" xfId="22687" xr:uid="{00000000-0005-0000-0000-00009E580000}"/>
    <cellStyle name="Normal 2 4 69 3 2" xfId="22688" xr:uid="{00000000-0005-0000-0000-00009F580000}"/>
    <cellStyle name="Normal 2 4 69 4" xfId="22689" xr:uid="{00000000-0005-0000-0000-0000A0580000}"/>
    <cellStyle name="Normal 2 4 69 4 2" xfId="22690" xr:uid="{00000000-0005-0000-0000-0000A1580000}"/>
    <cellStyle name="Normal 2 4 69 5" xfId="22691" xr:uid="{00000000-0005-0000-0000-0000A2580000}"/>
    <cellStyle name="Normal 2 4 69 5 2" xfId="22692" xr:uid="{00000000-0005-0000-0000-0000A3580000}"/>
    <cellStyle name="Normal 2 4 69 6" xfId="22693" xr:uid="{00000000-0005-0000-0000-0000A4580000}"/>
    <cellStyle name="Normal 2 4 69 6 2" xfId="22694" xr:uid="{00000000-0005-0000-0000-0000A5580000}"/>
    <cellStyle name="Normal 2 4 69 7" xfId="22695" xr:uid="{00000000-0005-0000-0000-0000A6580000}"/>
    <cellStyle name="Normal 2 4 69 7 2" xfId="22696" xr:uid="{00000000-0005-0000-0000-0000A7580000}"/>
    <cellStyle name="Normal 2 4 69 8" xfId="22697" xr:uid="{00000000-0005-0000-0000-0000A8580000}"/>
    <cellStyle name="Normal 2 4 69 9" xfId="22698" xr:uid="{00000000-0005-0000-0000-0000A9580000}"/>
    <cellStyle name="Normal 2 4 7" xfId="22699" xr:uid="{00000000-0005-0000-0000-0000AA580000}"/>
    <cellStyle name="Normal 2 4 7 10" xfId="22700" xr:uid="{00000000-0005-0000-0000-0000AB580000}"/>
    <cellStyle name="Normal 2 4 7 2" xfId="22701" xr:uid="{00000000-0005-0000-0000-0000AC580000}"/>
    <cellStyle name="Normal 2 4 7 2 2" xfId="22702" xr:uid="{00000000-0005-0000-0000-0000AD580000}"/>
    <cellStyle name="Normal 2 4 7 3" xfId="22703" xr:uid="{00000000-0005-0000-0000-0000AE580000}"/>
    <cellStyle name="Normal 2 4 7 3 2" xfId="22704" xr:uid="{00000000-0005-0000-0000-0000AF580000}"/>
    <cellStyle name="Normal 2 4 7 4" xfId="22705" xr:uid="{00000000-0005-0000-0000-0000B0580000}"/>
    <cellStyle name="Normal 2 4 7 4 2" xfId="22706" xr:uid="{00000000-0005-0000-0000-0000B1580000}"/>
    <cellStyle name="Normal 2 4 7 5" xfId="22707" xr:uid="{00000000-0005-0000-0000-0000B2580000}"/>
    <cellStyle name="Normal 2 4 7 5 2" xfId="22708" xr:uid="{00000000-0005-0000-0000-0000B3580000}"/>
    <cellStyle name="Normal 2 4 7 6" xfId="22709" xr:uid="{00000000-0005-0000-0000-0000B4580000}"/>
    <cellStyle name="Normal 2 4 7 6 2" xfId="22710" xr:uid="{00000000-0005-0000-0000-0000B5580000}"/>
    <cellStyle name="Normal 2 4 7 7" xfId="22711" xr:uid="{00000000-0005-0000-0000-0000B6580000}"/>
    <cellStyle name="Normal 2 4 7 7 2" xfId="22712" xr:uid="{00000000-0005-0000-0000-0000B7580000}"/>
    <cellStyle name="Normal 2 4 7 8" xfId="22713" xr:uid="{00000000-0005-0000-0000-0000B8580000}"/>
    <cellStyle name="Normal 2 4 7 9" xfId="22714" xr:uid="{00000000-0005-0000-0000-0000B9580000}"/>
    <cellStyle name="Normal 2 4 70" xfId="22715" xr:uid="{00000000-0005-0000-0000-0000BA580000}"/>
    <cellStyle name="Normal 2 4 70 10" xfId="22716" xr:uid="{00000000-0005-0000-0000-0000BB580000}"/>
    <cellStyle name="Normal 2 4 70 2" xfId="22717" xr:uid="{00000000-0005-0000-0000-0000BC580000}"/>
    <cellStyle name="Normal 2 4 70 2 2" xfId="22718" xr:uid="{00000000-0005-0000-0000-0000BD580000}"/>
    <cellStyle name="Normal 2 4 70 3" xfId="22719" xr:uid="{00000000-0005-0000-0000-0000BE580000}"/>
    <cellStyle name="Normal 2 4 70 3 2" xfId="22720" xr:uid="{00000000-0005-0000-0000-0000BF580000}"/>
    <cellStyle name="Normal 2 4 70 4" xfId="22721" xr:uid="{00000000-0005-0000-0000-0000C0580000}"/>
    <cellStyle name="Normal 2 4 70 4 2" xfId="22722" xr:uid="{00000000-0005-0000-0000-0000C1580000}"/>
    <cellStyle name="Normal 2 4 70 5" xfId="22723" xr:uid="{00000000-0005-0000-0000-0000C2580000}"/>
    <cellStyle name="Normal 2 4 70 5 2" xfId="22724" xr:uid="{00000000-0005-0000-0000-0000C3580000}"/>
    <cellStyle name="Normal 2 4 70 6" xfId="22725" xr:uid="{00000000-0005-0000-0000-0000C4580000}"/>
    <cellStyle name="Normal 2 4 70 6 2" xfId="22726" xr:uid="{00000000-0005-0000-0000-0000C5580000}"/>
    <cellStyle name="Normal 2 4 70 7" xfId="22727" xr:uid="{00000000-0005-0000-0000-0000C6580000}"/>
    <cellStyle name="Normal 2 4 70 7 2" xfId="22728" xr:uid="{00000000-0005-0000-0000-0000C7580000}"/>
    <cellStyle name="Normal 2 4 70 8" xfId="22729" xr:uid="{00000000-0005-0000-0000-0000C8580000}"/>
    <cellStyle name="Normal 2 4 70 9" xfId="22730" xr:uid="{00000000-0005-0000-0000-0000C9580000}"/>
    <cellStyle name="Normal 2 4 71" xfId="22731" xr:uid="{00000000-0005-0000-0000-0000CA580000}"/>
    <cellStyle name="Normal 2 4 71 2" xfId="22732" xr:uid="{00000000-0005-0000-0000-0000CB580000}"/>
    <cellStyle name="Normal 2 4 72" xfId="22733" xr:uid="{00000000-0005-0000-0000-0000CC580000}"/>
    <cellStyle name="Normal 2 4 72 2" xfId="22734" xr:uid="{00000000-0005-0000-0000-0000CD580000}"/>
    <cellStyle name="Normal 2 4 73" xfId="22735" xr:uid="{00000000-0005-0000-0000-0000CE580000}"/>
    <cellStyle name="Normal 2 4 73 2" xfId="22736" xr:uid="{00000000-0005-0000-0000-0000CF580000}"/>
    <cellStyle name="Normal 2 4 74" xfId="22737" xr:uid="{00000000-0005-0000-0000-0000D0580000}"/>
    <cellStyle name="Normal 2 4 74 2" xfId="22738" xr:uid="{00000000-0005-0000-0000-0000D1580000}"/>
    <cellStyle name="Normal 2 4 75" xfId="22739" xr:uid="{00000000-0005-0000-0000-0000D2580000}"/>
    <cellStyle name="Normal 2 4 75 2" xfId="22740" xr:uid="{00000000-0005-0000-0000-0000D3580000}"/>
    <cellStyle name="Normal 2 4 76" xfId="22741" xr:uid="{00000000-0005-0000-0000-0000D4580000}"/>
    <cellStyle name="Normal 2 4 76 2" xfId="22742" xr:uid="{00000000-0005-0000-0000-0000D5580000}"/>
    <cellStyle name="Normal 2 4 77" xfId="22743" xr:uid="{00000000-0005-0000-0000-0000D6580000}"/>
    <cellStyle name="Normal 2 4 78" xfId="22744" xr:uid="{00000000-0005-0000-0000-0000D7580000}"/>
    <cellStyle name="Normal 2 4 79" xfId="22745" xr:uid="{00000000-0005-0000-0000-0000D8580000}"/>
    <cellStyle name="Normal 2 4 8" xfId="22746" xr:uid="{00000000-0005-0000-0000-0000D9580000}"/>
    <cellStyle name="Normal 2 4 8 10" xfId="22747" xr:uid="{00000000-0005-0000-0000-0000DA580000}"/>
    <cellStyle name="Normal 2 4 8 2" xfId="22748" xr:uid="{00000000-0005-0000-0000-0000DB580000}"/>
    <cellStyle name="Normal 2 4 8 2 2" xfId="22749" xr:uid="{00000000-0005-0000-0000-0000DC580000}"/>
    <cellStyle name="Normal 2 4 8 3" xfId="22750" xr:uid="{00000000-0005-0000-0000-0000DD580000}"/>
    <cellStyle name="Normal 2 4 8 3 2" xfId="22751" xr:uid="{00000000-0005-0000-0000-0000DE580000}"/>
    <cellStyle name="Normal 2 4 8 4" xfId="22752" xr:uid="{00000000-0005-0000-0000-0000DF580000}"/>
    <cellStyle name="Normal 2 4 8 4 2" xfId="22753" xr:uid="{00000000-0005-0000-0000-0000E0580000}"/>
    <cellStyle name="Normal 2 4 8 5" xfId="22754" xr:uid="{00000000-0005-0000-0000-0000E1580000}"/>
    <cellStyle name="Normal 2 4 8 5 2" xfId="22755" xr:uid="{00000000-0005-0000-0000-0000E2580000}"/>
    <cellStyle name="Normal 2 4 8 6" xfId="22756" xr:uid="{00000000-0005-0000-0000-0000E3580000}"/>
    <cellStyle name="Normal 2 4 8 6 2" xfId="22757" xr:uid="{00000000-0005-0000-0000-0000E4580000}"/>
    <cellStyle name="Normal 2 4 8 7" xfId="22758" xr:uid="{00000000-0005-0000-0000-0000E5580000}"/>
    <cellStyle name="Normal 2 4 8 7 2" xfId="22759" xr:uid="{00000000-0005-0000-0000-0000E6580000}"/>
    <cellStyle name="Normal 2 4 8 8" xfId="22760" xr:uid="{00000000-0005-0000-0000-0000E7580000}"/>
    <cellStyle name="Normal 2 4 8 9" xfId="22761" xr:uid="{00000000-0005-0000-0000-0000E8580000}"/>
    <cellStyle name="Normal 2 4 9" xfId="22762" xr:uid="{00000000-0005-0000-0000-0000E9580000}"/>
    <cellStyle name="Normal 2 4 9 10" xfId="22763" xr:uid="{00000000-0005-0000-0000-0000EA580000}"/>
    <cellStyle name="Normal 2 4 9 2" xfId="22764" xr:uid="{00000000-0005-0000-0000-0000EB580000}"/>
    <cellStyle name="Normal 2 4 9 2 2" xfId="22765" xr:uid="{00000000-0005-0000-0000-0000EC580000}"/>
    <cellStyle name="Normal 2 4 9 3" xfId="22766" xr:uid="{00000000-0005-0000-0000-0000ED580000}"/>
    <cellStyle name="Normal 2 4 9 3 2" xfId="22767" xr:uid="{00000000-0005-0000-0000-0000EE580000}"/>
    <cellStyle name="Normal 2 4 9 4" xfId="22768" xr:uid="{00000000-0005-0000-0000-0000EF580000}"/>
    <cellStyle name="Normal 2 4 9 4 2" xfId="22769" xr:uid="{00000000-0005-0000-0000-0000F0580000}"/>
    <cellStyle name="Normal 2 4 9 5" xfId="22770" xr:uid="{00000000-0005-0000-0000-0000F1580000}"/>
    <cellStyle name="Normal 2 4 9 5 2" xfId="22771" xr:uid="{00000000-0005-0000-0000-0000F2580000}"/>
    <cellStyle name="Normal 2 4 9 6" xfId="22772" xr:uid="{00000000-0005-0000-0000-0000F3580000}"/>
    <cellStyle name="Normal 2 4 9 6 2" xfId="22773" xr:uid="{00000000-0005-0000-0000-0000F4580000}"/>
    <cellStyle name="Normal 2 4 9 7" xfId="22774" xr:uid="{00000000-0005-0000-0000-0000F5580000}"/>
    <cellStyle name="Normal 2 4 9 7 2" xfId="22775" xr:uid="{00000000-0005-0000-0000-0000F6580000}"/>
    <cellStyle name="Normal 2 4 9 8" xfId="22776" xr:uid="{00000000-0005-0000-0000-0000F7580000}"/>
    <cellStyle name="Normal 2 4 9 9" xfId="22777" xr:uid="{00000000-0005-0000-0000-0000F8580000}"/>
    <cellStyle name="Normal 2 40" xfId="22778" xr:uid="{00000000-0005-0000-0000-0000F9580000}"/>
    <cellStyle name="Normal 2 40 10" xfId="22779" xr:uid="{00000000-0005-0000-0000-0000FA580000}"/>
    <cellStyle name="Normal 2 40 2" xfId="22780" xr:uid="{00000000-0005-0000-0000-0000FB580000}"/>
    <cellStyle name="Normal 2 40 2 2" xfId="22781" xr:uid="{00000000-0005-0000-0000-0000FC580000}"/>
    <cellStyle name="Normal 2 40 3" xfId="22782" xr:uid="{00000000-0005-0000-0000-0000FD580000}"/>
    <cellStyle name="Normal 2 40 3 2" xfId="22783" xr:uid="{00000000-0005-0000-0000-0000FE580000}"/>
    <cellStyle name="Normal 2 40 4" xfId="22784" xr:uid="{00000000-0005-0000-0000-0000FF580000}"/>
    <cellStyle name="Normal 2 40 4 2" xfId="22785" xr:uid="{00000000-0005-0000-0000-000000590000}"/>
    <cellStyle name="Normal 2 40 5" xfId="22786" xr:uid="{00000000-0005-0000-0000-000001590000}"/>
    <cellStyle name="Normal 2 40 5 2" xfId="22787" xr:uid="{00000000-0005-0000-0000-000002590000}"/>
    <cellStyle name="Normal 2 40 6" xfId="22788" xr:uid="{00000000-0005-0000-0000-000003590000}"/>
    <cellStyle name="Normal 2 40 6 2" xfId="22789" xr:uid="{00000000-0005-0000-0000-000004590000}"/>
    <cellStyle name="Normal 2 40 7" xfId="22790" xr:uid="{00000000-0005-0000-0000-000005590000}"/>
    <cellStyle name="Normal 2 40 7 2" xfId="22791" xr:uid="{00000000-0005-0000-0000-000006590000}"/>
    <cellStyle name="Normal 2 40 8" xfId="22792" xr:uid="{00000000-0005-0000-0000-000007590000}"/>
    <cellStyle name="Normal 2 40 9" xfId="22793" xr:uid="{00000000-0005-0000-0000-000008590000}"/>
    <cellStyle name="Normal 2 41" xfId="22794" xr:uid="{00000000-0005-0000-0000-000009590000}"/>
    <cellStyle name="Normal 2 41 10" xfId="22795" xr:uid="{00000000-0005-0000-0000-00000A590000}"/>
    <cellStyle name="Normal 2 41 2" xfId="22796" xr:uid="{00000000-0005-0000-0000-00000B590000}"/>
    <cellStyle name="Normal 2 41 2 2" xfId="22797" xr:uid="{00000000-0005-0000-0000-00000C590000}"/>
    <cellStyle name="Normal 2 41 3" xfId="22798" xr:uid="{00000000-0005-0000-0000-00000D590000}"/>
    <cellStyle name="Normal 2 41 3 2" xfId="22799" xr:uid="{00000000-0005-0000-0000-00000E590000}"/>
    <cellStyle name="Normal 2 41 4" xfId="22800" xr:uid="{00000000-0005-0000-0000-00000F590000}"/>
    <cellStyle name="Normal 2 41 4 2" xfId="22801" xr:uid="{00000000-0005-0000-0000-000010590000}"/>
    <cellStyle name="Normal 2 41 5" xfId="22802" xr:uid="{00000000-0005-0000-0000-000011590000}"/>
    <cellStyle name="Normal 2 41 5 2" xfId="22803" xr:uid="{00000000-0005-0000-0000-000012590000}"/>
    <cellStyle name="Normal 2 41 6" xfId="22804" xr:uid="{00000000-0005-0000-0000-000013590000}"/>
    <cellStyle name="Normal 2 41 6 2" xfId="22805" xr:uid="{00000000-0005-0000-0000-000014590000}"/>
    <cellStyle name="Normal 2 41 7" xfId="22806" xr:uid="{00000000-0005-0000-0000-000015590000}"/>
    <cellStyle name="Normal 2 41 7 2" xfId="22807" xr:uid="{00000000-0005-0000-0000-000016590000}"/>
    <cellStyle name="Normal 2 41 8" xfId="22808" xr:uid="{00000000-0005-0000-0000-000017590000}"/>
    <cellStyle name="Normal 2 41 9" xfId="22809" xr:uid="{00000000-0005-0000-0000-000018590000}"/>
    <cellStyle name="Normal 2 42" xfId="22810" xr:uid="{00000000-0005-0000-0000-000019590000}"/>
    <cellStyle name="Normal 2 42 10" xfId="22811" xr:uid="{00000000-0005-0000-0000-00001A590000}"/>
    <cellStyle name="Normal 2 42 2" xfId="22812" xr:uid="{00000000-0005-0000-0000-00001B590000}"/>
    <cellStyle name="Normal 2 42 2 2" xfId="22813" xr:uid="{00000000-0005-0000-0000-00001C590000}"/>
    <cellStyle name="Normal 2 42 3" xfId="22814" xr:uid="{00000000-0005-0000-0000-00001D590000}"/>
    <cellStyle name="Normal 2 42 3 2" xfId="22815" xr:uid="{00000000-0005-0000-0000-00001E590000}"/>
    <cellStyle name="Normal 2 42 4" xfId="22816" xr:uid="{00000000-0005-0000-0000-00001F590000}"/>
    <cellStyle name="Normal 2 42 4 2" xfId="22817" xr:uid="{00000000-0005-0000-0000-000020590000}"/>
    <cellStyle name="Normal 2 42 5" xfId="22818" xr:uid="{00000000-0005-0000-0000-000021590000}"/>
    <cellStyle name="Normal 2 42 5 2" xfId="22819" xr:uid="{00000000-0005-0000-0000-000022590000}"/>
    <cellStyle name="Normal 2 42 6" xfId="22820" xr:uid="{00000000-0005-0000-0000-000023590000}"/>
    <cellStyle name="Normal 2 42 6 2" xfId="22821" xr:uid="{00000000-0005-0000-0000-000024590000}"/>
    <cellStyle name="Normal 2 42 7" xfId="22822" xr:uid="{00000000-0005-0000-0000-000025590000}"/>
    <cellStyle name="Normal 2 42 7 2" xfId="22823" xr:uid="{00000000-0005-0000-0000-000026590000}"/>
    <cellStyle name="Normal 2 42 8" xfId="22824" xr:uid="{00000000-0005-0000-0000-000027590000}"/>
    <cellStyle name="Normal 2 42 9" xfId="22825" xr:uid="{00000000-0005-0000-0000-000028590000}"/>
    <cellStyle name="Normal 2 43" xfId="22826" xr:uid="{00000000-0005-0000-0000-000029590000}"/>
    <cellStyle name="Normal 2 43 10" xfId="22827" xr:uid="{00000000-0005-0000-0000-00002A590000}"/>
    <cellStyle name="Normal 2 43 2" xfId="22828" xr:uid="{00000000-0005-0000-0000-00002B590000}"/>
    <cellStyle name="Normal 2 43 2 2" xfId="22829" xr:uid="{00000000-0005-0000-0000-00002C590000}"/>
    <cellStyle name="Normal 2 43 3" xfId="22830" xr:uid="{00000000-0005-0000-0000-00002D590000}"/>
    <cellStyle name="Normal 2 43 3 2" xfId="22831" xr:uid="{00000000-0005-0000-0000-00002E590000}"/>
    <cellStyle name="Normal 2 43 4" xfId="22832" xr:uid="{00000000-0005-0000-0000-00002F590000}"/>
    <cellStyle name="Normal 2 43 4 2" xfId="22833" xr:uid="{00000000-0005-0000-0000-000030590000}"/>
    <cellStyle name="Normal 2 43 5" xfId="22834" xr:uid="{00000000-0005-0000-0000-000031590000}"/>
    <cellStyle name="Normal 2 43 5 2" xfId="22835" xr:uid="{00000000-0005-0000-0000-000032590000}"/>
    <cellStyle name="Normal 2 43 6" xfId="22836" xr:uid="{00000000-0005-0000-0000-000033590000}"/>
    <cellStyle name="Normal 2 43 6 2" xfId="22837" xr:uid="{00000000-0005-0000-0000-000034590000}"/>
    <cellStyle name="Normal 2 43 7" xfId="22838" xr:uid="{00000000-0005-0000-0000-000035590000}"/>
    <cellStyle name="Normal 2 43 7 2" xfId="22839" xr:uid="{00000000-0005-0000-0000-000036590000}"/>
    <cellStyle name="Normal 2 43 8" xfId="22840" xr:uid="{00000000-0005-0000-0000-000037590000}"/>
    <cellStyle name="Normal 2 43 9" xfId="22841" xr:uid="{00000000-0005-0000-0000-000038590000}"/>
    <cellStyle name="Normal 2 44" xfId="22842" xr:uid="{00000000-0005-0000-0000-000039590000}"/>
    <cellStyle name="Normal 2 44 10" xfId="22843" xr:uid="{00000000-0005-0000-0000-00003A590000}"/>
    <cellStyle name="Normal 2 44 2" xfId="22844" xr:uid="{00000000-0005-0000-0000-00003B590000}"/>
    <cellStyle name="Normal 2 44 2 2" xfId="22845" xr:uid="{00000000-0005-0000-0000-00003C590000}"/>
    <cellStyle name="Normal 2 44 3" xfId="22846" xr:uid="{00000000-0005-0000-0000-00003D590000}"/>
    <cellStyle name="Normal 2 44 3 2" xfId="22847" xr:uid="{00000000-0005-0000-0000-00003E590000}"/>
    <cellStyle name="Normal 2 44 4" xfId="22848" xr:uid="{00000000-0005-0000-0000-00003F590000}"/>
    <cellStyle name="Normal 2 44 4 2" xfId="22849" xr:uid="{00000000-0005-0000-0000-000040590000}"/>
    <cellStyle name="Normal 2 44 5" xfId="22850" xr:uid="{00000000-0005-0000-0000-000041590000}"/>
    <cellStyle name="Normal 2 44 5 2" xfId="22851" xr:uid="{00000000-0005-0000-0000-000042590000}"/>
    <cellStyle name="Normal 2 44 6" xfId="22852" xr:uid="{00000000-0005-0000-0000-000043590000}"/>
    <cellStyle name="Normal 2 44 6 2" xfId="22853" xr:uid="{00000000-0005-0000-0000-000044590000}"/>
    <cellStyle name="Normal 2 44 7" xfId="22854" xr:uid="{00000000-0005-0000-0000-000045590000}"/>
    <cellStyle name="Normal 2 44 7 2" xfId="22855" xr:uid="{00000000-0005-0000-0000-000046590000}"/>
    <cellStyle name="Normal 2 44 8" xfId="22856" xr:uid="{00000000-0005-0000-0000-000047590000}"/>
    <cellStyle name="Normal 2 44 9" xfId="22857" xr:uid="{00000000-0005-0000-0000-000048590000}"/>
    <cellStyle name="Normal 2 45" xfId="22858" xr:uid="{00000000-0005-0000-0000-000049590000}"/>
    <cellStyle name="Normal 2 45 10" xfId="22859" xr:uid="{00000000-0005-0000-0000-00004A590000}"/>
    <cellStyle name="Normal 2 45 2" xfId="22860" xr:uid="{00000000-0005-0000-0000-00004B590000}"/>
    <cellStyle name="Normal 2 45 2 2" xfId="22861" xr:uid="{00000000-0005-0000-0000-00004C590000}"/>
    <cellStyle name="Normal 2 45 3" xfId="22862" xr:uid="{00000000-0005-0000-0000-00004D590000}"/>
    <cellStyle name="Normal 2 45 3 2" xfId="22863" xr:uid="{00000000-0005-0000-0000-00004E590000}"/>
    <cellStyle name="Normal 2 45 4" xfId="22864" xr:uid="{00000000-0005-0000-0000-00004F590000}"/>
    <cellStyle name="Normal 2 45 4 2" xfId="22865" xr:uid="{00000000-0005-0000-0000-000050590000}"/>
    <cellStyle name="Normal 2 45 5" xfId="22866" xr:uid="{00000000-0005-0000-0000-000051590000}"/>
    <cellStyle name="Normal 2 45 5 2" xfId="22867" xr:uid="{00000000-0005-0000-0000-000052590000}"/>
    <cellStyle name="Normal 2 45 6" xfId="22868" xr:uid="{00000000-0005-0000-0000-000053590000}"/>
    <cellStyle name="Normal 2 45 6 2" xfId="22869" xr:uid="{00000000-0005-0000-0000-000054590000}"/>
    <cellStyle name="Normal 2 45 7" xfId="22870" xr:uid="{00000000-0005-0000-0000-000055590000}"/>
    <cellStyle name="Normal 2 45 7 2" xfId="22871" xr:uid="{00000000-0005-0000-0000-000056590000}"/>
    <cellStyle name="Normal 2 45 8" xfId="22872" xr:uid="{00000000-0005-0000-0000-000057590000}"/>
    <cellStyle name="Normal 2 45 9" xfId="22873" xr:uid="{00000000-0005-0000-0000-000058590000}"/>
    <cellStyle name="Normal 2 46" xfId="22874" xr:uid="{00000000-0005-0000-0000-000059590000}"/>
    <cellStyle name="Normal 2 46 10" xfId="22875" xr:uid="{00000000-0005-0000-0000-00005A590000}"/>
    <cellStyle name="Normal 2 46 2" xfId="22876" xr:uid="{00000000-0005-0000-0000-00005B590000}"/>
    <cellStyle name="Normal 2 46 2 2" xfId="22877" xr:uid="{00000000-0005-0000-0000-00005C590000}"/>
    <cellStyle name="Normal 2 46 3" xfId="22878" xr:uid="{00000000-0005-0000-0000-00005D590000}"/>
    <cellStyle name="Normal 2 46 3 2" xfId="22879" xr:uid="{00000000-0005-0000-0000-00005E590000}"/>
    <cellStyle name="Normal 2 46 4" xfId="22880" xr:uid="{00000000-0005-0000-0000-00005F590000}"/>
    <cellStyle name="Normal 2 46 4 2" xfId="22881" xr:uid="{00000000-0005-0000-0000-000060590000}"/>
    <cellStyle name="Normal 2 46 5" xfId="22882" xr:uid="{00000000-0005-0000-0000-000061590000}"/>
    <cellStyle name="Normal 2 46 5 2" xfId="22883" xr:uid="{00000000-0005-0000-0000-000062590000}"/>
    <cellStyle name="Normal 2 46 6" xfId="22884" xr:uid="{00000000-0005-0000-0000-000063590000}"/>
    <cellStyle name="Normal 2 46 6 2" xfId="22885" xr:uid="{00000000-0005-0000-0000-000064590000}"/>
    <cellStyle name="Normal 2 46 7" xfId="22886" xr:uid="{00000000-0005-0000-0000-000065590000}"/>
    <cellStyle name="Normal 2 46 7 2" xfId="22887" xr:uid="{00000000-0005-0000-0000-000066590000}"/>
    <cellStyle name="Normal 2 46 8" xfId="22888" xr:uid="{00000000-0005-0000-0000-000067590000}"/>
    <cellStyle name="Normal 2 46 9" xfId="22889" xr:uid="{00000000-0005-0000-0000-000068590000}"/>
    <cellStyle name="Normal 2 47" xfId="22890" xr:uid="{00000000-0005-0000-0000-000069590000}"/>
    <cellStyle name="Normal 2 47 10" xfId="22891" xr:uid="{00000000-0005-0000-0000-00006A590000}"/>
    <cellStyle name="Normal 2 47 2" xfId="22892" xr:uid="{00000000-0005-0000-0000-00006B590000}"/>
    <cellStyle name="Normal 2 47 2 2" xfId="22893" xr:uid="{00000000-0005-0000-0000-00006C590000}"/>
    <cellStyle name="Normal 2 47 3" xfId="22894" xr:uid="{00000000-0005-0000-0000-00006D590000}"/>
    <cellStyle name="Normal 2 47 3 2" xfId="22895" xr:uid="{00000000-0005-0000-0000-00006E590000}"/>
    <cellStyle name="Normal 2 47 4" xfId="22896" xr:uid="{00000000-0005-0000-0000-00006F590000}"/>
    <cellStyle name="Normal 2 47 4 2" xfId="22897" xr:uid="{00000000-0005-0000-0000-000070590000}"/>
    <cellStyle name="Normal 2 47 5" xfId="22898" xr:uid="{00000000-0005-0000-0000-000071590000}"/>
    <cellStyle name="Normal 2 47 5 2" xfId="22899" xr:uid="{00000000-0005-0000-0000-000072590000}"/>
    <cellStyle name="Normal 2 47 6" xfId="22900" xr:uid="{00000000-0005-0000-0000-000073590000}"/>
    <cellStyle name="Normal 2 47 6 2" xfId="22901" xr:uid="{00000000-0005-0000-0000-000074590000}"/>
    <cellStyle name="Normal 2 47 7" xfId="22902" xr:uid="{00000000-0005-0000-0000-000075590000}"/>
    <cellStyle name="Normal 2 47 7 2" xfId="22903" xr:uid="{00000000-0005-0000-0000-000076590000}"/>
    <cellStyle name="Normal 2 47 8" xfId="22904" xr:uid="{00000000-0005-0000-0000-000077590000}"/>
    <cellStyle name="Normal 2 47 9" xfId="22905" xr:uid="{00000000-0005-0000-0000-000078590000}"/>
    <cellStyle name="Normal 2 48" xfId="22906" xr:uid="{00000000-0005-0000-0000-000079590000}"/>
    <cellStyle name="Normal 2 48 10" xfId="22907" xr:uid="{00000000-0005-0000-0000-00007A590000}"/>
    <cellStyle name="Normal 2 48 2" xfId="22908" xr:uid="{00000000-0005-0000-0000-00007B590000}"/>
    <cellStyle name="Normal 2 48 2 2" xfId="22909" xr:uid="{00000000-0005-0000-0000-00007C590000}"/>
    <cellStyle name="Normal 2 48 3" xfId="22910" xr:uid="{00000000-0005-0000-0000-00007D590000}"/>
    <cellStyle name="Normal 2 48 3 2" xfId="22911" xr:uid="{00000000-0005-0000-0000-00007E590000}"/>
    <cellStyle name="Normal 2 48 4" xfId="22912" xr:uid="{00000000-0005-0000-0000-00007F590000}"/>
    <cellStyle name="Normal 2 48 4 2" xfId="22913" xr:uid="{00000000-0005-0000-0000-000080590000}"/>
    <cellStyle name="Normal 2 48 5" xfId="22914" xr:uid="{00000000-0005-0000-0000-000081590000}"/>
    <cellStyle name="Normal 2 48 5 2" xfId="22915" xr:uid="{00000000-0005-0000-0000-000082590000}"/>
    <cellStyle name="Normal 2 48 6" xfId="22916" xr:uid="{00000000-0005-0000-0000-000083590000}"/>
    <cellStyle name="Normal 2 48 6 2" xfId="22917" xr:uid="{00000000-0005-0000-0000-000084590000}"/>
    <cellStyle name="Normal 2 48 7" xfId="22918" xr:uid="{00000000-0005-0000-0000-000085590000}"/>
    <cellStyle name="Normal 2 48 7 2" xfId="22919" xr:uid="{00000000-0005-0000-0000-000086590000}"/>
    <cellStyle name="Normal 2 48 8" xfId="22920" xr:uid="{00000000-0005-0000-0000-000087590000}"/>
    <cellStyle name="Normal 2 48 9" xfId="22921" xr:uid="{00000000-0005-0000-0000-000088590000}"/>
    <cellStyle name="Normal 2 49" xfId="22922" xr:uid="{00000000-0005-0000-0000-000089590000}"/>
    <cellStyle name="Normal 2 49 10" xfId="22923" xr:uid="{00000000-0005-0000-0000-00008A590000}"/>
    <cellStyle name="Normal 2 49 2" xfId="22924" xr:uid="{00000000-0005-0000-0000-00008B590000}"/>
    <cellStyle name="Normal 2 49 2 2" xfId="22925" xr:uid="{00000000-0005-0000-0000-00008C590000}"/>
    <cellStyle name="Normal 2 49 3" xfId="22926" xr:uid="{00000000-0005-0000-0000-00008D590000}"/>
    <cellStyle name="Normal 2 49 3 2" xfId="22927" xr:uid="{00000000-0005-0000-0000-00008E590000}"/>
    <cellStyle name="Normal 2 49 4" xfId="22928" xr:uid="{00000000-0005-0000-0000-00008F590000}"/>
    <cellStyle name="Normal 2 49 4 2" xfId="22929" xr:uid="{00000000-0005-0000-0000-000090590000}"/>
    <cellStyle name="Normal 2 49 5" xfId="22930" xr:uid="{00000000-0005-0000-0000-000091590000}"/>
    <cellStyle name="Normal 2 49 5 2" xfId="22931" xr:uid="{00000000-0005-0000-0000-000092590000}"/>
    <cellStyle name="Normal 2 49 6" xfId="22932" xr:uid="{00000000-0005-0000-0000-000093590000}"/>
    <cellStyle name="Normal 2 49 6 2" xfId="22933" xr:uid="{00000000-0005-0000-0000-000094590000}"/>
    <cellStyle name="Normal 2 49 7" xfId="22934" xr:uid="{00000000-0005-0000-0000-000095590000}"/>
    <cellStyle name="Normal 2 49 7 2" xfId="22935" xr:uid="{00000000-0005-0000-0000-000096590000}"/>
    <cellStyle name="Normal 2 49 8" xfId="22936" xr:uid="{00000000-0005-0000-0000-000097590000}"/>
    <cellStyle name="Normal 2 49 9" xfId="22937" xr:uid="{00000000-0005-0000-0000-000098590000}"/>
    <cellStyle name="Normal 2 5" xfId="22938" xr:uid="{00000000-0005-0000-0000-000099590000}"/>
    <cellStyle name="Normal 2 5 10" xfId="22939" xr:uid="{00000000-0005-0000-0000-00009A590000}"/>
    <cellStyle name="Normal 2 5 10 10" xfId="22940" xr:uid="{00000000-0005-0000-0000-00009B590000}"/>
    <cellStyle name="Normal 2 5 10 2" xfId="22941" xr:uid="{00000000-0005-0000-0000-00009C590000}"/>
    <cellStyle name="Normal 2 5 10 2 2" xfId="22942" xr:uid="{00000000-0005-0000-0000-00009D590000}"/>
    <cellStyle name="Normal 2 5 10 3" xfId="22943" xr:uid="{00000000-0005-0000-0000-00009E590000}"/>
    <cellStyle name="Normal 2 5 10 3 2" xfId="22944" xr:uid="{00000000-0005-0000-0000-00009F590000}"/>
    <cellStyle name="Normal 2 5 10 4" xfId="22945" xr:uid="{00000000-0005-0000-0000-0000A0590000}"/>
    <cellStyle name="Normal 2 5 10 4 2" xfId="22946" xr:uid="{00000000-0005-0000-0000-0000A1590000}"/>
    <cellStyle name="Normal 2 5 10 5" xfId="22947" xr:uid="{00000000-0005-0000-0000-0000A2590000}"/>
    <cellStyle name="Normal 2 5 10 5 2" xfId="22948" xr:uid="{00000000-0005-0000-0000-0000A3590000}"/>
    <cellStyle name="Normal 2 5 10 6" xfId="22949" xr:uid="{00000000-0005-0000-0000-0000A4590000}"/>
    <cellStyle name="Normal 2 5 10 6 2" xfId="22950" xr:uid="{00000000-0005-0000-0000-0000A5590000}"/>
    <cellStyle name="Normal 2 5 10 7" xfId="22951" xr:uid="{00000000-0005-0000-0000-0000A6590000}"/>
    <cellStyle name="Normal 2 5 10 7 2" xfId="22952" xr:uid="{00000000-0005-0000-0000-0000A7590000}"/>
    <cellStyle name="Normal 2 5 10 8" xfId="22953" xr:uid="{00000000-0005-0000-0000-0000A8590000}"/>
    <cellStyle name="Normal 2 5 10 9" xfId="22954" xr:uid="{00000000-0005-0000-0000-0000A9590000}"/>
    <cellStyle name="Normal 2 5 11" xfId="22955" xr:uid="{00000000-0005-0000-0000-0000AA590000}"/>
    <cellStyle name="Normal 2 5 11 10" xfId="22956" xr:uid="{00000000-0005-0000-0000-0000AB590000}"/>
    <cellStyle name="Normal 2 5 11 2" xfId="22957" xr:uid="{00000000-0005-0000-0000-0000AC590000}"/>
    <cellStyle name="Normal 2 5 11 2 2" xfId="22958" xr:uid="{00000000-0005-0000-0000-0000AD590000}"/>
    <cellStyle name="Normal 2 5 11 3" xfId="22959" xr:uid="{00000000-0005-0000-0000-0000AE590000}"/>
    <cellStyle name="Normal 2 5 11 3 2" xfId="22960" xr:uid="{00000000-0005-0000-0000-0000AF590000}"/>
    <cellStyle name="Normal 2 5 11 4" xfId="22961" xr:uid="{00000000-0005-0000-0000-0000B0590000}"/>
    <cellStyle name="Normal 2 5 11 4 2" xfId="22962" xr:uid="{00000000-0005-0000-0000-0000B1590000}"/>
    <cellStyle name="Normal 2 5 11 5" xfId="22963" xr:uid="{00000000-0005-0000-0000-0000B2590000}"/>
    <cellStyle name="Normal 2 5 11 5 2" xfId="22964" xr:uid="{00000000-0005-0000-0000-0000B3590000}"/>
    <cellStyle name="Normal 2 5 11 6" xfId="22965" xr:uid="{00000000-0005-0000-0000-0000B4590000}"/>
    <cellStyle name="Normal 2 5 11 6 2" xfId="22966" xr:uid="{00000000-0005-0000-0000-0000B5590000}"/>
    <cellStyle name="Normal 2 5 11 7" xfId="22967" xr:uid="{00000000-0005-0000-0000-0000B6590000}"/>
    <cellStyle name="Normal 2 5 11 7 2" xfId="22968" xr:uid="{00000000-0005-0000-0000-0000B7590000}"/>
    <cellStyle name="Normal 2 5 11 8" xfId="22969" xr:uid="{00000000-0005-0000-0000-0000B8590000}"/>
    <cellStyle name="Normal 2 5 11 9" xfId="22970" xr:uid="{00000000-0005-0000-0000-0000B9590000}"/>
    <cellStyle name="Normal 2 5 12" xfId="22971" xr:uid="{00000000-0005-0000-0000-0000BA590000}"/>
    <cellStyle name="Normal 2 5 12 10" xfId="22972" xr:uid="{00000000-0005-0000-0000-0000BB590000}"/>
    <cellStyle name="Normal 2 5 12 2" xfId="22973" xr:uid="{00000000-0005-0000-0000-0000BC590000}"/>
    <cellStyle name="Normal 2 5 12 2 2" xfId="22974" xr:uid="{00000000-0005-0000-0000-0000BD590000}"/>
    <cellStyle name="Normal 2 5 12 3" xfId="22975" xr:uid="{00000000-0005-0000-0000-0000BE590000}"/>
    <cellStyle name="Normal 2 5 12 3 2" xfId="22976" xr:uid="{00000000-0005-0000-0000-0000BF590000}"/>
    <cellStyle name="Normal 2 5 12 4" xfId="22977" xr:uid="{00000000-0005-0000-0000-0000C0590000}"/>
    <cellStyle name="Normal 2 5 12 4 2" xfId="22978" xr:uid="{00000000-0005-0000-0000-0000C1590000}"/>
    <cellStyle name="Normal 2 5 12 5" xfId="22979" xr:uid="{00000000-0005-0000-0000-0000C2590000}"/>
    <cellStyle name="Normal 2 5 12 5 2" xfId="22980" xr:uid="{00000000-0005-0000-0000-0000C3590000}"/>
    <cellStyle name="Normal 2 5 12 6" xfId="22981" xr:uid="{00000000-0005-0000-0000-0000C4590000}"/>
    <cellStyle name="Normal 2 5 12 6 2" xfId="22982" xr:uid="{00000000-0005-0000-0000-0000C5590000}"/>
    <cellStyle name="Normal 2 5 12 7" xfId="22983" xr:uid="{00000000-0005-0000-0000-0000C6590000}"/>
    <cellStyle name="Normal 2 5 12 7 2" xfId="22984" xr:uid="{00000000-0005-0000-0000-0000C7590000}"/>
    <cellStyle name="Normal 2 5 12 8" xfId="22985" xr:uid="{00000000-0005-0000-0000-0000C8590000}"/>
    <cellStyle name="Normal 2 5 12 9" xfId="22986" xr:uid="{00000000-0005-0000-0000-0000C9590000}"/>
    <cellStyle name="Normal 2 5 13" xfId="22987" xr:uid="{00000000-0005-0000-0000-0000CA590000}"/>
    <cellStyle name="Normal 2 5 13 10" xfId="22988" xr:uid="{00000000-0005-0000-0000-0000CB590000}"/>
    <cellStyle name="Normal 2 5 13 2" xfId="22989" xr:uid="{00000000-0005-0000-0000-0000CC590000}"/>
    <cellStyle name="Normal 2 5 13 2 2" xfId="22990" xr:uid="{00000000-0005-0000-0000-0000CD590000}"/>
    <cellStyle name="Normal 2 5 13 3" xfId="22991" xr:uid="{00000000-0005-0000-0000-0000CE590000}"/>
    <cellStyle name="Normal 2 5 13 3 2" xfId="22992" xr:uid="{00000000-0005-0000-0000-0000CF590000}"/>
    <cellStyle name="Normal 2 5 13 4" xfId="22993" xr:uid="{00000000-0005-0000-0000-0000D0590000}"/>
    <cellStyle name="Normal 2 5 13 4 2" xfId="22994" xr:uid="{00000000-0005-0000-0000-0000D1590000}"/>
    <cellStyle name="Normal 2 5 13 5" xfId="22995" xr:uid="{00000000-0005-0000-0000-0000D2590000}"/>
    <cellStyle name="Normal 2 5 13 5 2" xfId="22996" xr:uid="{00000000-0005-0000-0000-0000D3590000}"/>
    <cellStyle name="Normal 2 5 13 6" xfId="22997" xr:uid="{00000000-0005-0000-0000-0000D4590000}"/>
    <cellStyle name="Normal 2 5 13 6 2" xfId="22998" xr:uid="{00000000-0005-0000-0000-0000D5590000}"/>
    <cellStyle name="Normal 2 5 13 7" xfId="22999" xr:uid="{00000000-0005-0000-0000-0000D6590000}"/>
    <cellStyle name="Normal 2 5 13 7 2" xfId="23000" xr:uid="{00000000-0005-0000-0000-0000D7590000}"/>
    <cellStyle name="Normal 2 5 13 8" xfId="23001" xr:uid="{00000000-0005-0000-0000-0000D8590000}"/>
    <cellStyle name="Normal 2 5 13 9" xfId="23002" xr:uid="{00000000-0005-0000-0000-0000D9590000}"/>
    <cellStyle name="Normal 2 5 14" xfId="23003" xr:uid="{00000000-0005-0000-0000-0000DA590000}"/>
    <cellStyle name="Normal 2 5 14 10" xfId="23004" xr:uid="{00000000-0005-0000-0000-0000DB590000}"/>
    <cellStyle name="Normal 2 5 14 2" xfId="23005" xr:uid="{00000000-0005-0000-0000-0000DC590000}"/>
    <cellStyle name="Normal 2 5 14 2 2" xfId="23006" xr:uid="{00000000-0005-0000-0000-0000DD590000}"/>
    <cellStyle name="Normal 2 5 14 3" xfId="23007" xr:uid="{00000000-0005-0000-0000-0000DE590000}"/>
    <cellStyle name="Normal 2 5 14 3 2" xfId="23008" xr:uid="{00000000-0005-0000-0000-0000DF590000}"/>
    <cellStyle name="Normal 2 5 14 4" xfId="23009" xr:uid="{00000000-0005-0000-0000-0000E0590000}"/>
    <cellStyle name="Normal 2 5 14 4 2" xfId="23010" xr:uid="{00000000-0005-0000-0000-0000E1590000}"/>
    <cellStyle name="Normal 2 5 14 5" xfId="23011" xr:uid="{00000000-0005-0000-0000-0000E2590000}"/>
    <cellStyle name="Normal 2 5 14 5 2" xfId="23012" xr:uid="{00000000-0005-0000-0000-0000E3590000}"/>
    <cellStyle name="Normal 2 5 14 6" xfId="23013" xr:uid="{00000000-0005-0000-0000-0000E4590000}"/>
    <cellStyle name="Normal 2 5 14 6 2" xfId="23014" xr:uid="{00000000-0005-0000-0000-0000E5590000}"/>
    <cellStyle name="Normal 2 5 14 7" xfId="23015" xr:uid="{00000000-0005-0000-0000-0000E6590000}"/>
    <cellStyle name="Normal 2 5 14 7 2" xfId="23016" xr:uid="{00000000-0005-0000-0000-0000E7590000}"/>
    <cellStyle name="Normal 2 5 14 8" xfId="23017" xr:uid="{00000000-0005-0000-0000-0000E8590000}"/>
    <cellStyle name="Normal 2 5 14 9" xfId="23018" xr:uid="{00000000-0005-0000-0000-0000E9590000}"/>
    <cellStyle name="Normal 2 5 15" xfId="23019" xr:uid="{00000000-0005-0000-0000-0000EA590000}"/>
    <cellStyle name="Normal 2 5 15 10" xfId="23020" xr:uid="{00000000-0005-0000-0000-0000EB590000}"/>
    <cellStyle name="Normal 2 5 15 2" xfId="23021" xr:uid="{00000000-0005-0000-0000-0000EC590000}"/>
    <cellStyle name="Normal 2 5 15 2 2" xfId="23022" xr:uid="{00000000-0005-0000-0000-0000ED590000}"/>
    <cellStyle name="Normal 2 5 15 3" xfId="23023" xr:uid="{00000000-0005-0000-0000-0000EE590000}"/>
    <cellStyle name="Normal 2 5 15 3 2" xfId="23024" xr:uid="{00000000-0005-0000-0000-0000EF590000}"/>
    <cellStyle name="Normal 2 5 15 4" xfId="23025" xr:uid="{00000000-0005-0000-0000-0000F0590000}"/>
    <cellStyle name="Normal 2 5 15 4 2" xfId="23026" xr:uid="{00000000-0005-0000-0000-0000F1590000}"/>
    <cellStyle name="Normal 2 5 15 5" xfId="23027" xr:uid="{00000000-0005-0000-0000-0000F2590000}"/>
    <cellStyle name="Normal 2 5 15 5 2" xfId="23028" xr:uid="{00000000-0005-0000-0000-0000F3590000}"/>
    <cellStyle name="Normal 2 5 15 6" xfId="23029" xr:uid="{00000000-0005-0000-0000-0000F4590000}"/>
    <cellStyle name="Normal 2 5 15 6 2" xfId="23030" xr:uid="{00000000-0005-0000-0000-0000F5590000}"/>
    <cellStyle name="Normal 2 5 15 7" xfId="23031" xr:uid="{00000000-0005-0000-0000-0000F6590000}"/>
    <cellStyle name="Normal 2 5 15 7 2" xfId="23032" xr:uid="{00000000-0005-0000-0000-0000F7590000}"/>
    <cellStyle name="Normal 2 5 15 8" xfId="23033" xr:uid="{00000000-0005-0000-0000-0000F8590000}"/>
    <cellStyle name="Normal 2 5 15 9" xfId="23034" xr:uid="{00000000-0005-0000-0000-0000F9590000}"/>
    <cellStyle name="Normal 2 5 16" xfId="23035" xr:uid="{00000000-0005-0000-0000-0000FA590000}"/>
    <cellStyle name="Normal 2 5 16 10" xfId="23036" xr:uid="{00000000-0005-0000-0000-0000FB590000}"/>
    <cellStyle name="Normal 2 5 16 2" xfId="23037" xr:uid="{00000000-0005-0000-0000-0000FC590000}"/>
    <cellStyle name="Normal 2 5 16 2 2" xfId="23038" xr:uid="{00000000-0005-0000-0000-0000FD590000}"/>
    <cellStyle name="Normal 2 5 16 3" xfId="23039" xr:uid="{00000000-0005-0000-0000-0000FE590000}"/>
    <cellStyle name="Normal 2 5 16 3 2" xfId="23040" xr:uid="{00000000-0005-0000-0000-0000FF590000}"/>
    <cellStyle name="Normal 2 5 16 4" xfId="23041" xr:uid="{00000000-0005-0000-0000-0000005A0000}"/>
    <cellStyle name="Normal 2 5 16 4 2" xfId="23042" xr:uid="{00000000-0005-0000-0000-0000015A0000}"/>
    <cellStyle name="Normal 2 5 16 5" xfId="23043" xr:uid="{00000000-0005-0000-0000-0000025A0000}"/>
    <cellStyle name="Normal 2 5 16 5 2" xfId="23044" xr:uid="{00000000-0005-0000-0000-0000035A0000}"/>
    <cellStyle name="Normal 2 5 16 6" xfId="23045" xr:uid="{00000000-0005-0000-0000-0000045A0000}"/>
    <cellStyle name="Normal 2 5 16 6 2" xfId="23046" xr:uid="{00000000-0005-0000-0000-0000055A0000}"/>
    <cellStyle name="Normal 2 5 16 7" xfId="23047" xr:uid="{00000000-0005-0000-0000-0000065A0000}"/>
    <cellStyle name="Normal 2 5 16 7 2" xfId="23048" xr:uid="{00000000-0005-0000-0000-0000075A0000}"/>
    <cellStyle name="Normal 2 5 16 8" xfId="23049" xr:uid="{00000000-0005-0000-0000-0000085A0000}"/>
    <cellStyle name="Normal 2 5 16 9" xfId="23050" xr:uid="{00000000-0005-0000-0000-0000095A0000}"/>
    <cellStyle name="Normal 2 5 17" xfId="23051" xr:uid="{00000000-0005-0000-0000-00000A5A0000}"/>
    <cellStyle name="Normal 2 5 17 10" xfId="23052" xr:uid="{00000000-0005-0000-0000-00000B5A0000}"/>
    <cellStyle name="Normal 2 5 17 2" xfId="23053" xr:uid="{00000000-0005-0000-0000-00000C5A0000}"/>
    <cellStyle name="Normal 2 5 17 2 2" xfId="23054" xr:uid="{00000000-0005-0000-0000-00000D5A0000}"/>
    <cellStyle name="Normal 2 5 17 3" xfId="23055" xr:uid="{00000000-0005-0000-0000-00000E5A0000}"/>
    <cellStyle name="Normal 2 5 17 3 2" xfId="23056" xr:uid="{00000000-0005-0000-0000-00000F5A0000}"/>
    <cellStyle name="Normal 2 5 17 4" xfId="23057" xr:uid="{00000000-0005-0000-0000-0000105A0000}"/>
    <cellStyle name="Normal 2 5 17 4 2" xfId="23058" xr:uid="{00000000-0005-0000-0000-0000115A0000}"/>
    <cellStyle name="Normal 2 5 17 5" xfId="23059" xr:uid="{00000000-0005-0000-0000-0000125A0000}"/>
    <cellStyle name="Normal 2 5 17 5 2" xfId="23060" xr:uid="{00000000-0005-0000-0000-0000135A0000}"/>
    <cellStyle name="Normal 2 5 17 6" xfId="23061" xr:uid="{00000000-0005-0000-0000-0000145A0000}"/>
    <cellStyle name="Normal 2 5 17 6 2" xfId="23062" xr:uid="{00000000-0005-0000-0000-0000155A0000}"/>
    <cellStyle name="Normal 2 5 17 7" xfId="23063" xr:uid="{00000000-0005-0000-0000-0000165A0000}"/>
    <cellStyle name="Normal 2 5 17 7 2" xfId="23064" xr:uid="{00000000-0005-0000-0000-0000175A0000}"/>
    <cellStyle name="Normal 2 5 17 8" xfId="23065" xr:uid="{00000000-0005-0000-0000-0000185A0000}"/>
    <cellStyle name="Normal 2 5 17 9" xfId="23066" xr:uid="{00000000-0005-0000-0000-0000195A0000}"/>
    <cellStyle name="Normal 2 5 18" xfId="23067" xr:uid="{00000000-0005-0000-0000-00001A5A0000}"/>
    <cellStyle name="Normal 2 5 18 10" xfId="23068" xr:uid="{00000000-0005-0000-0000-00001B5A0000}"/>
    <cellStyle name="Normal 2 5 18 2" xfId="23069" xr:uid="{00000000-0005-0000-0000-00001C5A0000}"/>
    <cellStyle name="Normal 2 5 18 2 2" xfId="23070" xr:uid="{00000000-0005-0000-0000-00001D5A0000}"/>
    <cellStyle name="Normal 2 5 18 3" xfId="23071" xr:uid="{00000000-0005-0000-0000-00001E5A0000}"/>
    <cellStyle name="Normal 2 5 18 3 2" xfId="23072" xr:uid="{00000000-0005-0000-0000-00001F5A0000}"/>
    <cellStyle name="Normal 2 5 18 4" xfId="23073" xr:uid="{00000000-0005-0000-0000-0000205A0000}"/>
    <cellStyle name="Normal 2 5 18 4 2" xfId="23074" xr:uid="{00000000-0005-0000-0000-0000215A0000}"/>
    <cellStyle name="Normal 2 5 18 5" xfId="23075" xr:uid="{00000000-0005-0000-0000-0000225A0000}"/>
    <cellStyle name="Normal 2 5 18 5 2" xfId="23076" xr:uid="{00000000-0005-0000-0000-0000235A0000}"/>
    <cellStyle name="Normal 2 5 18 6" xfId="23077" xr:uid="{00000000-0005-0000-0000-0000245A0000}"/>
    <cellStyle name="Normal 2 5 18 6 2" xfId="23078" xr:uid="{00000000-0005-0000-0000-0000255A0000}"/>
    <cellStyle name="Normal 2 5 18 7" xfId="23079" xr:uid="{00000000-0005-0000-0000-0000265A0000}"/>
    <cellStyle name="Normal 2 5 18 7 2" xfId="23080" xr:uid="{00000000-0005-0000-0000-0000275A0000}"/>
    <cellStyle name="Normal 2 5 18 8" xfId="23081" xr:uid="{00000000-0005-0000-0000-0000285A0000}"/>
    <cellStyle name="Normal 2 5 18 9" xfId="23082" xr:uid="{00000000-0005-0000-0000-0000295A0000}"/>
    <cellStyle name="Normal 2 5 19" xfId="23083" xr:uid="{00000000-0005-0000-0000-00002A5A0000}"/>
    <cellStyle name="Normal 2 5 19 10" xfId="23084" xr:uid="{00000000-0005-0000-0000-00002B5A0000}"/>
    <cellStyle name="Normal 2 5 19 2" xfId="23085" xr:uid="{00000000-0005-0000-0000-00002C5A0000}"/>
    <cellStyle name="Normal 2 5 19 2 2" xfId="23086" xr:uid="{00000000-0005-0000-0000-00002D5A0000}"/>
    <cellStyle name="Normal 2 5 19 3" xfId="23087" xr:uid="{00000000-0005-0000-0000-00002E5A0000}"/>
    <cellStyle name="Normal 2 5 19 3 2" xfId="23088" xr:uid="{00000000-0005-0000-0000-00002F5A0000}"/>
    <cellStyle name="Normal 2 5 19 4" xfId="23089" xr:uid="{00000000-0005-0000-0000-0000305A0000}"/>
    <cellStyle name="Normal 2 5 19 4 2" xfId="23090" xr:uid="{00000000-0005-0000-0000-0000315A0000}"/>
    <cellStyle name="Normal 2 5 19 5" xfId="23091" xr:uid="{00000000-0005-0000-0000-0000325A0000}"/>
    <cellStyle name="Normal 2 5 19 5 2" xfId="23092" xr:uid="{00000000-0005-0000-0000-0000335A0000}"/>
    <cellStyle name="Normal 2 5 19 6" xfId="23093" xr:uid="{00000000-0005-0000-0000-0000345A0000}"/>
    <cellStyle name="Normal 2 5 19 6 2" xfId="23094" xr:uid="{00000000-0005-0000-0000-0000355A0000}"/>
    <cellStyle name="Normal 2 5 19 7" xfId="23095" xr:uid="{00000000-0005-0000-0000-0000365A0000}"/>
    <cellStyle name="Normal 2 5 19 7 2" xfId="23096" xr:uid="{00000000-0005-0000-0000-0000375A0000}"/>
    <cellStyle name="Normal 2 5 19 8" xfId="23097" xr:uid="{00000000-0005-0000-0000-0000385A0000}"/>
    <cellStyle name="Normal 2 5 19 9" xfId="23098" xr:uid="{00000000-0005-0000-0000-0000395A0000}"/>
    <cellStyle name="Normal 2 5 2" xfId="23099" xr:uid="{00000000-0005-0000-0000-00003A5A0000}"/>
    <cellStyle name="Normal 2 5 2 10" xfId="23100" xr:uid="{00000000-0005-0000-0000-00003B5A0000}"/>
    <cellStyle name="Normal 2 5 2 2" xfId="23101" xr:uid="{00000000-0005-0000-0000-00003C5A0000}"/>
    <cellStyle name="Normal 2 5 2 2 2" xfId="23102" xr:uid="{00000000-0005-0000-0000-00003D5A0000}"/>
    <cellStyle name="Normal 2 5 2 3" xfId="23103" xr:uid="{00000000-0005-0000-0000-00003E5A0000}"/>
    <cellStyle name="Normal 2 5 2 3 2" xfId="23104" xr:uid="{00000000-0005-0000-0000-00003F5A0000}"/>
    <cellStyle name="Normal 2 5 2 4" xfId="23105" xr:uid="{00000000-0005-0000-0000-0000405A0000}"/>
    <cellStyle name="Normal 2 5 2 4 2" xfId="23106" xr:uid="{00000000-0005-0000-0000-0000415A0000}"/>
    <cellStyle name="Normal 2 5 2 5" xfId="23107" xr:uid="{00000000-0005-0000-0000-0000425A0000}"/>
    <cellStyle name="Normal 2 5 2 5 2" xfId="23108" xr:uid="{00000000-0005-0000-0000-0000435A0000}"/>
    <cellStyle name="Normal 2 5 2 6" xfId="23109" xr:uid="{00000000-0005-0000-0000-0000445A0000}"/>
    <cellStyle name="Normal 2 5 2 6 2" xfId="23110" xr:uid="{00000000-0005-0000-0000-0000455A0000}"/>
    <cellStyle name="Normal 2 5 2 7" xfId="23111" xr:uid="{00000000-0005-0000-0000-0000465A0000}"/>
    <cellStyle name="Normal 2 5 2 7 2" xfId="23112" xr:uid="{00000000-0005-0000-0000-0000475A0000}"/>
    <cellStyle name="Normal 2 5 2 8" xfId="23113" xr:uid="{00000000-0005-0000-0000-0000485A0000}"/>
    <cellStyle name="Normal 2 5 2 9" xfId="23114" xr:uid="{00000000-0005-0000-0000-0000495A0000}"/>
    <cellStyle name="Normal 2 5 20" xfId="23115" xr:uid="{00000000-0005-0000-0000-00004A5A0000}"/>
    <cellStyle name="Normal 2 5 20 10" xfId="23116" xr:uid="{00000000-0005-0000-0000-00004B5A0000}"/>
    <cellStyle name="Normal 2 5 20 2" xfId="23117" xr:uid="{00000000-0005-0000-0000-00004C5A0000}"/>
    <cellStyle name="Normal 2 5 20 2 2" xfId="23118" xr:uid="{00000000-0005-0000-0000-00004D5A0000}"/>
    <cellStyle name="Normal 2 5 20 3" xfId="23119" xr:uid="{00000000-0005-0000-0000-00004E5A0000}"/>
    <cellStyle name="Normal 2 5 20 3 2" xfId="23120" xr:uid="{00000000-0005-0000-0000-00004F5A0000}"/>
    <cellStyle name="Normal 2 5 20 4" xfId="23121" xr:uid="{00000000-0005-0000-0000-0000505A0000}"/>
    <cellStyle name="Normal 2 5 20 4 2" xfId="23122" xr:uid="{00000000-0005-0000-0000-0000515A0000}"/>
    <cellStyle name="Normal 2 5 20 5" xfId="23123" xr:uid="{00000000-0005-0000-0000-0000525A0000}"/>
    <cellStyle name="Normal 2 5 20 5 2" xfId="23124" xr:uid="{00000000-0005-0000-0000-0000535A0000}"/>
    <cellStyle name="Normal 2 5 20 6" xfId="23125" xr:uid="{00000000-0005-0000-0000-0000545A0000}"/>
    <cellStyle name="Normal 2 5 20 6 2" xfId="23126" xr:uid="{00000000-0005-0000-0000-0000555A0000}"/>
    <cellStyle name="Normal 2 5 20 7" xfId="23127" xr:uid="{00000000-0005-0000-0000-0000565A0000}"/>
    <cellStyle name="Normal 2 5 20 7 2" xfId="23128" xr:uid="{00000000-0005-0000-0000-0000575A0000}"/>
    <cellStyle name="Normal 2 5 20 8" xfId="23129" xr:uid="{00000000-0005-0000-0000-0000585A0000}"/>
    <cellStyle name="Normal 2 5 20 9" xfId="23130" xr:uid="{00000000-0005-0000-0000-0000595A0000}"/>
    <cellStyle name="Normal 2 5 21" xfId="23131" xr:uid="{00000000-0005-0000-0000-00005A5A0000}"/>
    <cellStyle name="Normal 2 5 21 10" xfId="23132" xr:uid="{00000000-0005-0000-0000-00005B5A0000}"/>
    <cellStyle name="Normal 2 5 21 2" xfId="23133" xr:uid="{00000000-0005-0000-0000-00005C5A0000}"/>
    <cellStyle name="Normal 2 5 21 2 2" xfId="23134" xr:uid="{00000000-0005-0000-0000-00005D5A0000}"/>
    <cellStyle name="Normal 2 5 21 3" xfId="23135" xr:uid="{00000000-0005-0000-0000-00005E5A0000}"/>
    <cellStyle name="Normal 2 5 21 3 2" xfId="23136" xr:uid="{00000000-0005-0000-0000-00005F5A0000}"/>
    <cellStyle name="Normal 2 5 21 4" xfId="23137" xr:uid="{00000000-0005-0000-0000-0000605A0000}"/>
    <cellStyle name="Normal 2 5 21 4 2" xfId="23138" xr:uid="{00000000-0005-0000-0000-0000615A0000}"/>
    <cellStyle name="Normal 2 5 21 5" xfId="23139" xr:uid="{00000000-0005-0000-0000-0000625A0000}"/>
    <cellStyle name="Normal 2 5 21 5 2" xfId="23140" xr:uid="{00000000-0005-0000-0000-0000635A0000}"/>
    <cellStyle name="Normal 2 5 21 6" xfId="23141" xr:uid="{00000000-0005-0000-0000-0000645A0000}"/>
    <cellStyle name="Normal 2 5 21 6 2" xfId="23142" xr:uid="{00000000-0005-0000-0000-0000655A0000}"/>
    <cellStyle name="Normal 2 5 21 7" xfId="23143" xr:uid="{00000000-0005-0000-0000-0000665A0000}"/>
    <cellStyle name="Normal 2 5 21 7 2" xfId="23144" xr:uid="{00000000-0005-0000-0000-0000675A0000}"/>
    <cellStyle name="Normal 2 5 21 8" xfId="23145" xr:uid="{00000000-0005-0000-0000-0000685A0000}"/>
    <cellStyle name="Normal 2 5 21 9" xfId="23146" xr:uid="{00000000-0005-0000-0000-0000695A0000}"/>
    <cellStyle name="Normal 2 5 22" xfId="23147" xr:uid="{00000000-0005-0000-0000-00006A5A0000}"/>
    <cellStyle name="Normal 2 5 22 10" xfId="23148" xr:uid="{00000000-0005-0000-0000-00006B5A0000}"/>
    <cellStyle name="Normal 2 5 22 2" xfId="23149" xr:uid="{00000000-0005-0000-0000-00006C5A0000}"/>
    <cellStyle name="Normal 2 5 22 2 2" xfId="23150" xr:uid="{00000000-0005-0000-0000-00006D5A0000}"/>
    <cellStyle name="Normal 2 5 22 3" xfId="23151" xr:uid="{00000000-0005-0000-0000-00006E5A0000}"/>
    <cellStyle name="Normal 2 5 22 3 2" xfId="23152" xr:uid="{00000000-0005-0000-0000-00006F5A0000}"/>
    <cellStyle name="Normal 2 5 22 4" xfId="23153" xr:uid="{00000000-0005-0000-0000-0000705A0000}"/>
    <cellStyle name="Normal 2 5 22 4 2" xfId="23154" xr:uid="{00000000-0005-0000-0000-0000715A0000}"/>
    <cellStyle name="Normal 2 5 22 5" xfId="23155" xr:uid="{00000000-0005-0000-0000-0000725A0000}"/>
    <cellStyle name="Normal 2 5 22 5 2" xfId="23156" xr:uid="{00000000-0005-0000-0000-0000735A0000}"/>
    <cellStyle name="Normal 2 5 22 6" xfId="23157" xr:uid="{00000000-0005-0000-0000-0000745A0000}"/>
    <cellStyle name="Normal 2 5 22 6 2" xfId="23158" xr:uid="{00000000-0005-0000-0000-0000755A0000}"/>
    <cellStyle name="Normal 2 5 22 7" xfId="23159" xr:uid="{00000000-0005-0000-0000-0000765A0000}"/>
    <cellStyle name="Normal 2 5 22 7 2" xfId="23160" xr:uid="{00000000-0005-0000-0000-0000775A0000}"/>
    <cellStyle name="Normal 2 5 22 8" xfId="23161" xr:uid="{00000000-0005-0000-0000-0000785A0000}"/>
    <cellStyle name="Normal 2 5 22 9" xfId="23162" xr:uid="{00000000-0005-0000-0000-0000795A0000}"/>
    <cellStyle name="Normal 2 5 23" xfId="23163" xr:uid="{00000000-0005-0000-0000-00007A5A0000}"/>
    <cellStyle name="Normal 2 5 23 10" xfId="23164" xr:uid="{00000000-0005-0000-0000-00007B5A0000}"/>
    <cellStyle name="Normal 2 5 23 2" xfId="23165" xr:uid="{00000000-0005-0000-0000-00007C5A0000}"/>
    <cellStyle name="Normal 2 5 23 2 2" xfId="23166" xr:uid="{00000000-0005-0000-0000-00007D5A0000}"/>
    <cellStyle name="Normal 2 5 23 3" xfId="23167" xr:uid="{00000000-0005-0000-0000-00007E5A0000}"/>
    <cellStyle name="Normal 2 5 23 3 2" xfId="23168" xr:uid="{00000000-0005-0000-0000-00007F5A0000}"/>
    <cellStyle name="Normal 2 5 23 4" xfId="23169" xr:uid="{00000000-0005-0000-0000-0000805A0000}"/>
    <cellStyle name="Normal 2 5 23 4 2" xfId="23170" xr:uid="{00000000-0005-0000-0000-0000815A0000}"/>
    <cellStyle name="Normal 2 5 23 5" xfId="23171" xr:uid="{00000000-0005-0000-0000-0000825A0000}"/>
    <cellStyle name="Normal 2 5 23 5 2" xfId="23172" xr:uid="{00000000-0005-0000-0000-0000835A0000}"/>
    <cellStyle name="Normal 2 5 23 6" xfId="23173" xr:uid="{00000000-0005-0000-0000-0000845A0000}"/>
    <cellStyle name="Normal 2 5 23 6 2" xfId="23174" xr:uid="{00000000-0005-0000-0000-0000855A0000}"/>
    <cellStyle name="Normal 2 5 23 7" xfId="23175" xr:uid="{00000000-0005-0000-0000-0000865A0000}"/>
    <cellStyle name="Normal 2 5 23 7 2" xfId="23176" xr:uid="{00000000-0005-0000-0000-0000875A0000}"/>
    <cellStyle name="Normal 2 5 23 8" xfId="23177" xr:uid="{00000000-0005-0000-0000-0000885A0000}"/>
    <cellStyle name="Normal 2 5 23 9" xfId="23178" xr:uid="{00000000-0005-0000-0000-0000895A0000}"/>
    <cellStyle name="Normal 2 5 24" xfId="23179" xr:uid="{00000000-0005-0000-0000-00008A5A0000}"/>
    <cellStyle name="Normal 2 5 24 10" xfId="23180" xr:uid="{00000000-0005-0000-0000-00008B5A0000}"/>
    <cellStyle name="Normal 2 5 24 2" xfId="23181" xr:uid="{00000000-0005-0000-0000-00008C5A0000}"/>
    <cellStyle name="Normal 2 5 24 2 2" xfId="23182" xr:uid="{00000000-0005-0000-0000-00008D5A0000}"/>
    <cellStyle name="Normal 2 5 24 3" xfId="23183" xr:uid="{00000000-0005-0000-0000-00008E5A0000}"/>
    <cellStyle name="Normal 2 5 24 3 2" xfId="23184" xr:uid="{00000000-0005-0000-0000-00008F5A0000}"/>
    <cellStyle name="Normal 2 5 24 4" xfId="23185" xr:uid="{00000000-0005-0000-0000-0000905A0000}"/>
    <cellStyle name="Normal 2 5 24 4 2" xfId="23186" xr:uid="{00000000-0005-0000-0000-0000915A0000}"/>
    <cellStyle name="Normal 2 5 24 5" xfId="23187" xr:uid="{00000000-0005-0000-0000-0000925A0000}"/>
    <cellStyle name="Normal 2 5 24 5 2" xfId="23188" xr:uid="{00000000-0005-0000-0000-0000935A0000}"/>
    <cellStyle name="Normal 2 5 24 6" xfId="23189" xr:uid="{00000000-0005-0000-0000-0000945A0000}"/>
    <cellStyle name="Normal 2 5 24 6 2" xfId="23190" xr:uid="{00000000-0005-0000-0000-0000955A0000}"/>
    <cellStyle name="Normal 2 5 24 7" xfId="23191" xr:uid="{00000000-0005-0000-0000-0000965A0000}"/>
    <cellStyle name="Normal 2 5 24 7 2" xfId="23192" xr:uid="{00000000-0005-0000-0000-0000975A0000}"/>
    <cellStyle name="Normal 2 5 24 8" xfId="23193" xr:uid="{00000000-0005-0000-0000-0000985A0000}"/>
    <cellStyle name="Normal 2 5 24 9" xfId="23194" xr:uid="{00000000-0005-0000-0000-0000995A0000}"/>
    <cellStyle name="Normal 2 5 25" xfId="23195" xr:uid="{00000000-0005-0000-0000-00009A5A0000}"/>
    <cellStyle name="Normal 2 5 25 10" xfId="23196" xr:uid="{00000000-0005-0000-0000-00009B5A0000}"/>
    <cellStyle name="Normal 2 5 25 2" xfId="23197" xr:uid="{00000000-0005-0000-0000-00009C5A0000}"/>
    <cellStyle name="Normal 2 5 25 2 2" xfId="23198" xr:uid="{00000000-0005-0000-0000-00009D5A0000}"/>
    <cellStyle name="Normal 2 5 25 3" xfId="23199" xr:uid="{00000000-0005-0000-0000-00009E5A0000}"/>
    <cellStyle name="Normal 2 5 25 3 2" xfId="23200" xr:uid="{00000000-0005-0000-0000-00009F5A0000}"/>
    <cellStyle name="Normal 2 5 25 4" xfId="23201" xr:uid="{00000000-0005-0000-0000-0000A05A0000}"/>
    <cellStyle name="Normal 2 5 25 4 2" xfId="23202" xr:uid="{00000000-0005-0000-0000-0000A15A0000}"/>
    <cellStyle name="Normal 2 5 25 5" xfId="23203" xr:uid="{00000000-0005-0000-0000-0000A25A0000}"/>
    <cellStyle name="Normal 2 5 25 5 2" xfId="23204" xr:uid="{00000000-0005-0000-0000-0000A35A0000}"/>
    <cellStyle name="Normal 2 5 25 6" xfId="23205" xr:uid="{00000000-0005-0000-0000-0000A45A0000}"/>
    <cellStyle name="Normal 2 5 25 6 2" xfId="23206" xr:uid="{00000000-0005-0000-0000-0000A55A0000}"/>
    <cellStyle name="Normal 2 5 25 7" xfId="23207" xr:uid="{00000000-0005-0000-0000-0000A65A0000}"/>
    <cellStyle name="Normal 2 5 25 7 2" xfId="23208" xr:uid="{00000000-0005-0000-0000-0000A75A0000}"/>
    <cellStyle name="Normal 2 5 25 8" xfId="23209" xr:uid="{00000000-0005-0000-0000-0000A85A0000}"/>
    <cellStyle name="Normal 2 5 25 9" xfId="23210" xr:uid="{00000000-0005-0000-0000-0000A95A0000}"/>
    <cellStyle name="Normal 2 5 26" xfId="23211" xr:uid="{00000000-0005-0000-0000-0000AA5A0000}"/>
    <cellStyle name="Normal 2 5 26 10" xfId="23212" xr:uid="{00000000-0005-0000-0000-0000AB5A0000}"/>
    <cellStyle name="Normal 2 5 26 2" xfId="23213" xr:uid="{00000000-0005-0000-0000-0000AC5A0000}"/>
    <cellStyle name="Normal 2 5 26 2 2" xfId="23214" xr:uid="{00000000-0005-0000-0000-0000AD5A0000}"/>
    <cellStyle name="Normal 2 5 26 3" xfId="23215" xr:uid="{00000000-0005-0000-0000-0000AE5A0000}"/>
    <cellStyle name="Normal 2 5 26 3 2" xfId="23216" xr:uid="{00000000-0005-0000-0000-0000AF5A0000}"/>
    <cellStyle name="Normal 2 5 26 4" xfId="23217" xr:uid="{00000000-0005-0000-0000-0000B05A0000}"/>
    <cellStyle name="Normal 2 5 26 4 2" xfId="23218" xr:uid="{00000000-0005-0000-0000-0000B15A0000}"/>
    <cellStyle name="Normal 2 5 26 5" xfId="23219" xr:uid="{00000000-0005-0000-0000-0000B25A0000}"/>
    <cellStyle name="Normal 2 5 26 5 2" xfId="23220" xr:uid="{00000000-0005-0000-0000-0000B35A0000}"/>
    <cellStyle name="Normal 2 5 26 6" xfId="23221" xr:uid="{00000000-0005-0000-0000-0000B45A0000}"/>
    <cellStyle name="Normal 2 5 26 6 2" xfId="23222" xr:uid="{00000000-0005-0000-0000-0000B55A0000}"/>
    <cellStyle name="Normal 2 5 26 7" xfId="23223" xr:uid="{00000000-0005-0000-0000-0000B65A0000}"/>
    <cellStyle name="Normal 2 5 26 7 2" xfId="23224" xr:uid="{00000000-0005-0000-0000-0000B75A0000}"/>
    <cellStyle name="Normal 2 5 26 8" xfId="23225" xr:uid="{00000000-0005-0000-0000-0000B85A0000}"/>
    <cellStyle name="Normal 2 5 26 9" xfId="23226" xr:uid="{00000000-0005-0000-0000-0000B95A0000}"/>
    <cellStyle name="Normal 2 5 27" xfId="23227" xr:uid="{00000000-0005-0000-0000-0000BA5A0000}"/>
    <cellStyle name="Normal 2 5 27 10" xfId="23228" xr:uid="{00000000-0005-0000-0000-0000BB5A0000}"/>
    <cellStyle name="Normal 2 5 27 2" xfId="23229" xr:uid="{00000000-0005-0000-0000-0000BC5A0000}"/>
    <cellStyle name="Normal 2 5 27 2 2" xfId="23230" xr:uid="{00000000-0005-0000-0000-0000BD5A0000}"/>
    <cellStyle name="Normal 2 5 27 3" xfId="23231" xr:uid="{00000000-0005-0000-0000-0000BE5A0000}"/>
    <cellStyle name="Normal 2 5 27 3 2" xfId="23232" xr:uid="{00000000-0005-0000-0000-0000BF5A0000}"/>
    <cellStyle name="Normal 2 5 27 4" xfId="23233" xr:uid="{00000000-0005-0000-0000-0000C05A0000}"/>
    <cellStyle name="Normal 2 5 27 4 2" xfId="23234" xr:uid="{00000000-0005-0000-0000-0000C15A0000}"/>
    <cellStyle name="Normal 2 5 27 5" xfId="23235" xr:uid="{00000000-0005-0000-0000-0000C25A0000}"/>
    <cellStyle name="Normal 2 5 27 5 2" xfId="23236" xr:uid="{00000000-0005-0000-0000-0000C35A0000}"/>
    <cellStyle name="Normal 2 5 27 6" xfId="23237" xr:uid="{00000000-0005-0000-0000-0000C45A0000}"/>
    <cellStyle name="Normal 2 5 27 6 2" xfId="23238" xr:uid="{00000000-0005-0000-0000-0000C55A0000}"/>
    <cellStyle name="Normal 2 5 27 7" xfId="23239" xr:uid="{00000000-0005-0000-0000-0000C65A0000}"/>
    <cellStyle name="Normal 2 5 27 7 2" xfId="23240" xr:uid="{00000000-0005-0000-0000-0000C75A0000}"/>
    <cellStyle name="Normal 2 5 27 8" xfId="23241" xr:uid="{00000000-0005-0000-0000-0000C85A0000}"/>
    <cellStyle name="Normal 2 5 27 9" xfId="23242" xr:uid="{00000000-0005-0000-0000-0000C95A0000}"/>
    <cellStyle name="Normal 2 5 28" xfId="23243" xr:uid="{00000000-0005-0000-0000-0000CA5A0000}"/>
    <cellStyle name="Normal 2 5 28 10" xfId="23244" xr:uid="{00000000-0005-0000-0000-0000CB5A0000}"/>
    <cellStyle name="Normal 2 5 28 2" xfId="23245" xr:uid="{00000000-0005-0000-0000-0000CC5A0000}"/>
    <cellStyle name="Normal 2 5 28 2 2" xfId="23246" xr:uid="{00000000-0005-0000-0000-0000CD5A0000}"/>
    <cellStyle name="Normal 2 5 28 3" xfId="23247" xr:uid="{00000000-0005-0000-0000-0000CE5A0000}"/>
    <cellStyle name="Normal 2 5 28 3 2" xfId="23248" xr:uid="{00000000-0005-0000-0000-0000CF5A0000}"/>
    <cellStyle name="Normal 2 5 28 4" xfId="23249" xr:uid="{00000000-0005-0000-0000-0000D05A0000}"/>
    <cellStyle name="Normal 2 5 28 4 2" xfId="23250" xr:uid="{00000000-0005-0000-0000-0000D15A0000}"/>
    <cellStyle name="Normal 2 5 28 5" xfId="23251" xr:uid="{00000000-0005-0000-0000-0000D25A0000}"/>
    <cellStyle name="Normal 2 5 28 5 2" xfId="23252" xr:uid="{00000000-0005-0000-0000-0000D35A0000}"/>
    <cellStyle name="Normal 2 5 28 6" xfId="23253" xr:uid="{00000000-0005-0000-0000-0000D45A0000}"/>
    <cellStyle name="Normal 2 5 28 6 2" xfId="23254" xr:uid="{00000000-0005-0000-0000-0000D55A0000}"/>
    <cellStyle name="Normal 2 5 28 7" xfId="23255" xr:uid="{00000000-0005-0000-0000-0000D65A0000}"/>
    <cellStyle name="Normal 2 5 28 7 2" xfId="23256" xr:uid="{00000000-0005-0000-0000-0000D75A0000}"/>
    <cellStyle name="Normal 2 5 28 8" xfId="23257" xr:uid="{00000000-0005-0000-0000-0000D85A0000}"/>
    <cellStyle name="Normal 2 5 28 9" xfId="23258" xr:uid="{00000000-0005-0000-0000-0000D95A0000}"/>
    <cellStyle name="Normal 2 5 29" xfId="23259" xr:uid="{00000000-0005-0000-0000-0000DA5A0000}"/>
    <cellStyle name="Normal 2 5 29 10" xfId="23260" xr:uid="{00000000-0005-0000-0000-0000DB5A0000}"/>
    <cellStyle name="Normal 2 5 29 2" xfId="23261" xr:uid="{00000000-0005-0000-0000-0000DC5A0000}"/>
    <cellStyle name="Normal 2 5 29 2 2" xfId="23262" xr:uid="{00000000-0005-0000-0000-0000DD5A0000}"/>
    <cellStyle name="Normal 2 5 29 3" xfId="23263" xr:uid="{00000000-0005-0000-0000-0000DE5A0000}"/>
    <cellStyle name="Normal 2 5 29 3 2" xfId="23264" xr:uid="{00000000-0005-0000-0000-0000DF5A0000}"/>
    <cellStyle name="Normal 2 5 29 4" xfId="23265" xr:uid="{00000000-0005-0000-0000-0000E05A0000}"/>
    <cellStyle name="Normal 2 5 29 4 2" xfId="23266" xr:uid="{00000000-0005-0000-0000-0000E15A0000}"/>
    <cellStyle name="Normal 2 5 29 5" xfId="23267" xr:uid="{00000000-0005-0000-0000-0000E25A0000}"/>
    <cellStyle name="Normal 2 5 29 5 2" xfId="23268" xr:uid="{00000000-0005-0000-0000-0000E35A0000}"/>
    <cellStyle name="Normal 2 5 29 6" xfId="23269" xr:uid="{00000000-0005-0000-0000-0000E45A0000}"/>
    <cellStyle name="Normal 2 5 29 6 2" xfId="23270" xr:uid="{00000000-0005-0000-0000-0000E55A0000}"/>
    <cellStyle name="Normal 2 5 29 7" xfId="23271" xr:uid="{00000000-0005-0000-0000-0000E65A0000}"/>
    <cellStyle name="Normal 2 5 29 7 2" xfId="23272" xr:uid="{00000000-0005-0000-0000-0000E75A0000}"/>
    <cellStyle name="Normal 2 5 29 8" xfId="23273" xr:uid="{00000000-0005-0000-0000-0000E85A0000}"/>
    <cellStyle name="Normal 2 5 29 9" xfId="23274" xr:uid="{00000000-0005-0000-0000-0000E95A0000}"/>
    <cellStyle name="Normal 2 5 3" xfId="23275" xr:uid="{00000000-0005-0000-0000-0000EA5A0000}"/>
    <cellStyle name="Normal 2 5 3 10" xfId="23276" xr:uid="{00000000-0005-0000-0000-0000EB5A0000}"/>
    <cellStyle name="Normal 2 5 3 2" xfId="23277" xr:uid="{00000000-0005-0000-0000-0000EC5A0000}"/>
    <cellStyle name="Normal 2 5 3 2 2" xfId="23278" xr:uid="{00000000-0005-0000-0000-0000ED5A0000}"/>
    <cellStyle name="Normal 2 5 3 3" xfId="23279" xr:uid="{00000000-0005-0000-0000-0000EE5A0000}"/>
    <cellStyle name="Normal 2 5 3 3 2" xfId="23280" xr:uid="{00000000-0005-0000-0000-0000EF5A0000}"/>
    <cellStyle name="Normal 2 5 3 4" xfId="23281" xr:uid="{00000000-0005-0000-0000-0000F05A0000}"/>
    <cellStyle name="Normal 2 5 3 4 2" xfId="23282" xr:uid="{00000000-0005-0000-0000-0000F15A0000}"/>
    <cellStyle name="Normal 2 5 3 5" xfId="23283" xr:uid="{00000000-0005-0000-0000-0000F25A0000}"/>
    <cellStyle name="Normal 2 5 3 5 2" xfId="23284" xr:uid="{00000000-0005-0000-0000-0000F35A0000}"/>
    <cellStyle name="Normal 2 5 3 6" xfId="23285" xr:uid="{00000000-0005-0000-0000-0000F45A0000}"/>
    <cellStyle name="Normal 2 5 3 6 2" xfId="23286" xr:uid="{00000000-0005-0000-0000-0000F55A0000}"/>
    <cellStyle name="Normal 2 5 3 7" xfId="23287" xr:uid="{00000000-0005-0000-0000-0000F65A0000}"/>
    <cellStyle name="Normal 2 5 3 7 2" xfId="23288" xr:uid="{00000000-0005-0000-0000-0000F75A0000}"/>
    <cellStyle name="Normal 2 5 3 8" xfId="23289" xr:uid="{00000000-0005-0000-0000-0000F85A0000}"/>
    <cellStyle name="Normal 2 5 3 9" xfId="23290" xr:uid="{00000000-0005-0000-0000-0000F95A0000}"/>
    <cellStyle name="Normal 2 5 30" xfId="23291" xr:uid="{00000000-0005-0000-0000-0000FA5A0000}"/>
    <cellStyle name="Normal 2 5 30 10" xfId="23292" xr:uid="{00000000-0005-0000-0000-0000FB5A0000}"/>
    <cellStyle name="Normal 2 5 30 2" xfId="23293" xr:uid="{00000000-0005-0000-0000-0000FC5A0000}"/>
    <cellStyle name="Normal 2 5 30 2 2" xfId="23294" xr:uid="{00000000-0005-0000-0000-0000FD5A0000}"/>
    <cellStyle name="Normal 2 5 30 3" xfId="23295" xr:uid="{00000000-0005-0000-0000-0000FE5A0000}"/>
    <cellStyle name="Normal 2 5 30 3 2" xfId="23296" xr:uid="{00000000-0005-0000-0000-0000FF5A0000}"/>
    <cellStyle name="Normal 2 5 30 4" xfId="23297" xr:uid="{00000000-0005-0000-0000-0000005B0000}"/>
    <cellStyle name="Normal 2 5 30 4 2" xfId="23298" xr:uid="{00000000-0005-0000-0000-0000015B0000}"/>
    <cellStyle name="Normal 2 5 30 5" xfId="23299" xr:uid="{00000000-0005-0000-0000-0000025B0000}"/>
    <cellStyle name="Normal 2 5 30 5 2" xfId="23300" xr:uid="{00000000-0005-0000-0000-0000035B0000}"/>
    <cellStyle name="Normal 2 5 30 6" xfId="23301" xr:uid="{00000000-0005-0000-0000-0000045B0000}"/>
    <cellStyle name="Normal 2 5 30 6 2" xfId="23302" xr:uid="{00000000-0005-0000-0000-0000055B0000}"/>
    <cellStyle name="Normal 2 5 30 7" xfId="23303" xr:uid="{00000000-0005-0000-0000-0000065B0000}"/>
    <cellStyle name="Normal 2 5 30 7 2" xfId="23304" xr:uid="{00000000-0005-0000-0000-0000075B0000}"/>
    <cellStyle name="Normal 2 5 30 8" xfId="23305" xr:uid="{00000000-0005-0000-0000-0000085B0000}"/>
    <cellStyle name="Normal 2 5 30 9" xfId="23306" xr:uid="{00000000-0005-0000-0000-0000095B0000}"/>
    <cellStyle name="Normal 2 5 31" xfId="23307" xr:uid="{00000000-0005-0000-0000-00000A5B0000}"/>
    <cellStyle name="Normal 2 5 31 10" xfId="23308" xr:uid="{00000000-0005-0000-0000-00000B5B0000}"/>
    <cellStyle name="Normal 2 5 31 2" xfId="23309" xr:uid="{00000000-0005-0000-0000-00000C5B0000}"/>
    <cellStyle name="Normal 2 5 31 2 2" xfId="23310" xr:uid="{00000000-0005-0000-0000-00000D5B0000}"/>
    <cellStyle name="Normal 2 5 31 3" xfId="23311" xr:uid="{00000000-0005-0000-0000-00000E5B0000}"/>
    <cellStyle name="Normal 2 5 31 3 2" xfId="23312" xr:uid="{00000000-0005-0000-0000-00000F5B0000}"/>
    <cellStyle name="Normal 2 5 31 4" xfId="23313" xr:uid="{00000000-0005-0000-0000-0000105B0000}"/>
    <cellStyle name="Normal 2 5 31 4 2" xfId="23314" xr:uid="{00000000-0005-0000-0000-0000115B0000}"/>
    <cellStyle name="Normal 2 5 31 5" xfId="23315" xr:uid="{00000000-0005-0000-0000-0000125B0000}"/>
    <cellStyle name="Normal 2 5 31 5 2" xfId="23316" xr:uid="{00000000-0005-0000-0000-0000135B0000}"/>
    <cellStyle name="Normal 2 5 31 6" xfId="23317" xr:uid="{00000000-0005-0000-0000-0000145B0000}"/>
    <cellStyle name="Normal 2 5 31 6 2" xfId="23318" xr:uid="{00000000-0005-0000-0000-0000155B0000}"/>
    <cellStyle name="Normal 2 5 31 7" xfId="23319" xr:uid="{00000000-0005-0000-0000-0000165B0000}"/>
    <cellStyle name="Normal 2 5 31 7 2" xfId="23320" xr:uid="{00000000-0005-0000-0000-0000175B0000}"/>
    <cellStyle name="Normal 2 5 31 8" xfId="23321" xr:uid="{00000000-0005-0000-0000-0000185B0000}"/>
    <cellStyle name="Normal 2 5 31 9" xfId="23322" xr:uid="{00000000-0005-0000-0000-0000195B0000}"/>
    <cellStyle name="Normal 2 5 32" xfId="23323" xr:uid="{00000000-0005-0000-0000-00001A5B0000}"/>
    <cellStyle name="Normal 2 5 32 10" xfId="23324" xr:uid="{00000000-0005-0000-0000-00001B5B0000}"/>
    <cellStyle name="Normal 2 5 32 2" xfId="23325" xr:uid="{00000000-0005-0000-0000-00001C5B0000}"/>
    <cellStyle name="Normal 2 5 32 2 2" xfId="23326" xr:uid="{00000000-0005-0000-0000-00001D5B0000}"/>
    <cellStyle name="Normal 2 5 32 3" xfId="23327" xr:uid="{00000000-0005-0000-0000-00001E5B0000}"/>
    <cellStyle name="Normal 2 5 32 3 2" xfId="23328" xr:uid="{00000000-0005-0000-0000-00001F5B0000}"/>
    <cellStyle name="Normal 2 5 32 4" xfId="23329" xr:uid="{00000000-0005-0000-0000-0000205B0000}"/>
    <cellStyle name="Normal 2 5 32 4 2" xfId="23330" xr:uid="{00000000-0005-0000-0000-0000215B0000}"/>
    <cellStyle name="Normal 2 5 32 5" xfId="23331" xr:uid="{00000000-0005-0000-0000-0000225B0000}"/>
    <cellStyle name="Normal 2 5 32 5 2" xfId="23332" xr:uid="{00000000-0005-0000-0000-0000235B0000}"/>
    <cellStyle name="Normal 2 5 32 6" xfId="23333" xr:uid="{00000000-0005-0000-0000-0000245B0000}"/>
    <cellStyle name="Normal 2 5 32 6 2" xfId="23334" xr:uid="{00000000-0005-0000-0000-0000255B0000}"/>
    <cellStyle name="Normal 2 5 32 7" xfId="23335" xr:uid="{00000000-0005-0000-0000-0000265B0000}"/>
    <cellStyle name="Normal 2 5 32 7 2" xfId="23336" xr:uid="{00000000-0005-0000-0000-0000275B0000}"/>
    <cellStyle name="Normal 2 5 32 8" xfId="23337" xr:uid="{00000000-0005-0000-0000-0000285B0000}"/>
    <cellStyle name="Normal 2 5 32 9" xfId="23338" xr:uid="{00000000-0005-0000-0000-0000295B0000}"/>
    <cellStyle name="Normal 2 5 33" xfId="23339" xr:uid="{00000000-0005-0000-0000-00002A5B0000}"/>
    <cellStyle name="Normal 2 5 33 10" xfId="23340" xr:uid="{00000000-0005-0000-0000-00002B5B0000}"/>
    <cellStyle name="Normal 2 5 33 2" xfId="23341" xr:uid="{00000000-0005-0000-0000-00002C5B0000}"/>
    <cellStyle name="Normal 2 5 33 2 2" xfId="23342" xr:uid="{00000000-0005-0000-0000-00002D5B0000}"/>
    <cellStyle name="Normal 2 5 33 3" xfId="23343" xr:uid="{00000000-0005-0000-0000-00002E5B0000}"/>
    <cellStyle name="Normal 2 5 33 3 2" xfId="23344" xr:uid="{00000000-0005-0000-0000-00002F5B0000}"/>
    <cellStyle name="Normal 2 5 33 4" xfId="23345" xr:uid="{00000000-0005-0000-0000-0000305B0000}"/>
    <cellStyle name="Normal 2 5 33 4 2" xfId="23346" xr:uid="{00000000-0005-0000-0000-0000315B0000}"/>
    <cellStyle name="Normal 2 5 33 5" xfId="23347" xr:uid="{00000000-0005-0000-0000-0000325B0000}"/>
    <cellStyle name="Normal 2 5 33 5 2" xfId="23348" xr:uid="{00000000-0005-0000-0000-0000335B0000}"/>
    <cellStyle name="Normal 2 5 33 6" xfId="23349" xr:uid="{00000000-0005-0000-0000-0000345B0000}"/>
    <cellStyle name="Normal 2 5 33 6 2" xfId="23350" xr:uid="{00000000-0005-0000-0000-0000355B0000}"/>
    <cellStyle name="Normal 2 5 33 7" xfId="23351" xr:uid="{00000000-0005-0000-0000-0000365B0000}"/>
    <cellStyle name="Normal 2 5 33 7 2" xfId="23352" xr:uid="{00000000-0005-0000-0000-0000375B0000}"/>
    <cellStyle name="Normal 2 5 33 8" xfId="23353" xr:uid="{00000000-0005-0000-0000-0000385B0000}"/>
    <cellStyle name="Normal 2 5 33 9" xfId="23354" xr:uid="{00000000-0005-0000-0000-0000395B0000}"/>
    <cellStyle name="Normal 2 5 34" xfId="23355" xr:uid="{00000000-0005-0000-0000-00003A5B0000}"/>
    <cellStyle name="Normal 2 5 34 10" xfId="23356" xr:uid="{00000000-0005-0000-0000-00003B5B0000}"/>
    <cellStyle name="Normal 2 5 34 2" xfId="23357" xr:uid="{00000000-0005-0000-0000-00003C5B0000}"/>
    <cellStyle name="Normal 2 5 34 2 2" xfId="23358" xr:uid="{00000000-0005-0000-0000-00003D5B0000}"/>
    <cellStyle name="Normal 2 5 34 3" xfId="23359" xr:uid="{00000000-0005-0000-0000-00003E5B0000}"/>
    <cellStyle name="Normal 2 5 34 3 2" xfId="23360" xr:uid="{00000000-0005-0000-0000-00003F5B0000}"/>
    <cellStyle name="Normal 2 5 34 4" xfId="23361" xr:uid="{00000000-0005-0000-0000-0000405B0000}"/>
    <cellStyle name="Normal 2 5 34 4 2" xfId="23362" xr:uid="{00000000-0005-0000-0000-0000415B0000}"/>
    <cellStyle name="Normal 2 5 34 5" xfId="23363" xr:uid="{00000000-0005-0000-0000-0000425B0000}"/>
    <cellStyle name="Normal 2 5 34 5 2" xfId="23364" xr:uid="{00000000-0005-0000-0000-0000435B0000}"/>
    <cellStyle name="Normal 2 5 34 6" xfId="23365" xr:uid="{00000000-0005-0000-0000-0000445B0000}"/>
    <cellStyle name="Normal 2 5 34 6 2" xfId="23366" xr:uid="{00000000-0005-0000-0000-0000455B0000}"/>
    <cellStyle name="Normal 2 5 34 7" xfId="23367" xr:uid="{00000000-0005-0000-0000-0000465B0000}"/>
    <cellStyle name="Normal 2 5 34 7 2" xfId="23368" xr:uid="{00000000-0005-0000-0000-0000475B0000}"/>
    <cellStyle name="Normal 2 5 34 8" xfId="23369" xr:uid="{00000000-0005-0000-0000-0000485B0000}"/>
    <cellStyle name="Normal 2 5 34 9" xfId="23370" xr:uid="{00000000-0005-0000-0000-0000495B0000}"/>
    <cellStyle name="Normal 2 5 35" xfId="23371" xr:uid="{00000000-0005-0000-0000-00004A5B0000}"/>
    <cellStyle name="Normal 2 5 35 10" xfId="23372" xr:uid="{00000000-0005-0000-0000-00004B5B0000}"/>
    <cellStyle name="Normal 2 5 35 2" xfId="23373" xr:uid="{00000000-0005-0000-0000-00004C5B0000}"/>
    <cellStyle name="Normal 2 5 35 2 2" xfId="23374" xr:uid="{00000000-0005-0000-0000-00004D5B0000}"/>
    <cellStyle name="Normal 2 5 35 3" xfId="23375" xr:uid="{00000000-0005-0000-0000-00004E5B0000}"/>
    <cellStyle name="Normal 2 5 35 3 2" xfId="23376" xr:uid="{00000000-0005-0000-0000-00004F5B0000}"/>
    <cellStyle name="Normal 2 5 35 4" xfId="23377" xr:uid="{00000000-0005-0000-0000-0000505B0000}"/>
    <cellStyle name="Normal 2 5 35 4 2" xfId="23378" xr:uid="{00000000-0005-0000-0000-0000515B0000}"/>
    <cellStyle name="Normal 2 5 35 5" xfId="23379" xr:uid="{00000000-0005-0000-0000-0000525B0000}"/>
    <cellStyle name="Normal 2 5 35 5 2" xfId="23380" xr:uid="{00000000-0005-0000-0000-0000535B0000}"/>
    <cellStyle name="Normal 2 5 35 6" xfId="23381" xr:uid="{00000000-0005-0000-0000-0000545B0000}"/>
    <cellStyle name="Normal 2 5 35 6 2" xfId="23382" xr:uid="{00000000-0005-0000-0000-0000555B0000}"/>
    <cellStyle name="Normal 2 5 35 7" xfId="23383" xr:uid="{00000000-0005-0000-0000-0000565B0000}"/>
    <cellStyle name="Normal 2 5 35 7 2" xfId="23384" xr:uid="{00000000-0005-0000-0000-0000575B0000}"/>
    <cellStyle name="Normal 2 5 35 8" xfId="23385" xr:uid="{00000000-0005-0000-0000-0000585B0000}"/>
    <cellStyle name="Normal 2 5 35 9" xfId="23386" xr:uid="{00000000-0005-0000-0000-0000595B0000}"/>
    <cellStyle name="Normal 2 5 36" xfId="23387" xr:uid="{00000000-0005-0000-0000-00005A5B0000}"/>
    <cellStyle name="Normal 2 5 36 10" xfId="23388" xr:uid="{00000000-0005-0000-0000-00005B5B0000}"/>
    <cellStyle name="Normal 2 5 36 2" xfId="23389" xr:uid="{00000000-0005-0000-0000-00005C5B0000}"/>
    <cellStyle name="Normal 2 5 36 2 2" xfId="23390" xr:uid="{00000000-0005-0000-0000-00005D5B0000}"/>
    <cellStyle name="Normal 2 5 36 3" xfId="23391" xr:uid="{00000000-0005-0000-0000-00005E5B0000}"/>
    <cellStyle name="Normal 2 5 36 3 2" xfId="23392" xr:uid="{00000000-0005-0000-0000-00005F5B0000}"/>
    <cellStyle name="Normal 2 5 36 4" xfId="23393" xr:uid="{00000000-0005-0000-0000-0000605B0000}"/>
    <cellStyle name="Normal 2 5 36 4 2" xfId="23394" xr:uid="{00000000-0005-0000-0000-0000615B0000}"/>
    <cellStyle name="Normal 2 5 36 5" xfId="23395" xr:uid="{00000000-0005-0000-0000-0000625B0000}"/>
    <cellStyle name="Normal 2 5 36 5 2" xfId="23396" xr:uid="{00000000-0005-0000-0000-0000635B0000}"/>
    <cellStyle name="Normal 2 5 36 6" xfId="23397" xr:uid="{00000000-0005-0000-0000-0000645B0000}"/>
    <cellStyle name="Normal 2 5 36 6 2" xfId="23398" xr:uid="{00000000-0005-0000-0000-0000655B0000}"/>
    <cellStyle name="Normal 2 5 36 7" xfId="23399" xr:uid="{00000000-0005-0000-0000-0000665B0000}"/>
    <cellStyle name="Normal 2 5 36 7 2" xfId="23400" xr:uid="{00000000-0005-0000-0000-0000675B0000}"/>
    <cellStyle name="Normal 2 5 36 8" xfId="23401" xr:uid="{00000000-0005-0000-0000-0000685B0000}"/>
    <cellStyle name="Normal 2 5 36 9" xfId="23402" xr:uid="{00000000-0005-0000-0000-0000695B0000}"/>
    <cellStyle name="Normal 2 5 37" xfId="23403" xr:uid="{00000000-0005-0000-0000-00006A5B0000}"/>
    <cellStyle name="Normal 2 5 37 10" xfId="23404" xr:uid="{00000000-0005-0000-0000-00006B5B0000}"/>
    <cellStyle name="Normal 2 5 37 2" xfId="23405" xr:uid="{00000000-0005-0000-0000-00006C5B0000}"/>
    <cellStyle name="Normal 2 5 37 2 2" xfId="23406" xr:uid="{00000000-0005-0000-0000-00006D5B0000}"/>
    <cellStyle name="Normal 2 5 37 3" xfId="23407" xr:uid="{00000000-0005-0000-0000-00006E5B0000}"/>
    <cellStyle name="Normal 2 5 37 3 2" xfId="23408" xr:uid="{00000000-0005-0000-0000-00006F5B0000}"/>
    <cellStyle name="Normal 2 5 37 4" xfId="23409" xr:uid="{00000000-0005-0000-0000-0000705B0000}"/>
    <cellStyle name="Normal 2 5 37 4 2" xfId="23410" xr:uid="{00000000-0005-0000-0000-0000715B0000}"/>
    <cellStyle name="Normal 2 5 37 5" xfId="23411" xr:uid="{00000000-0005-0000-0000-0000725B0000}"/>
    <cellStyle name="Normal 2 5 37 5 2" xfId="23412" xr:uid="{00000000-0005-0000-0000-0000735B0000}"/>
    <cellStyle name="Normal 2 5 37 6" xfId="23413" xr:uid="{00000000-0005-0000-0000-0000745B0000}"/>
    <cellStyle name="Normal 2 5 37 6 2" xfId="23414" xr:uid="{00000000-0005-0000-0000-0000755B0000}"/>
    <cellStyle name="Normal 2 5 37 7" xfId="23415" xr:uid="{00000000-0005-0000-0000-0000765B0000}"/>
    <cellStyle name="Normal 2 5 37 7 2" xfId="23416" xr:uid="{00000000-0005-0000-0000-0000775B0000}"/>
    <cellStyle name="Normal 2 5 37 8" xfId="23417" xr:uid="{00000000-0005-0000-0000-0000785B0000}"/>
    <cellStyle name="Normal 2 5 37 9" xfId="23418" xr:uid="{00000000-0005-0000-0000-0000795B0000}"/>
    <cellStyle name="Normal 2 5 38" xfId="23419" xr:uid="{00000000-0005-0000-0000-00007A5B0000}"/>
    <cellStyle name="Normal 2 5 38 10" xfId="23420" xr:uid="{00000000-0005-0000-0000-00007B5B0000}"/>
    <cellStyle name="Normal 2 5 38 2" xfId="23421" xr:uid="{00000000-0005-0000-0000-00007C5B0000}"/>
    <cellStyle name="Normal 2 5 38 2 2" xfId="23422" xr:uid="{00000000-0005-0000-0000-00007D5B0000}"/>
    <cellStyle name="Normal 2 5 38 3" xfId="23423" xr:uid="{00000000-0005-0000-0000-00007E5B0000}"/>
    <cellStyle name="Normal 2 5 38 3 2" xfId="23424" xr:uid="{00000000-0005-0000-0000-00007F5B0000}"/>
    <cellStyle name="Normal 2 5 38 4" xfId="23425" xr:uid="{00000000-0005-0000-0000-0000805B0000}"/>
    <cellStyle name="Normal 2 5 38 4 2" xfId="23426" xr:uid="{00000000-0005-0000-0000-0000815B0000}"/>
    <cellStyle name="Normal 2 5 38 5" xfId="23427" xr:uid="{00000000-0005-0000-0000-0000825B0000}"/>
    <cellStyle name="Normal 2 5 38 5 2" xfId="23428" xr:uid="{00000000-0005-0000-0000-0000835B0000}"/>
    <cellStyle name="Normal 2 5 38 6" xfId="23429" xr:uid="{00000000-0005-0000-0000-0000845B0000}"/>
    <cellStyle name="Normal 2 5 38 6 2" xfId="23430" xr:uid="{00000000-0005-0000-0000-0000855B0000}"/>
    <cellStyle name="Normal 2 5 38 7" xfId="23431" xr:uid="{00000000-0005-0000-0000-0000865B0000}"/>
    <cellStyle name="Normal 2 5 38 7 2" xfId="23432" xr:uid="{00000000-0005-0000-0000-0000875B0000}"/>
    <cellStyle name="Normal 2 5 38 8" xfId="23433" xr:uid="{00000000-0005-0000-0000-0000885B0000}"/>
    <cellStyle name="Normal 2 5 38 9" xfId="23434" xr:uid="{00000000-0005-0000-0000-0000895B0000}"/>
    <cellStyle name="Normal 2 5 39" xfId="23435" xr:uid="{00000000-0005-0000-0000-00008A5B0000}"/>
    <cellStyle name="Normal 2 5 39 10" xfId="23436" xr:uid="{00000000-0005-0000-0000-00008B5B0000}"/>
    <cellStyle name="Normal 2 5 39 2" xfId="23437" xr:uid="{00000000-0005-0000-0000-00008C5B0000}"/>
    <cellStyle name="Normal 2 5 39 2 2" xfId="23438" xr:uid="{00000000-0005-0000-0000-00008D5B0000}"/>
    <cellStyle name="Normal 2 5 39 3" xfId="23439" xr:uid="{00000000-0005-0000-0000-00008E5B0000}"/>
    <cellStyle name="Normal 2 5 39 3 2" xfId="23440" xr:uid="{00000000-0005-0000-0000-00008F5B0000}"/>
    <cellStyle name="Normal 2 5 39 4" xfId="23441" xr:uid="{00000000-0005-0000-0000-0000905B0000}"/>
    <cellStyle name="Normal 2 5 39 4 2" xfId="23442" xr:uid="{00000000-0005-0000-0000-0000915B0000}"/>
    <cellStyle name="Normal 2 5 39 5" xfId="23443" xr:uid="{00000000-0005-0000-0000-0000925B0000}"/>
    <cellStyle name="Normal 2 5 39 5 2" xfId="23444" xr:uid="{00000000-0005-0000-0000-0000935B0000}"/>
    <cellStyle name="Normal 2 5 39 6" xfId="23445" xr:uid="{00000000-0005-0000-0000-0000945B0000}"/>
    <cellStyle name="Normal 2 5 39 6 2" xfId="23446" xr:uid="{00000000-0005-0000-0000-0000955B0000}"/>
    <cellStyle name="Normal 2 5 39 7" xfId="23447" xr:uid="{00000000-0005-0000-0000-0000965B0000}"/>
    <cellStyle name="Normal 2 5 39 7 2" xfId="23448" xr:uid="{00000000-0005-0000-0000-0000975B0000}"/>
    <cellStyle name="Normal 2 5 39 8" xfId="23449" xr:uid="{00000000-0005-0000-0000-0000985B0000}"/>
    <cellStyle name="Normal 2 5 39 9" xfId="23450" xr:uid="{00000000-0005-0000-0000-0000995B0000}"/>
    <cellStyle name="Normal 2 5 4" xfId="23451" xr:uid="{00000000-0005-0000-0000-00009A5B0000}"/>
    <cellStyle name="Normal 2 5 4 10" xfId="23452" xr:uid="{00000000-0005-0000-0000-00009B5B0000}"/>
    <cellStyle name="Normal 2 5 4 10 10" xfId="23453" xr:uid="{00000000-0005-0000-0000-00009C5B0000}"/>
    <cellStyle name="Normal 2 5 4 10 2" xfId="23454" xr:uid="{00000000-0005-0000-0000-00009D5B0000}"/>
    <cellStyle name="Normal 2 5 4 10 2 2" xfId="23455" xr:uid="{00000000-0005-0000-0000-00009E5B0000}"/>
    <cellStyle name="Normal 2 5 4 10 3" xfId="23456" xr:uid="{00000000-0005-0000-0000-00009F5B0000}"/>
    <cellStyle name="Normal 2 5 4 10 3 2" xfId="23457" xr:uid="{00000000-0005-0000-0000-0000A05B0000}"/>
    <cellStyle name="Normal 2 5 4 10 4" xfId="23458" xr:uid="{00000000-0005-0000-0000-0000A15B0000}"/>
    <cellStyle name="Normal 2 5 4 10 4 2" xfId="23459" xr:uid="{00000000-0005-0000-0000-0000A25B0000}"/>
    <cellStyle name="Normal 2 5 4 10 5" xfId="23460" xr:uid="{00000000-0005-0000-0000-0000A35B0000}"/>
    <cellStyle name="Normal 2 5 4 10 5 2" xfId="23461" xr:uid="{00000000-0005-0000-0000-0000A45B0000}"/>
    <cellStyle name="Normal 2 5 4 10 6" xfId="23462" xr:uid="{00000000-0005-0000-0000-0000A55B0000}"/>
    <cellStyle name="Normal 2 5 4 10 6 2" xfId="23463" xr:uid="{00000000-0005-0000-0000-0000A65B0000}"/>
    <cellStyle name="Normal 2 5 4 10 7" xfId="23464" xr:uid="{00000000-0005-0000-0000-0000A75B0000}"/>
    <cellStyle name="Normal 2 5 4 10 7 2" xfId="23465" xr:uid="{00000000-0005-0000-0000-0000A85B0000}"/>
    <cellStyle name="Normal 2 5 4 10 8" xfId="23466" xr:uid="{00000000-0005-0000-0000-0000A95B0000}"/>
    <cellStyle name="Normal 2 5 4 10 9" xfId="23467" xr:uid="{00000000-0005-0000-0000-0000AA5B0000}"/>
    <cellStyle name="Normal 2 5 4 11" xfId="23468" xr:uid="{00000000-0005-0000-0000-0000AB5B0000}"/>
    <cellStyle name="Normal 2 5 4 11 10" xfId="23469" xr:uid="{00000000-0005-0000-0000-0000AC5B0000}"/>
    <cellStyle name="Normal 2 5 4 11 2" xfId="23470" xr:uid="{00000000-0005-0000-0000-0000AD5B0000}"/>
    <cellStyle name="Normal 2 5 4 11 2 2" xfId="23471" xr:uid="{00000000-0005-0000-0000-0000AE5B0000}"/>
    <cellStyle name="Normal 2 5 4 11 3" xfId="23472" xr:uid="{00000000-0005-0000-0000-0000AF5B0000}"/>
    <cellStyle name="Normal 2 5 4 11 3 2" xfId="23473" xr:uid="{00000000-0005-0000-0000-0000B05B0000}"/>
    <cellStyle name="Normal 2 5 4 11 4" xfId="23474" xr:uid="{00000000-0005-0000-0000-0000B15B0000}"/>
    <cellStyle name="Normal 2 5 4 11 4 2" xfId="23475" xr:uid="{00000000-0005-0000-0000-0000B25B0000}"/>
    <cellStyle name="Normal 2 5 4 11 5" xfId="23476" xr:uid="{00000000-0005-0000-0000-0000B35B0000}"/>
    <cellStyle name="Normal 2 5 4 11 5 2" xfId="23477" xr:uid="{00000000-0005-0000-0000-0000B45B0000}"/>
    <cellStyle name="Normal 2 5 4 11 6" xfId="23478" xr:uid="{00000000-0005-0000-0000-0000B55B0000}"/>
    <cellStyle name="Normal 2 5 4 11 6 2" xfId="23479" xr:uid="{00000000-0005-0000-0000-0000B65B0000}"/>
    <cellStyle name="Normal 2 5 4 11 7" xfId="23480" xr:uid="{00000000-0005-0000-0000-0000B75B0000}"/>
    <cellStyle name="Normal 2 5 4 11 7 2" xfId="23481" xr:uid="{00000000-0005-0000-0000-0000B85B0000}"/>
    <cellStyle name="Normal 2 5 4 11 8" xfId="23482" xr:uid="{00000000-0005-0000-0000-0000B95B0000}"/>
    <cellStyle name="Normal 2 5 4 11 9" xfId="23483" xr:uid="{00000000-0005-0000-0000-0000BA5B0000}"/>
    <cellStyle name="Normal 2 5 4 12" xfId="23484" xr:uid="{00000000-0005-0000-0000-0000BB5B0000}"/>
    <cellStyle name="Normal 2 5 4 12 10" xfId="23485" xr:uid="{00000000-0005-0000-0000-0000BC5B0000}"/>
    <cellStyle name="Normal 2 5 4 12 2" xfId="23486" xr:uid="{00000000-0005-0000-0000-0000BD5B0000}"/>
    <cellStyle name="Normal 2 5 4 12 2 2" xfId="23487" xr:uid="{00000000-0005-0000-0000-0000BE5B0000}"/>
    <cellStyle name="Normal 2 5 4 12 3" xfId="23488" xr:uid="{00000000-0005-0000-0000-0000BF5B0000}"/>
    <cellStyle name="Normal 2 5 4 12 3 2" xfId="23489" xr:uid="{00000000-0005-0000-0000-0000C05B0000}"/>
    <cellStyle name="Normal 2 5 4 12 4" xfId="23490" xr:uid="{00000000-0005-0000-0000-0000C15B0000}"/>
    <cellStyle name="Normal 2 5 4 12 4 2" xfId="23491" xr:uid="{00000000-0005-0000-0000-0000C25B0000}"/>
    <cellStyle name="Normal 2 5 4 12 5" xfId="23492" xr:uid="{00000000-0005-0000-0000-0000C35B0000}"/>
    <cellStyle name="Normal 2 5 4 12 5 2" xfId="23493" xr:uid="{00000000-0005-0000-0000-0000C45B0000}"/>
    <cellStyle name="Normal 2 5 4 12 6" xfId="23494" xr:uid="{00000000-0005-0000-0000-0000C55B0000}"/>
    <cellStyle name="Normal 2 5 4 12 6 2" xfId="23495" xr:uid="{00000000-0005-0000-0000-0000C65B0000}"/>
    <cellStyle name="Normal 2 5 4 12 7" xfId="23496" xr:uid="{00000000-0005-0000-0000-0000C75B0000}"/>
    <cellStyle name="Normal 2 5 4 12 7 2" xfId="23497" xr:uid="{00000000-0005-0000-0000-0000C85B0000}"/>
    <cellStyle name="Normal 2 5 4 12 8" xfId="23498" xr:uid="{00000000-0005-0000-0000-0000C95B0000}"/>
    <cellStyle name="Normal 2 5 4 12 9" xfId="23499" xr:uid="{00000000-0005-0000-0000-0000CA5B0000}"/>
    <cellStyle name="Normal 2 5 4 13" xfId="23500" xr:uid="{00000000-0005-0000-0000-0000CB5B0000}"/>
    <cellStyle name="Normal 2 5 4 13 10" xfId="23501" xr:uid="{00000000-0005-0000-0000-0000CC5B0000}"/>
    <cellStyle name="Normal 2 5 4 13 2" xfId="23502" xr:uid="{00000000-0005-0000-0000-0000CD5B0000}"/>
    <cellStyle name="Normal 2 5 4 13 2 2" xfId="23503" xr:uid="{00000000-0005-0000-0000-0000CE5B0000}"/>
    <cellStyle name="Normal 2 5 4 13 3" xfId="23504" xr:uid="{00000000-0005-0000-0000-0000CF5B0000}"/>
    <cellStyle name="Normal 2 5 4 13 3 2" xfId="23505" xr:uid="{00000000-0005-0000-0000-0000D05B0000}"/>
    <cellStyle name="Normal 2 5 4 13 4" xfId="23506" xr:uid="{00000000-0005-0000-0000-0000D15B0000}"/>
    <cellStyle name="Normal 2 5 4 13 4 2" xfId="23507" xr:uid="{00000000-0005-0000-0000-0000D25B0000}"/>
    <cellStyle name="Normal 2 5 4 13 5" xfId="23508" xr:uid="{00000000-0005-0000-0000-0000D35B0000}"/>
    <cellStyle name="Normal 2 5 4 13 5 2" xfId="23509" xr:uid="{00000000-0005-0000-0000-0000D45B0000}"/>
    <cellStyle name="Normal 2 5 4 13 6" xfId="23510" xr:uid="{00000000-0005-0000-0000-0000D55B0000}"/>
    <cellStyle name="Normal 2 5 4 13 6 2" xfId="23511" xr:uid="{00000000-0005-0000-0000-0000D65B0000}"/>
    <cellStyle name="Normal 2 5 4 13 7" xfId="23512" xr:uid="{00000000-0005-0000-0000-0000D75B0000}"/>
    <cellStyle name="Normal 2 5 4 13 7 2" xfId="23513" xr:uid="{00000000-0005-0000-0000-0000D85B0000}"/>
    <cellStyle name="Normal 2 5 4 13 8" xfId="23514" xr:uid="{00000000-0005-0000-0000-0000D95B0000}"/>
    <cellStyle name="Normal 2 5 4 13 9" xfId="23515" xr:uid="{00000000-0005-0000-0000-0000DA5B0000}"/>
    <cellStyle name="Normal 2 5 4 14" xfId="23516" xr:uid="{00000000-0005-0000-0000-0000DB5B0000}"/>
    <cellStyle name="Normal 2 5 4 14 10" xfId="23517" xr:uid="{00000000-0005-0000-0000-0000DC5B0000}"/>
    <cellStyle name="Normal 2 5 4 14 2" xfId="23518" xr:uid="{00000000-0005-0000-0000-0000DD5B0000}"/>
    <cellStyle name="Normal 2 5 4 14 2 2" xfId="23519" xr:uid="{00000000-0005-0000-0000-0000DE5B0000}"/>
    <cellStyle name="Normal 2 5 4 14 3" xfId="23520" xr:uid="{00000000-0005-0000-0000-0000DF5B0000}"/>
    <cellStyle name="Normal 2 5 4 14 3 2" xfId="23521" xr:uid="{00000000-0005-0000-0000-0000E05B0000}"/>
    <cellStyle name="Normal 2 5 4 14 4" xfId="23522" xr:uid="{00000000-0005-0000-0000-0000E15B0000}"/>
    <cellStyle name="Normal 2 5 4 14 4 2" xfId="23523" xr:uid="{00000000-0005-0000-0000-0000E25B0000}"/>
    <cellStyle name="Normal 2 5 4 14 5" xfId="23524" xr:uid="{00000000-0005-0000-0000-0000E35B0000}"/>
    <cellStyle name="Normal 2 5 4 14 5 2" xfId="23525" xr:uid="{00000000-0005-0000-0000-0000E45B0000}"/>
    <cellStyle name="Normal 2 5 4 14 6" xfId="23526" xr:uid="{00000000-0005-0000-0000-0000E55B0000}"/>
    <cellStyle name="Normal 2 5 4 14 6 2" xfId="23527" xr:uid="{00000000-0005-0000-0000-0000E65B0000}"/>
    <cellStyle name="Normal 2 5 4 14 7" xfId="23528" xr:uid="{00000000-0005-0000-0000-0000E75B0000}"/>
    <cellStyle name="Normal 2 5 4 14 7 2" xfId="23529" xr:uid="{00000000-0005-0000-0000-0000E85B0000}"/>
    <cellStyle name="Normal 2 5 4 14 8" xfId="23530" xr:uid="{00000000-0005-0000-0000-0000E95B0000}"/>
    <cellStyle name="Normal 2 5 4 14 9" xfId="23531" xr:uid="{00000000-0005-0000-0000-0000EA5B0000}"/>
    <cellStyle name="Normal 2 5 4 15" xfId="23532" xr:uid="{00000000-0005-0000-0000-0000EB5B0000}"/>
    <cellStyle name="Normal 2 5 4 15 2" xfId="23533" xr:uid="{00000000-0005-0000-0000-0000EC5B0000}"/>
    <cellStyle name="Normal 2 5 4 16" xfId="23534" xr:uid="{00000000-0005-0000-0000-0000ED5B0000}"/>
    <cellStyle name="Normal 2 5 4 16 2" xfId="23535" xr:uid="{00000000-0005-0000-0000-0000EE5B0000}"/>
    <cellStyle name="Normal 2 5 4 17" xfId="23536" xr:uid="{00000000-0005-0000-0000-0000EF5B0000}"/>
    <cellStyle name="Normal 2 5 4 17 2" xfId="23537" xr:uid="{00000000-0005-0000-0000-0000F05B0000}"/>
    <cellStyle name="Normal 2 5 4 18" xfId="23538" xr:uid="{00000000-0005-0000-0000-0000F15B0000}"/>
    <cellStyle name="Normal 2 5 4 18 2" xfId="23539" xr:uid="{00000000-0005-0000-0000-0000F25B0000}"/>
    <cellStyle name="Normal 2 5 4 19" xfId="23540" xr:uid="{00000000-0005-0000-0000-0000F35B0000}"/>
    <cellStyle name="Normal 2 5 4 19 2" xfId="23541" xr:uid="{00000000-0005-0000-0000-0000F45B0000}"/>
    <cellStyle name="Normal 2 5 4 2" xfId="23542" xr:uid="{00000000-0005-0000-0000-0000F55B0000}"/>
    <cellStyle name="Normal 2 5 4 2 10" xfId="23543" xr:uid="{00000000-0005-0000-0000-0000F65B0000}"/>
    <cellStyle name="Normal 2 5 4 2 10 10" xfId="23544" xr:uid="{00000000-0005-0000-0000-0000F75B0000}"/>
    <cellStyle name="Normal 2 5 4 2 10 2" xfId="23545" xr:uid="{00000000-0005-0000-0000-0000F85B0000}"/>
    <cellStyle name="Normal 2 5 4 2 10 2 2" xfId="23546" xr:uid="{00000000-0005-0000-0000-0000F95B0000}"/>
    <cellStyle name="Normal 2 5 4 2 10 3" xfId="23547" xr:uid="{00000000-0005-0000-0000-0000FA5B0000}"/>
    <cellStyle name="Normal 2 5 4 2 10 3 2" xfId="23548" xr:uid="{00000000-0005-0000-0000-0000FB5B0000}"/>
    <cellStyle name="Normal 2 5 4 2 10 4" xfId="23549" xr:uid="{00000000-0005-0000-0000-0000FC5B0000}"/>
    <cellStyle name="Normal 2 5 4 2 10 4 2" xfId="23550" xr:uid="{00000000-0005-0000-0000-0000FD5B0000}"/>
    <cellStyle name="Normal 2 5 4 2 10 5" xfId="23551" xr:uid="{00000000-0005-0000-0000-0000FE5B0000}"/>
    <cellStyle name="Normal 2 5 4 2 10 5 2" xfId="23552" xr:uid="{00000000-0005-0000-0000-0000FF5B0000}"/>
    <cellStyle name="Normal 2 5 4 2 10 6" xfId="23553" xr:uid="{00000000-0005-0000-0000-0000005C0000}"/>
    <cellStyle name="Normal 2 5 4 2 10 6 2" xfId="23554" xr:uid="{00000000-0005-0000-0000-0000015C0000}"/>
    <cellStyle name="Normal 2 5 4 2 10 7" xfId="23555" xr:uid="{00000000-0005-0000-0000-0000025C0000}"/>
    <cellStyle name="Normal 2 5 4 2 10 7 2" xfId="23556" xr:uid="{00000000-0005-0000-0000-0000035C0000}"/>
    <cellStyle name="Normal 2 5 4 2 10 8" xfId="23557" xr:uid="{00000000-0005-0000-0000-0000045C0000}"/>
    <cellStyle name="Normal 2 5 4 2 10 9" xfId="23558" xr:uid="{00000000-0005-0000-0000-0000055C0000}"/>
    <cellStyle name="Normal 2 5 4 2 11" xfId="23559" xr:uid="{00000000-0005-0000-0000-0000065C0000}"/>
    <cellStyle name="Normal 2 5 4 2 11 10" xfId="23560" xr:uid="{00000000-0005-0000-0000-0000075C0000}"/>
    <cellStyle name="Normal 2 5 4 2 11 2" xfId="23561" xr:uid="{00000000-0005-0000-0000-0000085C0000}"/>
    <cellStyle name="Normal 2 5 4 2 11 2 2" xfId="23562" xr:uid="{00000000-0005-0000-0000-0000095C0000}"/>
    <cellStyle name="Normal 2 5 4 2 11 3" xfId="23563" xr:uid="{00000000-0005-0000-0000-00000A5C0000}"/>
    <cellStyle name="Normal 2 5 4 2 11 3 2" xfId="23564" xr:uid="{00000000-0005-0000-0000-00000B5C0000}"/>
    <cellStyle name="Normal 2 5 4 2 11 4" xfId="23565" xr:uid="{00000000-0005-0000-0000-00000C5C0000}"/>
    <cellStyle name="Normal 2 5 4 2 11 4 2" xfId="23566" xr:uid="{00000000-0005-0000-0000-00000D5C0000}"/>
    <cellStyle name="Normal 2 5 4 2 11 5" xfId="23567" xr:uid="{00000000-0005-0000-0000-00000E5C0000}"/>
    <cellStyle name="Normal 2 5 4 2 11 5 2" xfId="23568" xr:uid="{00000000-0005-0000-0000-00000F5C0000}"/>
    <cellStyle name="Normal 2 5 4 2 11 6" xfId="23569" xr:uid="{00000000-0005-0000-0000-0000105C0000}"/>
    <cellStyle name="Normal 2 5 4 2 11 6 2" xfId="23570" xr:uid="{00000000-0005-0000-0000-0000115C0000}"/>
    <cellStyle name="Normal 2 5 4 2 11 7" xfId="23571" xr:uid="{00000000-0005-0000-0000-0000125C0000}"/>
    <cellStyle name="Normal 2 5 4 2 11 7 2" xfId="23572" xr:uid="{00000000-0005-0000-0000-0000135C0000}"/>
    <cellStyle name="Normal 2 5 4 2 11 8" xfId="23573" xr:uid="{00000000-0005-0000-0000-0000145C0000}"/>
    <cellStyle name="Normal 2 5 4 2 11 9" xfId="23574" xr:uid="{00000000-0005-0000-0000-0000155C0000}"/>
    <cellStyle name="Normal 2 5 4 2 12" xfId="23575" xr:uid="{00000000-0005-0000-0000-0000165C0000}"/>
    <cellStyle name="Normal 2 5 4 2 12 10" xfId="23576" xr:uid="{00000000-0005-0000-0000-0000175C0000}"/>
    <cellStyle name="Normal 2 5 4 2 12 2" xfId="23577" xr:uid="{00000000-0005-0000-0000-0000185C0000}"/>
    <cellStyle name="Normal 2 5 4 2 12 2 2" xfId="23578" xr:uid="{00000000-0005-0000-0000-0000195C0000}"/>
    <cellStyle name="Normal 2 5 4 2 12 3" xfId="23579" xr:uid="{00000000-0005-0000-0000-00001A5C0000}"/>
    <cellStyle name="Normal 2 5 4 2 12 3 2" xfId="23580" xr:uid="{00000000-0005-0000-0000-00001B5C0000}"/>
    <cellStyle name="Normal 2 5 4 2 12 4" xfId="23581" xr:uid="{00000000-0005-0000-0000-00001C5C0000}"/>
    <cellStyle name="Normal 2 5 4 2 12 4 2" xfId="23582" xr:uid="{00000000-0005-0000-0000-00001D5C0000}"/>
    <cellStyle name="Normal 2 5 4 2 12 5" xfId="23583" xr:uid="{00000000-0005-0000-0000-00001E5C0000}"/>
    <cellStyle name="Normal 2 5 4 2 12 5 2" xfId="23584" xr:uid="{00000000-0005-0000-0000-00001F5C0000}"/>
    <cellStyle name="Normal 2 5 4 2 12 6" xfId="23585" xr:uid="{00000000-0005-0000-0000-0000205C0000}"/>
    <cellStyle name="Normal 2 5 4 2 12 6 2" xfId="23586" xr:uid="{00000000-0005-0000-0000-0000215C0000}"/>
    <cellStyle name="Normal 2 5 4 2 12 7" xfId="23587" xr:uid="{00000000-0005-0000-0000-0000225C0000}"/>
    <cellStyle name="Normal 2 5 4 2 12 7 2" xfId="23588" xr:uid="{00000000-0005-0000-0000-0000235C0000}"/>
    <cellStyle name="Normal 2 5 4 2 12 8" xfId="23589" xr:uid="{00000000-0005-0000-0000-0000245C0000}"/>
    <cellStyle name="Normal 2 5 4 2 12 9" xfId="23590" xr:uid="{00000000-0005-0000-0000-0000255C0000}"/>
    <cellStyle name="Normal 2 5 4 2 13" xfId="23591" xr:uid="{00000000-0005-0000-0000-0000265C0000}"/>
    <cellStyle name="Normal 2 5 4 2 13 10" xfId="23592" xr:uid="{00000000-0005-0000-0000-0000275C0000}"/>
    <cellStyle name="Normal 2 5 4 2 13 2" xfId="23593" xr:uid="{00000000-0005-0000-0000-0000285C0000}"/>
    <cellStyle name="Normal 2 5 4 2 13 2 2" xfId="23594" xr:uid="{00000000-0005-0000-0000-0000295C0000}"/>
    <cellStyle name="Normal 2 5 4 2 13 3" xfId="23595" xr:uid="{00000000-0005-0000-0000-00002A5C0000}"/>
    <cellStyle name="Normal 2 5 4 2 13 3 2" xfId="23596" xr:uid="{00000000-0005-0000-0000-00002B5C0000}"/>
    <cellStyle name="Normal 2 5 4 2 13 4" xfId="23597" xr:uid="{00000000-0005-0000-0000-00002C5C0000}"/>
    <cellStyle name="Normal 2 5 4 2 13 4 2" xfId="23598" xr:uid="{00000000-0005-0000-0000-00002D5C0000}"/>
    <cellStyle name="Normal 2 5 4 2 13 5" xfId="23599" xr:uid="{00000000-0005-0000-0000-00002E5C0000}"/>
    <cellStyle name="Normal 2 5 4 2 13 5 2" xfId="23600" xr:uid="{00000000-0005-0000-0000-00002F5C0000}"/>
    <cellStyle name="Normal 2 5 4 2 13 6" xfId="23601" xr:uid="{00000000-0005-0000-0000-0000305C0000}"/>
    <cellStyle name="Normal 2 5 4 2 13 6 2" xfId="23602" xr:uid="{00000000-0005-0000-0000-0000315C0000}"/>
    <cellStyle name="Normal 2 5 4 2 13 7" xfId="23603" xr:uid="{00000000-0005-0000-0000-0000325C0000}"/>
    <cellStyle name="Normal 2 5 4 2 13 7 2" xfId="23604" xr:uid="{00000000-0005-0000-0000-0000335C0000}"/>
    <cellStyle name="Normal 2 5 4 2 13 8" xfId="23605" xr:uid="{00000000-0005-0000-0000-0000345C0000}"/>
    <cellStyle name="Normal 2 5 4 2 13 9" xfId="23606" xr:uid="{00000000-0005-0000-0000-0000355C0000}"/>
    <cellStyle name="Normal 2 5 4 2 14" xfId="23607" xr:uid="{00000000-0005-0000-0000-0000365C0000}"/>
    <cellStyle name="Normal 2 5 4 2 14 10" xfId="23608" xr:uid="{00000000-0005-0000-0000-0000375C0000}"/>
    <cellStyle name="Normal 2 5 4 2 14 2" xfId="23609" xr:uid="{00000000-0005-0000-0000-0000385C0000}"/>
    <cellStyle name="Normal 2 5 4 2 14 2 2" xfId="23610" xr:uid="{00000000-0005-0000-0000-0000395C0000}"/>
    <cellStyle name="Normal 2 5 4 2 14 3" xfId="23611" xr:uid="{00000000-0005-0000-0000-00003A5C0000}"/>
    <cellStyle name="Normal 2 5 4 2 14 3 2" xfId="23612" xr:uid="{00000000-0005-0000-0000-00003B5C0000}"/>
    <cellStyle name="Normal 2 5 4 2 14 4" xfId="23613" xr:uid="{00000000-0005-0000-0000-00003C5C0000}"/>
    <cellStyle name="Normal 2 5 4 2 14 4 2" xfId="23614" xr:uid="{00000000-0005-0000-0000-00003D5C0000}"/>
    <cellStyle name="Normal 2 5 4 2 14 5" xfId="23615" xr:uid="{00000000-0005-0000-0000-00003E5C0000}"/>
    <cellStyle name="Normal 2 5 4 2 14 5 2" xfId="23616" xr:uid="{00000000-0005-0000-0000-00003F5C0000}"/>
    <cellStyle name="Normal 2 5 4 2 14 6" xfId="23617" xr:uid="{00000000-0005-0000-0000-0000405C0000}"/>
    <cellStyle name="Normal 2 5 4 2 14 6 2" xfId="23618" xr:uid="{00000000-0005-0000-0000-0000415C0000}"/>
    <cellStyle name="Normal 2 5 4 2 14 7" xfId="23619" xr:uid="{00000000-0005-0000-0000-0000425C0000}"/>
    <cellStyle name="Normal 2 5 4 2 14 7 2" xfId="23620" xr:uid="{00000000-0005-0000-0000-0000435C0000}"/>
    <cellStyle name="Normal 2 5 4 2 14 8" xfId="23621" xr:uid="{00000000-0005-0000-0000-0000445C0000}"/>
    <cellStyle name="Normal 2 5 4 2 14 9" xfId="23622" xr:uid="{00000000-0005-0000-0000-0000455C0000}"/>
    <cellStyle name="Normal 2 5 4 2 15" xfId="23623" xr:uid="{00000000-0005-0000-0000-0000465C0000}"/>
    <cellStyle name="Normal 2 5 4 2 15 10" xfId="23624" xr:uid="{00000000-0005-0000-0000-0000475C0000}"/>
    <cellStyle name="Normal 2 5 4 2 15 2" xfId="23625" xr:uid="{00000000-0005-0000-0000-0000485C0000}"/>
    <cellStyle name="Normal 2 5 4 2 15 2 2" xfId="23626" xr:uid="{00000000-0005-0000-0000-0000495C0000}"/>
    <cellStyle name="Normal 2 5 4 2 15 3" xfId="23627" xr:uid="{00000000-0005-0000-0000-00004A5C0000}"/>
    <cellStyle name="Normal 2 5 4 2 15 3 2" xfId="23628" xr:uid="{00000000-0005-0000-0000-00004B5C0000}"/>
    <cellStyle name="Normal 2 5 4 2 15 4" xfId="23629" xr:uid="{00000000-0005-0000-0000-00004C5C0000}"/>
    <cellStyle name="Normal 2 5 4 2 15 4 2" xfId="23630" xr:uid="{00000000-0005-0000-0000-00004D5C0000}"/>
    <cellStyle name="Normal 2 5 4 2 15 5" xfId="23631" xr:uid="{00000000-0005-0000-0000-00004E5C0000}"/>
    <cellStyle name="Normal 2 5 4 2 15 5 2" xfId="23632" xr:uid="{00000000-0005-0000-0000-00004F5C0000}"/>
    <cellStyle name="Normal 2 5 4 2 15 6" xfId="23633" xr:uid="{00000000-0005-0000-0000-0000505C0000}"/>
    <cellStyle name="Normal 2 5 4 2 15 6 2" xfId="23634" xr:uid="{00000000-0005-0000-0000-0000515C0000}"/>
    <cellStyle name="Normal 2 5 4 2 15 7" xfId="23635" xr:uid="{00000000-0005-0000-0000-0000525C0000}"/>
    <cellStyle name="Normal 2 5 4 2 15 7 2" xfId="23636" xr:uid="{00000000-0005-0000-0000-0000535C0000}"/>
    <cellStyle name="Normal 2 5 4 2 15 8" xfId="23637" xr:uid="{00000000-0005-0000-0000-0000545C0000}"/>
    <cellStyle name="Normal 2 5 4 2 15 9" xfId="23638" xr:uid="{00000000-0005-0000-0000-0000555C0000}"/>
    <cellStyle name="Normal 2 5 4 2 16" xfId="23639" xr:uid="{00000000-0005-0000-0000-0000565C0000}"/>
    <cellStyle name="Normal 2 5 4 2 16 10" xfId="23640" xr:uid="{00000000-0005-0000-0000-0000575C0000}"/>
    <cellStyle name="Normal 2 5 4 2 16 2" xfId="23641" xr:uid="{00000000-0005-0000-0000-0000585C0000}"/>
    <cellStyle name="Normal 2 5 4 2 16 2 2" xfId="23642" xr:uid="{00000000-0005-0000-0000-0000595C0000}"/>
    <cellStyle name="Normal 2 5 4 2 16 3" xfId="23643" xr:uid="{00000000-0005-0000-0000-00005A5C0000}"/>
    <cellStyle name="Normal 2 5 4 2 16 3 2" xfId="23644" xr:uid="{00000000-0005-0000-0000-00005B5C0000}"/>
    <cellStyle name="Normal 2 5 4 2 16 4" xfId="23645" xr:uid="{00000000-0005-0000-0000-00005C5C0000}"/>
    <cellStyle name="Normal 2 5 4 2 16 4 2" xfId="23646" xr:uid="{00000000-0005-0000-0000-00005D5C0000}"/>
    <cellStyle name="Normal 2 5 4 2 16 5" xfId="23647" xr:uid="{00000000-0005-0000-0000-00005E5C0000}"/>
    <cellStyle name="Normal 2 5 4 2 16 5 2" xfId="23648" xr:uid="{00000000-0005-0000-0000-00005F5C0000}"/>
    <cellStyle name="Normal 2 5 4 2 16 6" xfId="23649" xr:uid="{00000000-0005-0000-0000-0000605C0000}"/>
    <cellStyle name="Normal 2 5 4 2 16 6 2" xfId="23650" xr:uid="{00000000-0005-0000-0000-0000615C0000}"/>
    <cellStyle name="Normal 2 5 4 2 16 7" xfId="23651" xr:uid="{00000000-0005-0000-0000-0000625C0000}"/>
    <cellStyle name="Normal 2 5 4 2 16 7 2" xfId="23652" xr:uid="{00000000-0005-0000-0000-0000635C0000}"/>
    <cellStyle name="Normal 2 5 4 2 16 8" xfId="23653" xr:uid="{00000000-0005-0000-0000-0000645C0000}"/>
    <cellStyle name="Normal 2 5 4 2 16 9" xfId="23654" xr:uid="{00000000-0005-0000-0000-0000655C0000}"/>
    <cellStyle name="Normal 2 5 4 2 17" xfId="23655" xr:uid="{00000000-0005-0000-0000-0000665C0000}"/>
    <cellStyle name="Normal 2 5 4 2 17 10" xfId="23656" xr:uid="{00000000-0005-0000-0000-0000675C0000}"/>
    <cellStyle name="Normal 2 5 4 2 17 2" xfId="23657" xr:uid="{00000000-0005-0000-0000-0000685C0000}"/>
    <cellStyle name="Normal 2 5 4 2 17 2 2" xfId="23658" xr:uid="{00000000-0005-0000-0000-0000695C0000}"/>
    <cellStyle name="Normal 2 5 4 2 17 3" xfId="23659" xr:uid="{00000000-0005-0000-0000-00006A5C0000}"/>
    <cellStyle name="Normal 2 5 4 2 17 3 2" xfId="23660" xr:uid="{00000000-0005-0000-0000-00006B5C0000}"/>
    <cellStyle name="Normal 2 5 4 2 17 4" xfId="23661" xr:uid="{00000000-0005-0000-0000-00006C5C0000}"/>
    <cellStyle name="Normal 2 5 4 2 17 4 2" xfId="23662" xr:uid="{00000000-0005-0000-0000-00006D5C0000}"/>
    <cellStyle name="Normal 2 5 4 2 17 5" xfId="23663" xr:uid="{00000000-0005-0000-0000-00006E5C0000}"/>
    <cellStyle name="Normal 2 5 4 2 17 5 2" xfId="23664" xr:uid="{00000000-0005-0000-0000-00006F5C0000}"/>
    <cellStyle name="Normal 2 5 4 2 17 6" xfId="23665" xr:uid="{00000000-0005-0000-0000-0000705C0000}"/>
    <cellStyle name="Normal 2 5 4 2 17 6 2" xfId="23666" xr:uid="{00000000-0005-0000-0000-0000715C0000}"/>
    <cellStyle name="Normal 2 5 4 2 17 7" xfId="23667" xr:uid="{00000000-0005-0000-0000-0000725C0000}"/>
    <cellStyle name="Normal 2 5 4 2 17 7 2" xfId="23668" xr:uid="{00000000-0005-0000-0000-0000735C0000}"/>
    <cellStyle name="Normal 2 5 4 2 17 8" xfId="23669" xr:uid="{00000000-0005-0000-0000-0000745C0000}"/>
    <cellStyle name="Normal 2 5 4 2 17 9" xfId="23670" xr:uid="{00000000-0005-0000-0000-0000755C0000}"/>
    <cellStyle name="Normal 2 5 4 2 18" xfId="23671" xr:uid="{00000000-0005-0000-0000-0000765C0000}"/>
    <cellStyle name="Normal 2 5 4 2 18 10" xfId="23672" xr:uid="{00000000-0005-0000-0000-0000775C0000}"/>
    <cellStyle name="Normal 2 5 4 2 18 2" xfId="23673" xr:uid="{00000000-0005-0000-0000-0000785C0000}"/>
    <cellStyle name="Normal 2 5 4 2 18 2 2" xfId="23674" xr:uid="{00000000-0005-0000-0000-0000795C0000}"/>
    <cellStyle name="Normal 2 5 4 2 18 3" xfId="23675" xr:uid="{00000000-0005-0000-0000-00007A5C0000}"/>
    <cellStyle name="Normal 2 5 4 2 18 3 2" xfId="23676" xr:uid="{00000000-0005-0000-0000-00007B5C0000}"/>
    <cellStyle name="Normal 2 5 4 2 18 4" xfId="23677" xr:uid="{00000000-0005-0000-0000-00007C5C0000}"/>
    <cellStyle name="Normal 2 5 4 2 18 4 2" xfId="23678" xr:uid="{00000000-0005-0000-0000-00007D5C0000}"/>
    <cellStyle name="Normal 2 5 4 2 18 5" xfId="23679" xr:uid="{00000000-0005-0000-0000-00007E5C0000}"/>
    <cellStyle name="Normal 2 5 4 2 18 5 2" xfId="23680" xr:uid="{00000000-0005-0000-0000-00007F5C0000}"/>
    <cellStyle name="Normal 2 5 4 2 18 6" xfId="23681" xr:uid="{00000000-0005-0000-0000-0000805C0000}"/>
    <cellStyle name="Normal 2 5 4 2 18 6 2" xfId="23682" xr:uid="{00000000-0005-0000-0000-0000815C0000}"/>
    <cellStyle name="Normal 2 5 4 2 18 7" xfId="23683" xr:uid="{00000000-0005-0000-0000-0000825C0000}"/>
    <cellStyle name="Normal 2 5 4 2 18 7 2" xfId="23684" xr:uid="{00000000-0005-0000-0000-0000835C0000}"/>
    <cellStyle name="Normal 2 5 4 2 18 8" xfId="23685" xr:uid="{00000000-0005-0000-0000-0000845C0000}"/>
    <cellStyle name="Normal 2 5 4 2 18 9" xfId="23686" xr:uid="{00000000-0005-0000-0000-0000855C0000}"/>
    <cellStyle name="Normal 2 5 4 2 19" xfId="23687" xr:uid="{00000000-0005-0000-0000-0000865C0000}"/>
    <cellStyle name="Normal 2 5 4 2 19 10" xfId="23688" xr:uid="{00000000-0005-0000-0000-0000875C0000}"/>
    <cellStyle name="Normal 2 5 4 2 19 2" xfId="23689" xr:uid="{00000000-0005-0000-0000-0000885C0000}"/>
    <cellStyle name="Normal 2 5 4 2 19 2 2" xfId="23690" xr:uid="{00000000-0005-0000-0000-0000895C0000}"/>
    <cellStyle name="Normal 2 5 4 2 19 3" xfId="23691" xr:uid="{00000000-0005-0000-0000-00008A5C0000}"/>
    <cellStyle name="Normal 2 5 4 2 19 3 2" xfId="23692" xr:uid="{00000000-0005-0000-0000-00008B5C0000}"/>
    <cellStyle name="Normal 2 5 4 2 19 4" xfId="23693" xr:uid="{00000000-0005-0000-0000-00008C5C0000}"/>
    <cellStyle name="Normal 2 5 4 2 19 4 2" xfId="23694" xr:uid="{00000000-0005-0000-0000-00008D5C0000}"/>
    <cellStyle name="Normal 2 5 4 2 19 5" xfId="23695" xr:uid="{00000000-0005-0000-0000-00008E5C0000}"/>
    <cellStyle name="Normal 2 5 4 2 19 5 2" xfId="23696" xr:uid="{00000000-0005-0000-0000-00008F5C0000}"/>
    <cellStyle name="Normal 2 5 4 2 19 6" xfId="23697" xr:uid="{00000000-0005-0000-0000-0000905C0000}"/>
    <cellStyle name="Normal 2 5 4 2 19 6 2" xfId="23698" xr:uid="{00000000-0005-0000-0000-0000915C0000}"/>
    <cellStyle name="Normal 2 5 4 2 19 7" xfId="23699" xr:uid="{00000000-0005-0000-0000-0000925C0000}"/>
    <cellStyle name="Normal 2 5 4 2 19 7 2" xfId="23700" xr:uid="{00000000-0005-0000-0000-0000935C0000}"/>
    <cellStyle name="Normal 2 5 4 2 19 8" xfId="23701" xr:uid="{00000000-0005-0000-0000-0000945C0000}"/>
    <cellStyle name="Normal 2 5 4 2 19 9" xfId="23702" xr:uid="{00000000-0005-0000-0000-0000955C0000}"/>
    <cellStyle name="Normal 2 5 4 2 2" xfId="23703" xr:uid="{00000000-0005-0000-0000-0000965C0000}"/>
    <cellStyle name="Normal 2 5 4 2 2 10" xfId="23704" xr:uid="{00000000-0005-0000-0000-0000975C0000}"/>
    <cellStyle name="Normal 2 5 4 2 2 2" xfId="23705" xr:uid="{00000000-0005-0000-0000-0000985C0000}"/>
    <cellStyle name="Normal 2 5 4 2 2 2 2" xfId="23706" xr:uid="{00000000-0005-0000-0000-0000995C0000}"/>
    <cellStyle name="Normal 2 5 4 2 2 3" xfId="23707" xr:uid="{00000000-0005-0000-0000-00009A5C0000}"/>
    <cellStyle name="Normal 2 5 4 2 2 3 2" xfId="23708" xr:uid="{00000000-0005-0000-0000-00009B5C0000}"/>
    <cellStyle name="Normal 2 5 4 2 2 4" xfId="23709" xr:uid="{00000000-0005-0000-0000-00009C5C0000}"/>
    <cellStyle name="Normal 2 5 4 2 2 4 2" xfId="23710" xr:uid="{00000000-0005-0000-0000-00009D5C0000}"/>
    <cellStyle name="Normal 2 5 4 2 2 5" xfId="23711" xr:uid="{00000000-0005-0000-0000-00009E5C0000}"/>
    <cellStyle name="Normal 2 5 4 2 2 5 2" xfId="23712" xr:uid="{00000000-0005-0000-0000-00009F5C0000}"/>
    <cellStyle name="Normal 2 5 4 2 2 6" xfId="23713" xr:uid="{00000000-0005-0000-0000-0000A05C0000}"/>
    <cellStyle name="Normal 2 5 4 2 2 6 2" xfId="23714" xr:uid="{00000000-0005-0000-0000-0000A15C0000}"/>
    <cellStyle name="Normal 2 5 4 2 2 7" xfId="23715" xr:uid="{00000000-0005-0000-0000-0000A25C0000}"/>
    <cellStyle name="Normal 2 5 4 2 2 7 2" xfId="23716" xr:uid="{00000000-0005-0000-0000-0000A35C0000}"/>
    <cellStyle name="Normal 2 5 4 2 2 8" xfId="23717" xr:uid="{00000000-0005-0000-0000-0000A45C0000}"/>
    <cellStyle name="Normal 2 5 4 2 2 9" xfId="23718" xr:uid="{00000000-0005-0000-0000-0000A55C0000}"/>
    <cellStyle name="Normal 2 5 4 2 20" xfId="23719" xr:uid="{00000000-0005-0000-0000-0000A65C0000}"/>
    <cellStyle name="Normal 2 5 4 2 20 10" xfId="23720" xr:uid="{00000000-0005-0000-0000-0000A75C0000}"/>
    <cellStyle name="Normal 2 5 4 2 20 2" xfId="23721" xr:uid="{00000000-0005-0000-0000-0000A85C0000}"/>
    <cellStyle name="Normal 2 5 4 2 20 2 2" xfId="23722" xr:uid="{00000000-0005-0000-0000-0000A95C0000}"/>
    <cellStyle name="Normal 2 5 4 2 20 3" xfId="23723" xr:uid="{00000000-0005-0000-0000-0000AA5C0000}"/>
    <cellStyle name="Normal 2 5 4 2 20 3 2" xfId="23724" xr:uid="{00000000-0005-0000-0000-0000AB5C0000}"/>
    <cellStyle name="Normal 2 5 4 2 20 4" xfId="23725" xr:uid="{00000000-0005-0000-0000-0000AC5C0000}"/>
    <cellStyle name="Normal 2 5 4 2 20 4 2" xfId="23726" xr:uid="{00000000-0005-0000-0000-0000AD5C0000}"/>
    <cellStyle name="Normal 2 5 4 2 20 5" xfId="23727" xr:uid="{00000000-0005-0000-0000-0000AE5C0000}"/>
    <cellStyle name="Normal 2 5 4 2 20 5 2" xfId="23728" xr:uid="{00000000-0005-0000-0000-0000AF5C0000}"/>
    <cellStyle name="Normal 2 5 4 2 20 6" xfId="23729" xr:uid="{00000000-0005-0000-0000-0000B05C0000}"/>
    <cellStyle name="Normal 2 5 4 2 20 6 2" xfId="23730" xr:uid="{00000000-0005-0000-0000-0000B15C0000}"/>
    <cellStyle name="Normal 2 5 4 2 20 7" xfId="23731" xr:uid="{00000000-0005-0000-0000-0000B25C0000}"/>
    <cellStyle name="Normal 2 5 4 2 20 7 2" xfId="23732" xr:uid="{00000000-0005-0000-0000-0000B35C0000}"/>
    <cellStyle name="Normal 2 5 4 2 20 8" xfId="23733" xr:uid="{00000000-0005-0000-0000-0000B45C0000}"/>
    <cellStyle name="Normal 2 5 4 2 20 9" xfId="23734" xr:uid="{00000000-0005-0000-0000-0000B55C0000}"/>
    <cellStyle name="Normal 2 5 4 2 21" xfId="23735" xr:uid="{00000000-0005-0000-0000-0000B65C0000}"/>
    <cellStyle name="Normal 2 5 4 2 21 10" xfId="23736" xr:uid="{00000000-0005-0000-0000-0000B75C0000}"/>
    <cellStyle name="Normal 2 5 4 2 21 2" xfId="23737" xr:uid="{00000000-0005-0000-0000-0000B85C0000}"/>
    <cellStyle name="Normal 2 5 4 2 21 2 2" xfId="23738" xr:uid="{00000000-0005-0000-0000-0000B95C0000}"/>
    <cellStyle name="Normal 2 5 4 2 21 3" xfId="23739" xr:uid="{00000000-0005-0000-0000-0000BA5C0000}"/>
    <cellStyle name="Normal 2 5 4 2 21 3 2" xfId="23740" xr:uid="{00000000-0005-0000-0000-0000BB5C0000}"/>
    <cellStyle name="Normal 2 5 4 2 21 4" xfId="23741" xr:uid="{00000000-0005-0000-0000-0000BC5C0000}"/>
    <cellStyle name="Normal 2 5 4 2 21 4 2" xfId="23742" xr:uid="{00000000-0005-0000-0000-0000BD5C0000}"/>
    <cellStyle name="Normal 2 5 4 2 21 5" xfId="23743" xr:uid="{00000000-0005-0000-0000-0000BE5C0000}"/>
    <cellStyle name="Normal 2 5 4 2 21 5 2" xfId="23744" xr:uid="{00000000-0005-0000-0000-0000BF5C0000}"/>
    <cellStyle name="Normal 2 5 4 2 21 6" xfId="23745" xr:uid="{00000000-0005-0000-0000-0000C05C0000}"/>
    <cellStyle name="Normal 2 5 4 2 21 6 2" xfId="23746" xr:uid="{00000000-0005-0000-0000-0000C15C0000}"/>
    <cellStyle name="Normal 2 5 4 2 21 7" xfId="23747" xr:uid="{00000000-0005-0000-0000-0000C25C0000}"/>
    <cellStyle name="Normal 2 5 4 2 21 7 2" xfId="23748" xr:uid="{00000000-0005-0000-0000-0000C35C0000}"/>
    <cellStyle name="Normal 2 5 4 2 21 8" xfId="23749" xr:uid="{00000000-0005-0000-0000-0000C45C0000}"/>
    <cellStyle name="Normal 2 5 4 2 21 9" xfId="23750" xr:uid="{00000000-0005-0000-0000-0000C55C0000}"/>
    <cellStyle name="Normal 2 5 4 2 22" xfId="23751" xr:uid="{00000000-0005-0000-0000-0000C65C0000}"/>
    <cellStyle name="Normal 2 5 4 2 22 10" xfId="23752" xr:uid="{00000000-0005-0000-0000-0000C75C0000}"/>
    <cellStyle name="Normal 2 5 4 2 22 2" xfId="23753" xr:uid="{00000000-0005-0000-0000-0000C85C0000}"/>
    <cellStyle name="Normal 2 5 4 2 22 2 2" xfId="23754" xr:uid="{00000000-0005-0000-0000-0000C95C0000}"/>
    <cellStyle name="Normal 2 5 4 2 22 3" xfId="23755" xr:uid="{00000000-0005-0000-0000-0000CA5C0000}"/>
    <cellStyle name="Normal 2 5 4 2 22 3 2" xfId="23756" xr:uid="{00000000-0005-0000-0000-0000CB5C0000}"/>
    <cellStyle name="Normal 2 5 4 2 22 4" xfId="23757" xr:uid="{00000000-0005-0000-0000-0000CC5C0000}"/>
    <cellStyle name="Normal 2 5 4 2 22 4 2" xfId="23758" xr:uid="{00000000-0005-0000-0000-0000CD5C0000}"/>
    <cellStyle name="Normal 2 5 4 2 22 5" xfId="23759" xr:uid="{00000000-0005-0000-0000-0000CE5C0000}"/>
    <cellStyle name="Normal 2 5 4 2 22 5 2" xfId="23760" xr:uid="{00000000-0005-0000-0000-0000CF5C0000}"/>
    <cellStyle name="Normal 2 5 4 2 22 6" xfId="23761" xr:uid="{00000000-0005-0000-0000-0000D05C0000}"/>
    <cellStyle name="Normal 2 5 4 2 22 6 2" xfId="23762" xr:uid="{00000000-0005-0000-0000-0000D15C0000}"/>
    <cellStyle name="Normal 2 5 4 2 22 7" xfId="23763" xr:uid="{00000000-0005-0000-0000-0000D25C0000}"/>
    <cellStyle name="Normal 2 5 4 2 22 7 2" xfId="23764" xr:uid="{00000000-0005-0000-0000-0000D35C0000}"/>
    <cellStyle name="Normal 2 5 4 2 22 8" xfId="23765" xr:uid="{00000000-0005-0000-0000-0000D45C0000}"/>
    <cellStyle name="Normal 2 5 4 2 22 9" xfId="23766" xr:uid="{00000000-0005-0000-0000-0000D55C0000}"/>
    <cellStyle name="Normal 2 5 4 2 23" xfId="23767" xr:uid="{00000000-0005-0000-0000-0000D65C0000}"/>
    <cellStyle name="Normal 2 5 4 2 23 10" xfId="23768" xr:uid="{00000000-0005-0000-0000-0000D75C0000}"/>
    <cellStyle name="Normal 2 5 4 2 23 2" xfId="23769" xr:uid="{00000000-0005-0000-0000-0000D85C0000}"/>
    <cellStyle name="Normal 2 5 4 2 23 2 2" xfId="23770" xr:uid="{00000000-0005-0000-0000-0000D95C0000}"/>
    <cellStyle name="Normal 2 5 4 2 23 3" xfId="23771" xr:uid="{00000000-0005-0000-0000-0000DA5C0000}"/>
    <cellStyle name="Normal 2 5 4 2 23 3 2" xfId="23772" xr:uid="{00000000-0005-0000-0000-0000DB5C0000}"/>
    <cellStyle name="Normal 2 5 4 2 23 4" xfId="23773" xr:uid="{00000000-0005-0000-0000-0000DC5C0000}"/>
    <cellStyle name="Normal 2 5 4 2 23 4 2" xfId="23774" xr:uid="{00000000-0005-0000-0000-0000DD5C0000}"/>
    <cellStyle name="Normal 2 5 4 2 23 5" xfId="23775" xr:uid="{00000000-0005-0000-0000-0000DE5C0000}"/>
    <cellStyle name="Normal 2 5 4 2 23 5 2" xfId="23776" xr:uid="{00000000-0005-0000-0000-0000DF5C0000}"/>
    <cellStyle name="Normal 2 5 4 2 23 6" xfId="23777" xr:uid="{00000000-0005-0000-0000-0000E05C0000}"/>
    <cellStyle name="Normal 2 5 4 2 23 6 2" xfId="23778" xr:uid="{00000000-0005-0000-0000-0000E15C0000}"/>
    <cellStyle name="Normal 2 5 4 2 23 7" xfId="23779" xr:uid="{00000000-0005-0000-0000-0000E25C0000}"/>
    <cellStyle name="Normal 2 5 4 2 23 7 2" xfId="23780" xr:uid="{00000000-0005-0000-0000-0000E35C0000}"/>
    <cellStyle name="Normal 2 5 4 2 23 8" xfId="23781" xr:uid="{00000000-0005-0000-0000-0000E45C0000}"/>
    <cellStyle name="Normal 2 5 4 2 23 9" xfId="23782" xr:uid="{00000000-0005-0000-0000-0000E55C0000}"/>
    <cellStyle name="Normal 2 5 4 2 24" xfId="23783" xr:uid="{00000000-0005-0000-0000-0000E65C0000}"/>
    <cellStyle name="Normal 2 5 4 2 24 10" xfId="23784" xr:uid="{00000000-0005-0000-0000-0000E75C0000}"/>
    <cellStyle name="Normal 2 5 4 2 24 2" xfId="23785" xr:uid="{00000000-0005-0000-0000-0000E85C0000}"/>
    <cellStyle name="Normal 2 5 4 2 24 2 2" xfId="23786" xr:uid="{00000000-0005-0000-0000-0000E95C0000}"/>
    <cellStyle name="Normal 2 5 4 2 24 3" xfId="23787" xr:uid="{00000000-0005-0000-0000-0000EA5C0000}"/>
    <cellStyle name="Normal 2 5 4 2 24 3 2" xfId="23788" xr:uid="{00000000-0005-0000-0000-0000EB5C0000}"/>
    <cellStyle name="Normal 2 5 4 2 24 4" xfId="23789" xr:uid="{00000000-0005-0000-0000-0000EC5C0000}"/>
    <cellStyle name="Normal 2 5 4 2 24 4 2" xfId="23790" xr:uid="{00000000-0005-0000-0000-0000ED5C0000}"/>
    <cellStyle name="Normal 2 5 4 2 24 5" xfId="23791" xr:uid="{00000000-0005-0000-0000-0000EE5C0000}"/>
    <cellStyle name="Normal 2 5 4 2 24 5 2" xfId="23792" xr:uid="{00000000-0005-0000-0000-0000EF5C0000}"/>
    <cellStyle name="Normal 2 5 4 2 24 6" xfId="23793" xr:uid="{00000000-0005-0000-0000-0000F05C0000}"/>
    <cellStyle name="Normal 2 5 4 2 24 6 2" xfId="23794" xr:uid="{00000000-0005-0000-0000-0000F15C0000}"/>
    <cellStyle name="Normal 2 5 4 2 24 7" xfId="23795" xr:uid="{00000000-0005-0000-0000-0000F25C0000}"/>
    <cellStyle name="Normal 2 5 4 2 24 7 2" xfId="23796" xr:uid="{00000000-0005-0000-0000-0000F35C0000}"/>
    <cellStyle name="Normal 2 5 4 2 24 8" xfId="23797" xr:uid="{00000000-0005-0000-0000-0000F45C0000}"/>
    <cellStyle name="Normal 2 5 4 2 24 9" xfId="23798" xr:uid="{00000000-0005-0000-0000-0000F55C0000}"/>
    <cellStyle name="Normal 2 5 4 2 25" xfId="23799" xr:uid="{00000000-0005-0000-0000-0000F65C0000}"/>
    <cellStyle name="Normal 2 5 4 2 25 10" xfId="23800" xr:uid="{00000000-0005-0000-0000-0000F75C0000}"/>
    <cellStyle name="Normal 2 5 4 2 25 2" xfId="23801" xr:uid="{00000000-0005-0000-0000-0000F85C0000}"/>
    <cellStyle name="Normal 2 5 4 2 25 2 2" xfId="23802" xr:uid="{00000000-0005-0000-0000-0000F95C0000}"/>
    <cellStyle name="Normal 2 5 4 2 25 3" xfId="23803" xr:uid="{00000000-0005-0000-0000-0000FA5C0000}"/>
    <cellStyle name="Normal 2 5 4 2 25 3 2" xfId="23804" xr:uid="{00000000-0005-0000-0000-0000FB5C0000}"/>
    <cellStyle name="Normal 2 5 4 2 25 4" xfId="23805" xr:uid="{00000000-0005-0000-0000-0000FC5C0000}"/>
    <cellStyle name="Normal 2 5 4 2 25 4 2" xfId="23806" xr:uid="{00000000-0005-0000-0000-0000FD5C0000}"/>
    <cellStyle name="Normal 2 5 4 2 25 5" xfId="23807" xr:uid="{00000000-0005-0000-0000-0000FE5C0000}"/>
    <cellStyle name="Normal 2 5 4 2 25 5 2" xfId="23808" xr:uid="{00000000-0005-0000-0000-0000FF5C0000}"/>
    <cellStyle name="Normal 2 5 4 2 25 6" xfId="23809" xr:uid="{00000000-0005-0000-0000-0000005D0000}"/>
    <cellStyle name="Normal 2 5 4 2 25 6 2" xfId="23810" xr:uid="{00000000-0005-0000-0000-0000015D0000}"/>
    <cellStyle name="Normal 2 5 4 2 25 7" xfId="23811" xr:uid="{00000000-0005-0000-0000-0000025D0000}"/>
    <cellStyle name="Normal 2 5 4 2 25 7 2" xfId="23812" xr:uid="{00000000-0005-0000-0000-0000035D0000}"/>
    <cellStyle name="Normal 2 5 4 2 25 8" xfId="23813" xr:uid="{00000000-0005-0000-0000-0000045D0000}"/>
    <cellStyle name="Normal 2 5 4 2 25 9" xfId="23814" xr:uid="{00000000-0005-0000-0000-0000055D0000}"/>
    <cellStyle name="Normal 2 5 4 2 26" xfId="23815" xr:uid="{00000000-0005-0000-0000-0000065D0000}"/>
    <cellStyle name="Normal 2 5 4 2 26 10" xfId="23816" xr:uid="{00000000-0005-0000-0000-0000075D0000}"/>
    <cellStyle name="Normal 2 5 4 2 26 2" xfId="23817" xr:uid="{00000000-0005-0000-0000-0000085D0000}"/>
    <cellStyle name="Normal 2 5 4 2 26 2 2" xfId="23818" xr:uid="{00000000-0005-0000-0000-0000095D0000}"/>
    <cellStyle name="Normal 2 5 4 2 26 3" xfId="23819" xr:uid="{00000000-0005-0000-0000-00000A5D0000}"/>
    <cellStyle name="Normal 2 5 4 2 26 3 2" xfId="23820" xr:uid="{00000000-0005-0000-0000-00000B5D0000}"/>
    <cellStyle name="Normal 2 5 4 2 26 4" xfId="23821" xr:uid="{00000000-0005-0000-0000-00000C5D0000}"/>
    <cellStyle name="Normal 2 5 4 2 26 4 2" xfId="23822" xr:uid="{00000000-0005-0000-0000-00000D5D0000}"/>
    <cellStyle name="Normal 2 5 4 2 26 5" xfId="23823" xr:uid="{00000000-0005-0000-0000-00000E5D0000}"/>
    <cellStyle name="Normal 2 5 4 2 26 5 2" xfId="23824" xr:uid="{00000000-0005-0000-0000-00000F5D0000}"/>
    <cellStyle name="Normal 2 5 4 2 26 6" xfId="23825" xr:uid="{00000000-0005-0000-0000-0000105D0000}"/>
    <cellStyle name="Normal 2 5 4 2 26 6 2" xfId="23826" xr:uid="{00000000-0005-0000-0000-0000115D0000}"/>
    <cellStyle name="Normal 2 5 4 2 26 7" xfId="23827" xr:uid="{00000000-0005-0000-0000-0000125D0000}"/>
    <cellStyle name="Normal 2 5 4 2 26 7 2" xfId="23828" xr:uid="{00000000-0005-0000-0000-0000135D0000}"/>
    <cellStyle name="Normal 2 5 4 2 26 8" xfId="23829" xr:uid="{00000000-0005-0000-0000-0000145D0000}"/>
    <cellStyle name="Normal 2 5 4 2 26 9" xfId="23830" xr:uid="{00000000-0005-0000-0000-0000155D0000}"/>
    <cellStyle name="Normal 2 5 4 2 27" xfId="23831" xr:uid="{00000000-0005-0000-0000-0000165D0000}"/>
    <cellStyle name="Normal 2 5 4 2 27 10" xfId="23832" xr:uid="{00000000-0005-0000-0000-0000175D0000}"/>
    <cellStyle name="Normal 2 5 4 2 27 2" xfId="23833" xr:uid="{00000000-0005-0000-0000-0000185D0000}"/>
    <cellStyle name="Normal 2 5 4 2 27 2 2" xfId="23834" xr:uid="{00000000-0005-0000-0000-0000195D0000}"/>
    <cellStyle name="Normal 2 5 4 2 27 3" xfId="23835" xr:uid="{00000000-0005-0000-0000-00001A5D0000}"/>
    <cellStyle name="Normal 2 5 4 2 27 3 2" xfId="23836" xr:uid="{00000000-0005-0000-0000-00001B5D0000}"/>
    <cellStyle name="Normal 2 5 4 2 27 4" xfId="23837" xr:uid="{00000000-0005-0000-0000-00001C5D0000}"/>
    <cellStyle name="Normal 2 5 4 2 27 4 2" xfId="23838" xr:uid="{00000000-0005-0000-0000-00001D5D0000}"/>
    <cellStyle name="Normal 2 5 4 2 27 5" xfId="23839" xr:uid="{00000000-0005-0000-0000-00001E5D0000}"/>
    <cellStyle name="Normal 2 5 4 2 27 5 2" xfId="23840" xr:uid="{00000000-0005-0000-0000-00001F5D0000}"/>
    <cellStyle name="Normal 2 5 4 2 27 6" xfId="23841" xr:uid="{00000000-0005-0000-0000-0000205D0000}"/>
    <cellStyle name="Normal 2 5 4 2 27 6 2" xfId="23842" xr:uid="{00000000-0005-0000-0000-0000215D0000}"/>
    <cellStyle name="Normal 2 5 4 2 27 7" xfId="23843" xr:uid="{00000000-0005-0000-0000-0000225D0000}"/>
    <cellStyle name="Normal 2 5 4 2 27 7 2" xfId="23844" xr:uid="{00000000-0005-0000-0000-0000235D0000}"/>
    <cellStyle name="Normal 2 5 4 2 27 8" xfId="23845" xr:uid="{00000000-0005-0000-0000-0000245D0000}"/>
    <cellStyle name="Normal 2 5 4 2 27 9" xfId="23846" xr:uid="{00000000-0005-0000-0000-0000255D0000}"/>
    <cellStyle name="Normal 2 5 4 2 28" xfId="23847" xr:uid="{00000000-0005-0000-0000-0000265D0000}"/>
    <cellStyle name="Normal 2 5 4 2 28 10" xfId="23848" xr:uid="{00000000-0005-0000-0000-0000275D0000}"/>
    <cellStyle name="Normal 2 5 4 2 28 2" xfId="23849" xr:uid="{00000000-0005-0000-0000-0000285D0000}"/>
    <cellStyle name="Normal 2 5 4 2 28 2 2" xfId="23850" xr:uid="{00000000-0005-0000-0000-0000295D0000}"/>
    <cellStyle name="Normal 2 5 4 2 28 3" xfId="23851" xr:uid="{00000000-0005-0000-0000-00002A5D0000}"/>
    <cellStyle name="Normal 2 5 4 2 28 3 2" xfId="23852" xr:uid="{00000000-0005-0000-0000-00002B5D0000}"/>
    <cellStyle name="Normal 2 5 4 2 28 4" xfId="23853" xr:uid="{00000000-0005-0000-0000-00002C5D0000}"/>
    <cellStyle name="Normal 2 5 4 2 28 4 2" xfId="23854" xr:uid="{00000000-0005-0000-0000-00002D5D0000}"/>
    <cellStyle name="Normal 2 5 4 2 28 5" xfId="23855" xr:uid="{00000000-0005-0000-0000-00002E5D0000}"/>
    <cellStyle name="Normal 2 5 4 2 28 5 2" xfId="23856" xr:uid="{00000000-0005-0000-0000-00002F5D0000}"/>
    <cellStyle name="Normal 2 5 4 2 28 6" xfId="23857" xr:uid="{00000000-0005-0000-0000-0000305D0000}"/>
    <cellStyle name="Normal 2 5 4 2 28 6 2" xfId="23858" xr:uid="{00000000-0005-0000-0000-0000315D0000}"/>
    <cellStyle name="Normal 2 5 4 2 28 7" xfId="23859" xr:uid="{00000000-0005-0000-0000-0000325D0000}"/>
    <cellStyle name="Normal 2 5 4 2 28 7 2" xfId="23860" xr:uid="{00000000-0005-0000-0000-0000335D0000}"/>
    <cellStyle name="Normal 2 5 4 2 28 8" xfId="23861" xr:uid="{00000000-0005-0000-0000-0000345D0000}"/>
    <cellStyle name="Normal 2 5 4 2 28 9" xfId="23862" xr:uid="{00000000-0005-0000-0000-0000355D0000}"/>
    <cellStyle name="Normal 2 5 4 2 29" xfId="23863" xr:uid="{00000000-0005-0000-0000-0000365D0000}"/>
    <cellStyle name="Normal 2 5 4 2 29 10" xfId="23864" xr:uid="{00000000-0005-0000-0000-0000375D0000}"/>
    <cellStyle name="Normal 2 5 4 2 29 2" xfId="23865" xr:uid="{00000000-0005-0000-0000-0000385D0000}"/>
    <cellStyle name="Normal 2 5 4 2 29 2 2" xfId="23866" xr:uid="{00000000-0005-0000-0000-0000395D0000}"/>
    <cellStyle name="Normal 2 5 4 2 29 3" xfId="23867" xr:uid="{00000000-0005-0000-0000-00003A5D0000}"/>
    <cellStyle name="Normal 2 5 4 2 29 3 2" xfId="23868" xr:uid="{00000000-0005-0000-0000-00003B5D0000}"/>
    <cellStyle name="Normal 2 5 4 2 29 4" xfId="23869" xr:uid="{00000000-0005-0000-0000-00003C5D0000}"/>
    <cellStyle name="Normal 2 5 4 2 29 4 2" xfId="23870" xr:uid="{00000000-0005-0000-0000-00003D5D0000}"/>
    <cellStyle name="Normal 2 5 4 2 29 5" xfId="23871" xr:uid="{00000000-0005-0000-0000-00003E5D0000}"/>
    <cellStyle name="Normal 2 5 4 2 29 5 2" xfId="23872" xr:uid="{00000000-0005-0000-0000-00003F5D0000}"/>
    <cellStyle name="Normal 2 5 4 2 29 6" xfId="23873" xr:uid="{00000000-0005-0000-0000-0000405D0000}"/>
    <cellStyle name="Normal 2 5 4 2 29 6 2" xfId="23874" xr:uid="{00000000-0005-0000-0000-0000415D0000}"/>
    <cellStyle name="Normal 2 5 4 2 29 7" xfId="23875" xr:uid="{00000000-0005-0000-0000-0000425D0000}"/>
    <cellStyle name="Normal 2 5 4 2 29 7 2" xfId="23876" xr:uid="{00000000-0005-0000-0000-0000435D0000}"/>
    <cellStyle name="Normal 2 5 4 2 29 8" xfId="23877" xr:uid="{00000000-0005-0000-0000-0000445D0000}"/>
    <cellStyle name="Normal 2 5 4 2 29 9" xfId="23878" xr:uid="{00000000-0005-0000-0000-0000455D0000}"/>
    <cellStyle name="Normal 2 5 4 2 3" xfId="23879" xr:uid="{00000000-0005-0000-0000-0000465D0000}"/>
    <cellStyle name="Normal 2 5 4 2 3 10" xfId="23880" xr:uid="{00000000-0005-0000-0000-0000475D0000}"/>
    <cellStyle name="Normal 2 5 4 2 3 2" xfId="23881" xr:uid="{00000000-0005-0000-0000-0000485D0000}"/>
    <cellStyle name="Normal 2 5 4 2 3 2 2" xfId="23882" xr:uid="{00000000-0005-0000-0000-0000495D0000}"/>
    <cellStyle name="Normal 2 5 4 2 3 3" xfId="23883" xr:uid="{00000000-0005-0000-0000-00004A5D0000}"/>
    <cellStyle name="Normal 2 5 4 2 3 3 2" xfId="23884" xr:uid="{00000000-0005-0000-0000-00004B5D0000}"/>
    <cellStyle name="Normal 2 5 4 2 3 4" xfId="23885" xr:uid="{00000000-0005-0000-0000-00004C5D0000}"/>
    <cellStyle name="Normal 2 5 4 2 3 4 2" xfId="23886" xr:uid="{00000000-0005-0000-0000-00004D5D0000}"/>
    <cellStyle name="Normal 2 5 4 2 3 5" xfId="23887" xr:uid="{00000000-0005-0000-0000-00004E5D0000}"/>
    <cellStyle name="Normal 2 5 4 2 3 5 2" xfId="23888" xr:uid="{00000000-0005-0000-0000-00004F5D0000}"/>
    <cellStyle name="Normal 2 5 4 2 3 6" xfId="23889" xr:uid="{00000000-0005-0000-0000-0000505D0000}"/>
    <cellStyle name="Normal 2 5 4 2 3 6 2" xfId="23890" xr:uid="{00000000-0005-0000-0000-0000515D0000}"/>
    <cellStyle name="Normal 2 5 4 2 3 7" xfId="23891" xr:uid="{00000000-0005-0000-0000-0000525D0000}"/>
    <cellStyle name="Normal 2 5 4 2 3 7 2" xfId="23892" xr:uid="{00000000-0005-0000-0000-0000535D0000}"/>
    <cellStyle name="Normal 2 5 4 2 3 8" xfId="23893" xr:uid="{00000000-0005-0000-0000-0000545D0000}"/>
    <cellStyle name="Normal 2 5 4 2 3 9" xfId="23894" xr:uid="{00000000-0005-0000-0000-0000555D0000}"/>
    <cellStyle name="Normal 2 5 4 2 30" xfId="23895" xr:uid="{00000000-0005-0000-0000-0000565D0000}"/>
    <cellStyle name="Normal 2 5 4 2 30 10" xfId="23896" xr:uid="{00000000-0005-0000-0000-0000575D0000}"/>
    <cellStyle name="Normal 2 5 4 2 30 2" xfId="23897" xr:uid="{00000000-0005-0000-0000-0000585D0000}"/>
    <cellStyle name="Normal 2 5 4 2 30 2 2" xfId="23898" xr:uid="{00000000-0005-0000-0000-0000595D0000}"/>
    <cellStyle name="Normal 2 5 4 2 30 3" xfId="23899" xr:uid="{00000000-0005-0000-0000-00005A5D0000}"/>
    <cellStyle name="Normal 2 5 4 2 30 3 2" xfId="23900" xr:uid="{00000000-0005-0000-0000-00005B5D0000}"/>
    <cellStyle name="Normal 2 5 4 2 30 4" xfId="23901" xr:uid="{00000000-0005-0000-0000-00005C5D0000}"/>
    <cellStyle name="Normal 2 5 4 2 30 4 2" xfId="23902" xr:uid="{00000000-0005-0000-0000-00005D5D0000}"/>
    <cellStyle name="Normal 2 5 4 2 30 5" xfId="23903" xr:uid="{00000000-0005-0000-0000-00005E5D0000}"/>
    <cellStyle name="Normal 2 5 4 2 30 5 2" xfId="23904" xr:uid="{00000000-0005-0000-0000-00005F5D0000}"/>
    <cellStyle name="Normal 2 5 4 2 30 6" xfId="23905" xr:uid="{00000000-0005-0000-0000-0000605D0000}"/>
    <cellStyle name="Normal 2 5 4 2 30 6 2" xfId="23906" xr:uid="{00000000-0005-0000-0000-0000615D0000}"/>
    <cellStyle name="Normal 2 5 4 2 30 7" xfId="23907" xr:uid="{00000000-0005-0000-0000-0000625D0000}"/>
    <cellStyle name="Normal 2 5 4 2 30 7 2" xfId="23908" xr:uid="{00000000-0005-0000-0000-0000635D0000}"/>
    <cellStyle name="Normal 2 5 4 2 30 8" xfId="23909" xr:uid="{00000000-0005-0000-0000-0000645D0000}"/>
    <cellStyle name="Normal 2 5 4 2 30 9" xfId="23910" xr:uid="{00000000-0005-0000-0000-0000655D0000}"/>
    <cellStyle name="Normal 2 5 4 2 31" xfId="23911" xr:uid="{00000000-0005-0000-0000-0000665D0000}"/>
    <cellStyle name="Normal 2 5 4 2 31 10" xfId="23912" xr:uid="{00000000-0005-0000-0000-0000675D0000}"/>
    <cellStyle name="Normal 2 5 4 2 31 2" xfId="23913" xr:uid="{00000000-0005-0000-0000-0000685D0000}"/>
    <cellStyle name="Normal 2 5 4 2 31 2 2" xfId="23914" xr:uid="{00000000-0005-0000-0000-0000695D0000}"/>
    <cellStyle name="Normal 2 5 4 2 31 3" xfId="23915" xr:uid="{00000000-0005-0000-0000-00006A5D0000}"/>
    <cellStyle name="Normal 2 5 4 2 31 3 2" xfId="23916" xr:uid="{00000000-0005-0000-0000-00006B5D0000}"/>
    <cellStyle name="Normal 2 5 4 2 31 4" xfId="23917" xr:uid="{00000000-0005-0000-0000-00006C5D0000}"/>
    <cellStyle name="Normal 2 5 4 2 31 4 2" xfId="23918" xr:uid="{00000000-0005-0000-0000-00006D5D0000}"/>
    <cellStyle name="Normal 2 5 4 2 31 5" xfId="23919" xr:uid="{00000000-0005-0000-0000-00006E5D0000}"/>
    <cellStyle name="Normal 2 5 4 2 31 5 2" xfId="23920" xr:uid="{00000000-0005-0000-0000-00006F5D0000}"/>
    <cellStyle name="Normal 2 5 4 2 31 6" xfId="23921" xr:uid="{00000000-0005-0000-0000-0000705D0000}"/>
    <cellStyle name="Normal 2 5 4 2 31 6 2" xfId="23922" xr:uid="{00000000-0005-0000-0000-0000715D0000}"/>
    <cellStyle name="Normal 2 5 4 2 31 7" xfId="23923" xr:uid="{00000000-0005-0000-0000-0000725D0000}"/>
    <cellStyle name="Normal 2 5 4 2 31 7 2" xfId="23924" xr:uid="{00000000-0005-0000-0000-0000735D0000}"/>
    <cellStyle name="Normal 2 5 4 2 31 8" xfId="23925" xr:uid="{00000000-0005-0000-0000-0000745D0000}"/>
    <cellStyle name="Normal 2 5 4 2 31 9" xfId="23926" xr:uid="{00000000-0005-0000-0000-0000755D0000}"/>
    <cellStyle name="Normal 2 5 4 2 32" xfId="23927" xr:uid="{00000000-0005-0000-0000-0000765D0000}"/>
    <cellStyle name="Normal 2 5 4 2 32 10" xfId="23928" xr:uid="{00000000-0005-0000-0000-0000775D0000}"/>
    <cellStyle name="Normal 2 5 4 2 32 2" xfId="23929" xr:uid="{00000000-0005-0000-0000-0000785D0000}"/>
    <cellStyle name="Normal 2 5 4 2 32 2 2" xfId="23930" xr:uid="{00000000-0005-0000-0000-0000795D0000}"/>
    <cellStyle name="Normal 2 5 4 2 32 3" xfId="23931" xr:uid="{00000000-0005-0000-0000-00007A5D0000}"/>
    <cellStyle name="Normal 2 5 4 2 32 3 2" xfId="23932" xr:uid="{00000000-0005-0000-0000-00007B5D0000}"/>
    <cellStyle name="Normal 2 5 4 2 32 4" xfId="23933" xr:uid="{00000000-0005-0000-0000-00007C5D0000}"/>
    <cellStyle name="Normal 2 5 4 2 32 4 2" xfId="23934" xr:uid="{00000000-0005-0000-0000-00007D5D0000}"/>
    <cellStyle name="Normal 2 5 4 2 32 5" xfId="23935" xr:uid="{00000000-0005-0000-0000-00007E5D0000}"/>
    <cellStyle name="Normal 2 5 4 2 32 5 2" xfId="23936" xr:uid="{00000000-0005-0000-0000-00007F5D0000}"/>
    <cellStyle name="Normal 2 5 4 2 32 6" xfId="23937" xr:uid="{00000000-0005-0000-0000-0000805D0000}"/>
    <cellStyle name="Normal 2 5 4 2 32 6 2" xfId="23938" xr:uid="{00000000-0005-0000-0000-0000815D0000}"/>
    <cellStyle name="Normal 2 5 4 2 32 7" xfId="23939" xr:uid="{00000000-0005-0000-0000-0000825D0000}"/>
    <cellStyle name="Normal 2 5 4 2 32 7 2" xfId="23940" xr:uid="{00000000-0005-0000-0000-0000835D0000}"/>
    <cellStyle name="Normal 2 5 4 2 32 8" xfId="23941" xr:uid="{00000000-0005-0000-0000-0000845D0000}"/>
    <cellStyle name="Normal 2 5 4 2 32 9" xfId="23942" xr:uid="{00000000-0005-0000-0000-0000855D0000}"/>
    <cellStyle name="Normal 2 5 4 2 33" xfId="23943" xr:uid="{00000000-0005-0000-0000-0000865D0000}"/>
    <cellStyle name="Normal 2 5 4 2 33 10" xfId="23944" xr:uid="{00000000-0005-0000-0000-0000875D0000}"/>
    <cellStyle name="Normal 2 5 4 2 33 2" xfId="23945" xr:uid="{00000000-0005-0000-0000-0000885D0000}"/>
    <cellStyle name="Normal 2 5 4 2 33 2 2" xfId="23946" xr:uid="{00000000-0005-0000-0000-0000895D0000}"/>
    <cellStyle name="Normal 2 5 4 2 33 3" xfId="23947" xr:uid="{00000000-0005-0000-0000-00008A5D0000}"/>
    <cellStyle name="Normal 2 5 4 2 33 3 2" xfId="23948" xr:uid="{00000000-0005-0000-0000-00008B5D0000}"/>
    <cellStyle name="Normal 2 5 4 2 33 4" xfId="23949" xr:uid="{00000000-0005-0000-0000-00008C5D0000}"/>
    <cellStyle name="Normal 2 5 4 2 33 4 2" xfId="23950" xr:uid="{00000000-0005-0000-0000-00008D5D0000}"/>
    <cellStyle name="Normal 2 5 4 2 33 5" xfId="23951" xr:uid="{00000000-0005-0000-0000-00008E5D0000}"/>
    <cellStyle name="Normal 2 5 4 2 33 5 2" xfId="23952" xr:uid="{00000000-0005-0000-0000-00008F5D0000}"/>
    <cellStyle name="Normal 2 5 4 2 33 6" xfId="23953" xr:uid="{00000000-0005-0000-0000-0000905D0000}"/>
    <cellStyle name="Normal 2 5 4 2 33 6 2" xfId="23954" xr:uid="{00000000-0005-0000-0000-0000915D0000}"/>
    <cellStyle name="Normal 2 5 4 2 33 7" xfId="23955" xr:uid="{00000000-0005-0000-0000-0000925D0000}"/>
    <cellStyle name="Normal 2 5 4 2 33 7 2" xfId="23956" xr:uid="{00000000-0005-0000-0000-0000935D0000}"/>
    <cellStyle name="Normal 2 5 4 2 33 8" xfId="23957" xr:uid="{00000000-0005-0000-0000-0000945D0000}"/>
    <cellStyle name="Normal 2 5 4 2 33 9" xfId="23958" xr:uid="{00000000-0005-0000-0000-0000955D0000}"/>
    <cellStyle name="Normal 2 5 4 2 34" xfId="23959" xr:uid="{00000000-0005-0000-0000-0000965D0000}"/>
    <cellStyle name="Normal 2 5 4 2 34 10" xfId="23960" xr:uid="{00000000-0005-0000-0000-0000975D0000}"/>
    <cellStyle name="Normal 2 5 4 2 34 2" xfId="23961" xr:uid="{00000000-0005-0000-0000-0000985D0000}"/>
    <cellStyle name="Normal 2 5 4 2 34 2 2" xfId="23962" xr:uid="{00000000-0005-0000-0000-0000995D0000}"/>
    <cellStyle name="Normal 2 5 4 2 34 3" xfId="23963" xr:uid="{00000000-0005-0000-0000-00009A5D0000}"/>
    <cellStyle name="Normal 2 5 4 2 34 3 2" xfId="23964" xr:uid="{00000000-0005-0000-0000-00009B5D0000}"/>
    <cellStyle name="Normal 2 5 4 2 34 4" xfId="23965" xr:uid="{00000000-0005-0000-0000-00009C5D0000}"/>
    <cellStyle name="Normal 2 5 4 2 34 4 2" xfId="23966" xr:uid="{00000000-0005-0000-0000-00009D5D0000}"/>
    <cellStyle name="Normal 2 5 4 2 34 5" xfId="23967" xr:uid="{00000000-0005-0000-0000-00009E5D0000}"/>
    <cellStyle name="Normal 2 5 4 2 34 5 2" xfId="23968" xr:uid="{00000000-0005-0000-0000-00009F5D0000}"/>
    <cellStyle name="Normal 2 5 4 2 34 6" xfId="23969" xr:uid="{00000000-0005-0000-0000-0000A05D0000}"/>
    <cellStyle name="Normal 2 5 4 2 34 6 2" xfId="23970" xr:uid="{00000000-0005-0000-0000-0000A15D0000}"/>
    <cellStyle name="Normal 2 5 4 2 34 7" xfId="23971" xr:uid="{00000000-0005-0000-0000-0000A25D0000}"/>
    <cellStyle name="Normal 2 5 4 2 34 7 2" xfId="23972" xr:uid="{00000000-0005-0000-0000-0000A35D0000}"/>
    <cellStyle name="Normal 2 5 4 2 34 8" xfId="23973" xr:uid="{00000000-0005-0000-0000-0000A45D0000}"/>
    <cellStyle name="Normal 2 5 4 2 34 9" xfId="23974" xr:uid="{00000000-0005-0000-0000-0000A55D0000}"/>
    <cellStyle name="Normal 2 5 4 2 35" xfId="23975" xr:uid="{00000000-0005-0000-0000-0000A65D0000}"/>
    <cellStyle name="Normal 2 5 4 2 35 10" xfId="23976" xr:uid="{00000000-0005-0000-0000-0000A75D0000}"/>
    <cellStyle name="Normal 2 5 4 2 35 2" xfId="23977" xr:uid="{00000000-0005-0000-0000-0000A85D0000}"/>
    <cellStyle name="Normal 2 5 4 2 35 2 2" xfId="23978" xr:uid="{00000000-0005-0000-0000-0000A95D0000}"/>
    <cellStyle name="Normal 2 5 4 2 35 3" xfId="23979" xr:uid="{00000000-0005-0000-0000-0000AA5D0000}"/>
    <cellStyle name="Normal 2 5 4 2 35 3 2" xfId="23980" xr:uid="{00000000-0005-0000-0000-0000AB5D0000}"/>
    <cellStyle name="Normal 2 5 4 2 35 4" xfId="23981" xr:uid="{00000000-0005-0000-0000-0000AC5D0000}"/>
    <cellStyle name="Normal 2 5 4 2 35 4 2" xfId="23982" xr:uid="{00000000-0005-0000-0000-0000AD5D0000}"/>
    <cellStyle name="Normal 2 5 4 2 35 5" xfId="23983" xr:uid="{00000000-0005-0000-0000-0000AE5D0000}"/>
    <cellStyle name="Normal 2 5 4 2 35 5 2" xfId="23984" xr:uid="{00000000-0005-0000-0000-0000AF5D0000}"/>
    <cellStyle name="Normal 2 5 4 2 35 6" xfId="23985" xr:uid="{00000000-0005-0000-0000-0000B05D0000}"/>
    <cellStyle name="Normal 2 5 4 2 35 6 2" xfId="23986" xr:uid="{00000000-0005-0000-0000-0000B15D0000}"/>
    <cellStyle name="Normal 2 5 4 2 35 7" xfId="23987" xr:uid="{00000000-0005-0000-0000-0000B25D0000}"/>
    <cellStyle name="Normal 2 5 4 2 35 7 2" xfId="23988" xr:uid="{00000000-0005-0000-0000-0000B35D0000}"/>
    <cellStyle name="Normal 2 5 4 2 35 8" xfId="23989" xr:uid="{00000000-0005-0000-0000-0000B45D0000}"/>
    <cellStyle name="Normal 2 5 4 2 35 9" xfId="23990" xr:uid="{00000000-0005-0000-0000-0000B55D0000}"/>
    <cellStyle name="Normal 2 5 4 2 36" xfId="23991" xr:uid="{00000000-0005-0000-0000-0000B65D0000}"/>
    <cellStyle name="Normal 2 5 4 2 36 10" xfId="23992" xr:uid="{00000000-0005-0000-0000-0000B75D0000}"/>
    <cellStyle name="Normal 2 5 4 2 36 2" xfId="23993" xr:uid="{00000000-0005-0000-0000-0000B85D0000}"/>
    <cellStyle name="Normal 2 5 4 2 36 2 2" xfId="23994" xr:uid="{00000000-0005-0000-0000-0000B95D0000}"/>
    <cellStyle name="Normal 2 5 4 2 36 3" xfId="23995" xr:uid="{00000000-0005-0000-0000-0000BA5D0000}"/>
    <cellStyle name="Normal 2 5 4 2 36 3 2" xfId="23996" xr:uid="{00000000-0005-0000-0000-0000BB5D0000}"/>
    <cellStyle name="Normal 2 5 4 2 36 4" xfId="23997" xr:uid="{00000000-0005-0000-0000-0000BC5D0000}"/>
    <cellStyle name="Normal 2 5 4 2 36 4 2" xfId="23998" xr:uid="{00000000-0005-0000-0000-0000BD5D0000}"/>
    <cellStyle name="Normal 2 5 4 2 36 5" xfId="23999" xr:uid="{00000000-0005-0000-0000-0000BE5D0000}"/>
    <cellStyle name="Normal 2 5 4 2 36 5 2" xfId="24000" xr:uid="{00000000-0005-0000-0000-0000BF5D0000}"/>
    <cellStyle name="Normal 2 5 4 2 36 6" xfId="24001" xr:uid="{00000000-0005-0000-0000-0000C05D0000}"/>
    <cellStyle name="Normal 2 5 4 2 36 6 2" xfId="24002" xr:uid="{00000000-0005-0000-0000-0000C15D0000}"/>
    <cellStyle name="Normal 2 5 4 2 36 7" xfId="24003" xr:uid="{00000000-0005-0000-0000-0000C25D0000}"/>
    <cellStyle name="Normal 2 5 4 2 36 7 2" xfId="24004" xr:uid="{00000000-0005-0000-0000-0000C35D0000}"/>
    <cellStyle name="Normal 2 5 4 2 36 8" xfId="24005" xr:uid="{00000000-0005-0000-0000-0000C45D0000}"/>
    <cellStyle name="Normal 2 5 4 2 36 9" xfId="24006" xr:uid="{00000000-0005-0000-0000-0000C55D0000}"/>
    <cellStyle name="Normal 2 5 4 2 37" xfId="24007" xr:uid="{00000000-0005-0000-0000-0000C65D0000}"/>
    <cellStyle name="Normal 2 5 4 2 37 10" xfId="24008" xr:uid="{00000000-0005-0000-0000-0000C75D0000}"/>
    <cellStyle name="Normal 2 5 4 2 37 2" xfId="24009" xr:uid="{00000000-0005-0000-0000-0000C85D0000}"/>
    <cellStyle name="Normal 2 5 4 2 37 2 2" xfId="24010" xr:uid="{00000000-0005-0000-0000-0000C95D0000}"/>
    <cellStyle name="Normal 2 5 4 2 37 3" xfId="24011" xr:uid="{00000000-0005-0000-0000-0000CA5D0000}"/>
    <cellStyle name="Normal 2 5 4 2 37 3 2" xfId="24012" xr:uid="{00000000-0005-0000-0000-0000CB5D0000}"/>
    <cellStyle name="Normal 2 5 4 2 37 4" xfId="24013" xr:uid="{00000000-0005-0000-0000-0000CC5D0000}"/>
    <cellStyle name="Normal 2 5 4 2 37 4 2" xfId="24014" xr:uid="{00000000-0005-0000-0000-0000CD5D0000}"/>
    <cellStyle name="Normal 2 5 4 2 37 5" xfId="24015" xr:uid="{00000000-0005-0000-0000-0000CE5D0000}"/>
    <cellStyle name="Normal 2 5 4 2 37 5 2" xfId="24016" xr:uid="{00000000-0005-0000-0000-0000CF5D0000}"/>
    <cellStyle name="Normal 2 5 4 2 37 6" xfId="24017" xr:uid="{00000000-0005-0000-0000-0000D05D0000}"/>
    <cellStyle name="Normal 2 5 4 2 37 6 2" xfId="24018" xr:uid="{00000000-0005-0000-0000-0000D15D0000}"/>
    <cellStyle name="Normal 2 5 4 2 37 7" xfId="24019" xr:uid="{00000000-0005-0000-0000-0000D25D0000}"/>
    <cellStyle name="Normal 2 5 4 2 37 7 2" xfId="24020" xr:uid="{00000000-0005-0000-0000-0000D35D0000}"/>
    <cellStyle name="Normal 2 5 4 2 37 8" xfId="24021" xr:uid="{00000000-0005-0000-0000-0000D45D0000}"/>
    <cellStyle name="Normal 2 5 4 2 37 9" xfId="24022" xr:uid="{00000000-0005-0000-0000-0000D55D0000}"/>
    <cellStyle name="Normal 2 5 4 2 38" xfId="24023" xr:uid="{00000000-0005-0000-0000-0000D65D0000}"/>
    <cellStyle name="Normal 2 5 4 2 38 10" xfId="24024" xr:uid="{00000000-0005-0000-0000-0000D75D0000}"/>
    <cellStyle name="Normal 2 5 4 2 38 2" xfId="24025" xr:uid="{00000000-0005-0000-0000-0000D85D0000}"/>
    <cellStyle name="Normal 2 5 4 2 38 2 2" xfId="24026" xr:uid="{00000000-0005-0000-0000-0000D95D0000}"/>
    <cellStyle name="Normal 2 5 4 2 38 3" xfId="24027" xr:uid="{00000000-0005-0000-0000-0000DA5D0000}"/>
    <cellStyle name="Normal 2 5 4 2 38 3 2" xfId="24028" xr:uid="{00000000-0005-0000-0000-0000DB5D0000}"/>
    <cellStyle name="Normal 2 5 4 2 38 4" xfId="24029" xr:uid="{00000000-0005-0000-0000-0000DC5D0000}"/>
    <cellStyle name="Normal 2 5 4 2 38 4 2" xfId="24030" xr:uid="{00000000-0005-0000-0000-0000DD5D0000}"/>
    <cellStyle name="Normal 2 5 4 2 38 5" xfId="24031" xr:uid="{00000000-0005-0000-0000-0000DE5D0000}"/>
    <cellStyle name="Normal 2 5 4 2 38 5 2" xfId="24032" xr:uid="{00000000-0005-0000-0000-0000DF5D0000}"/>
    <cellStyle name="Normal 2 5 4 2 38 6" xfId="24033" xr:uid="{00000000-0005-0000-0000-0000E05D0000}"/>
    <cellStyle name="Normal 2 5 4 2 38 6 2" xfId="24034" xr:uid="{00000000-0005-0000-0000-0000E15D0000}"/>
    <cellStyle name="Normal 2 5 4 2 38 7" xfId="24035" xr:uid="{00000000-0005-0000-0000-0000E25D0000}"/>
    <cellStyle name="Normal 2 5 4 2 38 7 2" xfId="24036" xr:uid="{00000000-0005-0000-0000-0000E35D0000}"/>
    <cellStyle name="Normal 2 5 4 2 38 8" xfId="24037" xr:uid="{00000000-0005-0000-0000-0000E45D0000}"/>
    <cellStyle name="Normal 2 5 4 2 38 9" xfId="24038" xr:uid="{00000000-0005-0000-0000-0000E55D0000}"/>
    <cellStyle name="Normal 2 5 4 2 39" xfId="24039" xr:uid="{00000000-0005-0000-0000-0000E65D0000}"/>
    <cellStyle name="Normal 2 5 4 2 39 10" xfId="24040" xr:uid="{00000000-0005-0000-0000-0000E75D0000}"/>
    <cellStyle name="Normal 2 5 4 2 39 2" xfId="24041" xr:uid="{00000000-0005-0000-0000-0000E85D0000}"/>
    <cellStyle name="Normal 2 5 4 2 39 2 2" xfId="24042" xr:uid="{00000000-0005-0000-0000-0000E95D0000}"/>
    <cellStyle name="Normal 2 5 4 2 39 3" xfId="24043" xr:uid="{00000000-0005-0000-0000-0000EA5D0000}"/>
    <cellStyle name="Normal 2 5 4 2 39 3 2" xfId="24044" xr:uid="{00000000-0005-0000-0000-0000EB5D0000}"/>
    <cellStyle name="Normal 2 5 4 2 39 4" xfId="24045" xr:uid="{00000000-0005-0000-0000-0000EC5D0000}"/>
    <cellStyle name="Normal 2 5 4 2 39 4 2" xfId="24046" xr:uid="{00000000-0005-0000-0000-0000ED5D0000}"/>
    <cellStyle name="Normal 2 5 4 2 39 5" xfId="24047" xr:uid="{00000000-0005-0000-0000-0000EE5D0000}"/>
    <cellStyle name="Normal 2 5 4 2 39 5 2" xfId="24048" xr:uid="{00000000-0005-0000-0000-0000EF5D0000}"/>
    <cellStyle name="Normal 2 5 4 2 39 6" xfId="24049" xr:uid="{00000000-0005-0000-0000-0000F05D0000}"/>
    <cellStyle name="Normal 2 5 4 2 39 6 2" xfId="24050" xr:uid="{00000000-0005-0000-0000-0000F15D0000}"/>
    <cellStyle name="Normal 2 5 4 2 39 7" xfId="24051" xr:uid="{00000000-0005-0000-0000-0000F25D0000}"/>
    <cellStyle name="Normal 2 5 4 2 39 7 2" xfId="24052" xr:uid="{00000000-0005-0000-0000-0000F35D0000}"/>
    <cellStyle name="Normal 2 5 4 2 39 8" xfId="24053" xr:uid="{00000000-0005-0000-0000-0000F45D0000}"/>
    <cellStyle name="Normal 2 5 4 2 39 9" xfId="24054" xr:uid="{00000000-0005-0000-0000-0000F55D0000}"/>
    <cellStyle name="Normal 2 5 4 2 4" xfId="24055" xr:uid="{00000000-0005-0000-0000-0000F65D0000}"/>
    <cellStyle name="Normal 2 5 4 2 4 10" xfId="24056" xr:uid="{00000000-0005-0000-0000-0000F75D0000}"/>
    <cellStyle name="Normal 2 5 4 2 4 2" xfId="24057" xr:uid="{00000000-0005-0000-0000-0000F85D0000}"/>
    <cellStyle name="Normal 2 5 4 2 4 2 2" xfId="24058" xr:uid="{00000000-0005-0000-0000-0000F95D0000}"/>
    <cellStyle name="Normal 2 5 4 2 4 3" xfId="24059" xr:uid="{00000000-0005-0000-0000-0000FA5D0000}"/>
    <cellStyle name="Normal 2 5 4 2 4 3 2" xfId="24060" xr:uid="{00000000-0005-0000-0000-0000FB5D0000}"/>
    <cellStyle name="Normal 2 5 4 2 4 4" xfId="24061" xr:uid="{00000000-0005-0000-0000-0000FC5D0000}"/>
    <cellStyle name="Normal 2 5 4 2 4 4 2" xfId="24062" xr:uid="{00000000-0005-0000-0000-0000FD5D0000}"/>
    <cellStyle name="Normal 2 5 4 2 4 5" xfId="24063" xr:uid="{00000000-0005-0000-0000-0000FE5D0000}"/>
    <cellStyle name="Normal 2 5 4 2 4 5 2" xfId="24064" xr:uid="{00000000-0005-0000-0000-0000FF5D0000}"/>
    <cellStyle name="Normal 2 5 4 2 4 6" xfId="24065" xr:uid="{00000000-0005-0000-0000-0000005E0000}"/>
    <cellStyle name="Normal 2 5 4 2 4 6 2" xfId="24066" xr:uid="{00000000-0005-0000-0000-0000015E0000}"/>
    <cellStyle name="Normal 2 5 4 2 4 7" xfId="24067" xr:uid="{00000000-0005-0000-0000-0000025E0000}"/>
    <cellStyle name="Normal 2 5 4 2 4 7 2" xfId="24068" xr:uid="{00000000-0005-0000-0000-0000035E0000}"/>
    <cellStyle name="Normal 2 5 4 2 4 8" xfId="24069" xr:uid="{00000000-0005-0000-0000-0000045E0000}"/>
    <cellStyle name="Normal 2 5 4 2 4 9" xfId="24070" xr:uid="{00000000-0005-0000-0000-0000055E0000}"/>
    <cellStyle name="Normal 2 5 4 2 40" xfId="24071" xr:uid="{00000000-0005-0000-0000-0000065E0000}"/>
    <cellStyle name="Normal 2 5 4 2 40 10" xfId="24072" xr:uid="{00000000-0005-0000-0000-0000075E0000}"/>
    <cellStyle name="Normal 2 5 4 2 40 2" xfId="24073" xr:uid="{00000000-0005-0000-0000-0000085E0000}"/>
    <cellStyle name="Normal 2 5 4 2 40 2 2" xfId="24074" xr:uid="{00000000-0005-0000-0000-0000095E0000}"/>
    <cellStyle name="Normal 2 5 4 2 40 3" xfId="24075" xr:uid="{00000000-0005-0000-0000-00000A5E0000}"/>
    <cellStyle name="Normal 2 5 4 2 40 3 2" xfId="24076" xr:uid="{00000000-0005-0000-0000-00000B5E0000}"/>
    <cellStyle name="Normal 2 5 4 2 40 4" xfId="24077" xr:uid="{00000000-0005-0000-0000-00000C5E0000}"/>
    <cellStyle name="Normal 2 5 4 2 40 4 2" xfId="24078" xr:uid="{00000000-0005-0000-0000-00000D5E0000}"/>
    <cellStyle name="Normal 2 5 4 2 40 5" xfId="24079" xr:uid="{00000000-0005-0000-0000-00000E5E0000}"/>
    <cellStyle name="Normal 2 5 4 2 40 5 2" xfId="24080" xr:uid="{00000000-0005-0000-0000-00000F5E0000}"/>
    <cellStyle name="Normal 2 5 4 2 40 6" xfId="24081" xr:uid="{00000000-0005-0000-0000-0000105E0000}"/>
    <cellStyle name="Normal 2 5 4 2 40 6 2" xfId="24082" xr:uid="{00000000-0005-0000-0000-0000115E0000}"/>
    <cellStyle name="Normal 2 5 4 2 40 7" xfId="24083" xr:uid="{00000000-0005-0000-0000-0000125E0000}"/>
    <cellStyle name="Normal 2 5 4 2 40 7 2" xfId="24084" xr:uid="{00000000-0005-0000-0000-0000135E0000}"/>
    <cellStyle name="Normal 2 5 4 2 40 8" xfId="24085" xr:uid="{00000000-0005-0000-0000-0000145E0000}"/>
    <cellStyle name="Normal 2 5 4 2 40 9" xfId="24086" xr:uid="{00000000-0005-0000-0000-0000155E0000}"/>
    <cellStyle name="Normal 2 5 4 2 41" xfId="24087" xr:uid="{00000000-0005-0000-0000-0000165E0000}"/>
    <cellStyle name="Normal 2 5 4 2 41 10" xfId="24088" xr:uid="{00000000-0005-0000-0000-0000175E0000}"/>
    <cellStyle name="Normal 2 5 4 2 41 2" xfId="24089" xr:uid="{00000000-0005-0000-0000-0000185E0000}"/>
    <cellStyle name="Normal 2 5 4 2 41 2 2" xfId="24090" xr:uid="{00000000-0005-0000-0000-0000195E0000}"/>
    <cellStyle name="Normal 2 5 4 2 41 3" xfId="24091" xr:uid="{00000000-0005-0000-0000-00001A5E0000}"/>
    <cellStyle name="Normal 2 5 4 2 41 3 2" xfId="24092" xr:uid="{00000000-0005-0000-0000-00001B5E0000}"/>
    <cellStyle name="Normal 2 5 4 2 41 4" xfId="24093" xr:uid="{00000000-0005-0000-0000-00001C5E0000}"/>
    <cellStyle name="Normal 2 5 4 2 41 4 2" xfId="24094" xr:uid="{00000000-0005-0000-0000-00001D5E0000}"/>
    <cellStyle name="Normal 2 5 4 2 41 5" xfId="24095" xr:uid="{00000000-0005-0000-0000-00001E5E0000}"/>
    <cellStyle name="Normal 2 5 4 2 41 5 2" xfId="24096" xr:uid="{00000000-0005-0000-0000-00001F5E0000}"/>
    <cellStyle name="Normal 2 5 4 2 41 6" xfId="24097" xr:uid="{00000000-0005-0000-0000-0000205E0000}"/>
    <cellStyle name="Normal 2 5 4 2 41 6 2" xfId="24098" xr:uid="{00000000-0005-0000-0000-0000215E0000}"/>
    <cellStyle name="Normal 2 5 4 2 41 7" xfId="24099" xr:uid="{00000000-0005-0000-0000-0000225E0000}"/>
    <cellStyle name="Normal 2 5 4 2 41 7 2" xfId="24100" xr:uid="{00000000-0005-0000-0000-0000235E0000}"/>
    <cellStyle name="Normal 2 5 4 2 41 8" xfId="24101" xr:uid="{00000000-0005-0000-0000-0000245E0000}"/>
    <cellStyle name="Normal 2 5 4 2 41 9" xfId="24102" xr:uid="{00000000-0005-0000-0000-0000255E0000}"/>
    <cellStyle name="Normal 2 5 4 2 42" xfId="24103" xr:uid="{00000000-0005-0000-0000-0000265E0000}"/>
    <cellStyle name="Normal 2 5 4 2 42 10" xfId="24104" xr:uid="{00000000-0005-0000-0000-0000275E0000}"/>
    <cellStyle name="Normal 2 5 4 2 42 2" xfId="24105" xr:uid="{00000000-0005-0000-0000-0000285E0000}"/>
    <cellStyle name="Normal 2 5 4 2 42 2 2" xfId="24106" xr:uid="{00000000-0005-0000-0000-0000295E0000}"/>
    <cellStyle name="Normal 2 5 4 2 42 3" xfId="24107" xr:uid="{00000000-0005-0000-0000-00002A5E0000}"/>
    <cellStyle name="Normal 2 5 4 2 42 3 2" xfId="24108" xr:uid="{00000000-0005-0000-0000-00002B5E0000}"/>
    <cellStyle name="Normal 2 5 4 2 42 4" xfId="24109" xr:uid="{00000000-0005-0000-0000-00002C5E0000}"/>
    <cellStyle name="Normal 2 5 4 2 42 4 2" xfId="24110" xr:uid="{00000000-0005-0000-0000-00002D5E0000}"/>
    <cellStyle name="Normal 2 5 4 2 42 5" xfId="24111" xr:uid="{00000000-0005-0000-0000-00002E5E0000}"/>
    <cellStyle name="Normal 2 5 4 2 42 5 2" xfId="24112" xr:uid="{00000000-0005-0000-0000-00002F5E0000}"/>
    <cellStyle name="Normal 2 5 4 2 42 6" xfId="24113" xr:uid="{00000000-0005-0000-0000-0000305E0000}"/>
    <cellStyle name="Normal 2 5 4 2 42 6 2" xfId="24114" xr:uid="{00000000-0005-0000-0000-0000315E0000}"/>
    <cellStyle name="Normal 2 5 4 2 42 7" xfId="24115" xr:uid="{00000000-0005-0000-0000-0000325E0000}"/>
    <cellStyle name="Normal 2 5 4 2 42 7 2" xfId="24116" xr:uid="{00000000-0005-0000-0000-0000335E0000}"/>
    <cellStyle name="Normal 2 5 4 2 42 8" xfId="24117" xr:uid="{00000000-0005-0000-0000-0000345E0000}"/>
    <cellStyle name="Normal 2 5 4 2 42 9" xfId="24118" xr:uid="{00000000-0005-0000-0000-0000355E0000}"/>
    <cellStyle name="Normal 2 5 4 2 43" xfId="24119" xr:uid="{00000000-0005-0000-0000-0000365E0000}"/>
    <cellStyle name="Normal 2 5 4 2 43 10" xfId="24120" xr:uid="{00000000-0005-0000-0000-0000375E0000}"/>
    <cellStyle name="Normal 2 5 4 2 43 2" xfId="24121" xr:uid="{00000000-0005-0000-0000-0000385E0000}"/>
    <cellStyle name="Normal 2 5 4 2 43 2 2" xfId="24122" xr:uid="{00000000-0005-0000-0000-0000395E0000}"/>
    <cellStyle name="Normal 2 5 4 2 43 3" xfId="24123" xr:uid="{00000000-0005-0000-0000-00003A5E0000}"/>
    <cellStyle name="Normal 2 5 4 2 43 3 2" xfId="24124" xr:uid="{00000000-0005-0000-0000-00003B5E0000}"/>
    <cellStyle name="Normal 2 5 4 2 43 4" xfId="24125" xr:uid="{00000000-0005-0000-0000-00003C5E0000}"/>
    <cellStyle name="Normal 2 5 4 2 43 4 2" xfId="24126" xr:uid="{00000000-0005-0000-0000-00003D5E0000}"/>
    <cellStyle name="Normal 2 5 4 2 43 5" xfId="24127" xr:uid="{00000000-0005-0000-0000-00003E5E0000}"/>
    <cellStyle name="Normal 2 5 4 2 43 5 2" xfId="24128" xr:uid="{00000000-0005-0000-0000-00003F5E0000}"/>
    <cellStyle name="Normal 2 5 4 2 43 6" xfId="24129" xr:uid="{00000000-0005-0000-0000-0000405E0000}"/>
    <cellStyle name="Normal 2 5 4 2 43 6 2" xfId="24130" xr:uid="{00000000-0005-0000-0000-0000415E0000}"/>
    <cellStyle name="Normal 2 5 4 2 43 7" xfId="24131" xr:uid="{00000000-0005-0000-0000-0000425E0000}"/>
    <cellStyle name="Normal 2 5 4 2 43 7 2" xfId="24132" xr:uid="{00000000-0005-0000-0000-0000435E0000}"/>
    <cellStyle name="Normal 2 5 4 2 43 8" xfId="24133" xr:uid="{00000000-0005-0000-0000-0000445E0000}"/>
    <cellStyle name="Normal 2 5 4 2 43 9" xfId="24134" xr:uid="{00000000-0005-0000-0000-0000455E0000}"/>
    <cellStyle name="Normal 2 5 4 2 44" xfId="24135" xr:uid="{00000000-0005-0000-0000-0000465E0000}"/>
    <cellStyle name="Normal 2 5 4 2 44 10" xfId="24136" xr:uid="{00000000-0005-0000-0000-0000475E0000}"/>
    <cellStyle name="Normal 2 5 4 2 44 2" xfId="24137" xr:uid="{00000000-0005-0000-0000-0000485E0000}"/>
    <cellStyle name="Normal 2 5 4 2 44 2 2" xfId="24138" xr:uid="{00000000-0005-0000-0000-0000495E0000}"/>
    <cellStyle name="Normal 2 5 4 2 44 3" xfId="24139" xr:uid="{00000000-0005-0000-0000-00004A5E0000}"/>
    <cellStyle name="Normal 2 5 4 2 44 3 2" xfId="24140" xr:uid="{00000000-0005-0000-0000-00004B5E0000}"/>
    <cellStyle name="Normal 2 5 4 2 44 4" xfId="24141" xr:uid="{00000000-0005-0000-0000-00004C5E0000}"/>
    <cellStyle name="Normal 2 5 4 2 44 4 2" xfId="24142" xr:uid="{00000000-0005-0000-0000-00004D5E0000}"/>
    <cellStyle name="Normal 2 5 4 2 44 5" xfId="24143" xr:uid="{00000000-0005-0000-0000-00004E5E0000}"/>
    <cellStyle name="Normal 2 5 4 2 44 5 2" xfId="24144" xr:uid="{00000000-0005-0000-0000-00004F5E0000}"/>
    <cellStyle name="Normal 2 5 4 2 44 6" xfId="24145" xr:uid="{00000000-0005-0000-0000-0000505E0000}"/>
    <cellStyle name="Normal 2 5 4 2 44 6 2" xfId="24146" xr:uid="{00000000-0005-0000-0000-0000515E0000}"/>
    <cellStyle name="Normal 2 5 4 2 44 7" xfId="24147" xr:uid="{00000000-0005-0000-0000-0000525E0000}"/>
    <cellStyle name="Normal 2 5 4 2 44 7 2" xfId="24148" xr:uid="{00000000-0005-0000-0000-0000535E0000}"/>
    <cellStyle name="Normal 2 5 4 2 44 8" xfId="24149" xr:uid="{00000000-0005-0000-0000-0000545E0000}"/>
    <cellStyle name="Normal 2 5 4 2 44 9" xfId="24150" xr:uid="{00000000-0005-0000-0000-0000555E0000}"/>
    <cellStyle name="Normal 2 5 4 2 45" xfId="24151" xr:uid="{00000000-0005-0000-0000-0000565E0000}"/>
    <cellStyle name="Normal 2 5 4 2 45 10" xfId="24152" xr:uid="{00000000-0005-0000-0000-0000575E0000}"/>
    <cellStyle name="Normal 2 5 4 2 45 2" xfId="24153" xr:uid="{00000000-0005-0000-0000-0000585E0000}"/>
    <cellStyle name="Normal 2 5 4 2 45 2 2" xfId="24154" xr:uid="{00000000-0005-0000-0000-0000595E0000}"/>
    <cellStyle name="Normal 2 5 4 2 45 3" xfId="24155" xr:uid="{00000000-0005-0000-0000-00005A5E0000}"/>
    <cellStyle name="Normal 2 5 4 2 45 3 2" xfId="24156" xr:uid="{00000000-0005-0000-0000-00005B5E0000}"/>
    <cellStyle name="Normal 2 5 4 2 45 4" xfId="24157" xr:uid="{00000000-0005-0000-0000-00005C5E0000}"/>
    <cellStyle name="Normal 2 5 4 2 45 4 2" xfId="24158" xr:uid="{00000000-0005-0000-0000-00005D5E0000}"/>
    <cellStyle name="Normal 2 5 4 2 45 5" xfId="24159" xr:uid="{00000000-0005-0000-0000-00005E5E0000}"/>
    <cellStyle name="Normal 2 5 4 2 45 5 2" xfId="24160" xr:uid="{00000000-0005-0000-0000-00005F5E0000}"/>
    <cellStyle name="Normal 2 5 4 2 45 6" xfId="24161" xr:uid="{00000000-0005-0000-0000-0000605E0000}"/>
    <cellStyle name="Normal 2 5 4 2 45 6 2" xfId="24162" xr:uid="{00000000-0005-0000-0000-0000615E0000}"/>
    <cellStyle name="Normal 2 5 4 2 45 7" xfId="24163" xr:uid="{00000000-0005-0000-0000-0000625E0000}"/>
    <cellStyle name="Normal 2 5 4 2 45 7 2" xfId="24164" xr:uid="{00000000-0005-0000-0000-0000635E0000}"/>
    <cellStyle name="Normal 2 5 4 2 45 8" xfId="24165" xr:uid="{00000000-0005-0000-0000-0000645E0000}"/>
    <cellStyle name="Normal 2 5 4 2 45 9" xfId="24166" xr:uid="{00000000-0005-0000-0000-0000655E0000}"/>
    <cellStyle name="Normal 2 5 4 2 46" xfId="24167" xr:uid="{00000000-0005-0000-0000-0000665E0000}"/>
    <cellStyle name="Normal 2 5 4 2 46 10" xfId="24168" xr:uid="{00000000-0005-0000-0000-0000675E0000}"/>
    <cellStyle name="Normal 2 5 4 2 46 2" xfId="24169" xr:uid="{00000000-0005-0000-0000-0000685E0000}"/>
    <cellStyle name="Normal 2 5 4 2 46 2 2" xfId="24170" xr:uid="{00000000-0005-0000-0000-0000695E0000}"/>
    <cellStyle name="Normal 2 5 4 2 46 3" xfId="24171" xr:uid="{00000000-0005-0000-0000-00006A5E0000}"/>
    <cellStyle name="Normal 2 5 4 2 46 3 2" xfId="24172" xr:uid="{00000000-0005-0000-0000-00006B5E0000}"/>
    <cellStyle name="Normal 2 5 4 2 46 4" xfId="24173" xr:uid="{00000000-0005-0000-0000-00006C5E0000}"/>
    <cellStyle name="Normal 2 5 4 2 46 4 2" xfId="24174" xr:uid="{00000000-0005-0000-0000-00006D5E0000}"/>
    <cellStyle name="Normal 2 5 4 2 46 5" xfId="24175" xr:uid="{00000000-0005-0000-0000-00006E5E0000}"/>
    <cellStyle name="Normal 2 5 4 2 46 5 2" xfId="24176" xr:uid="{00000000-0005-0000-0000-00006F5E0000}"/>
    <cellStyle name="Normal 2 5 4 2 46 6" xfId="24177" xr:uid="{00000000-0005-0000-0000-0000705E0000}"/>
    <cellStyle name="Normal 2 5 4 2 46 6 2" xfId="24178" xr:uid="{00000000-0005-0000-0000-0000715E0000}"/>
    <cellStyle name="Normal 2 5 4 2 46 7" xfId="24179" xr:uid="{00000000-0005-0000-0000-0000725E0000}"/>
    <cellStyle name="Normal 2 5 4 2 46 7 2" xfId="24180" xr:uid="{00000000-0005-0000-0000-0000735E0000}"/>
    <cellStyle name="Normal 2 5 4 2 46 8" xfId="24181" xr:uid="{00000000-0005-0000-0000-0000745E0000}"/>
    <cellStyle name="Normal 2 5 4 2 46 9" xfId="24182" xr:uid="{00000000-0005-0000-0000-0000755E0000}"/>
    <cellStyle name="Normal 2 5 4 2 47" xfId="24183" xr:uid="{00000000-0005-0000-0000-0000765E0000}"/>
    <cellStyle name="Normal 2 5 4 2 47 10" xfId="24184" xr:uid="{00000000-0005-0000-0000-0000775E0000}"/>
    <cellStyle name="Normal 2 5 4 2 47 2" xfId="24185" xr:uid="{00000000-0005-0000-0000-0000785E0000}"/>
    <cellStyle name="Normal 2 5 4 2 47 2 2" xfId="24186" xr:uid="{00000000-0005-0000-0000-0000795E0000}"/>
    <cellStyle name="Normal 2 5 4 2 47 3" xfId="24187" xr:uid="{00000000-0005-0000-0000-00007A5E0000}"/>
    <cellStyle name="Normal 2 5 4 2 47 3 2" xfId="24188" xr:uid="{00000000-0005-0000-0000-00007B5E0000}"/>
    <cellStyle name="Normal 2 5 4 2 47 4" xfId="24189" xr:uid="{00000000-0005-0000-0000-00007C5E0000}"/>
    <cellStyle name="Normal 2 5 4 2 47 4 2" xfId="24190" xr:uid="{00000000-0005-0000-0000-00007D5E0000}"/>
    <cellStyle name="Normal 2 5 4 2 47 5" xfId="24191" xr:uid="{00000000-0005-0000-0000-00007E5E0000}"/>
    <cellStyle name="Normal 2 5 4 2 47 5 2" xfId="24192" xr:uid="{00000000-0005-0000-0000-00007F5E0000}"/>
    <cellStyle name="Normal 2 5 4 2 47 6" xfId="24193" xr:uid="{00000000-0005-0000-0000-0000805E0000}"/>
    <cellStyle name="Normal 2 5 4 2 47 6 2" xfId="24194" xr:uid="{00000000-0005-0000-0000-0000815E0000}"/>
    <cellStyle name="Normal 2 5 4 2 47 7" xfId="24195" xr:uid="{00000000-0005-0000-0000-0000825E0000}"/>
    <cellStyle name="Normal 2 5 4 2 47 7 2" xfId="24196" xr:uid="{00000000-0005-0000-0000-0000835E0000}"/>
    <cellStyle name="Normal 2 5 4 2 47 8" xfId="24197" xr:uid="{00000000-0005-0000-0000-0000845E0000}"/>
    <cellStyle name="Normal 2 5 4 2 47 9" xfId="24198" xr:uid="{00000000-0005-0000-0000-0000855E0000}"/>
    <cellStyle name="Normal 2 5 4 2 48" xfId="24199" xr:uid="{00000000-0005-0000-0000-0000865E0000}"/>
    <cellStyle name="Normal 2 5 4 2 48 10" xfId="24200" xr:uid="{00000000-0005-0000-0000-0000875E0000}"/>
    <cellStyle name="Normal 2 5 4 2 48 2" xfId="24201" xr:uid="{00000000-0005-0000-0000-0000885E0000}"/>
    <cellStyle name="Normal 2 5 4 2 48 2 2" xfId="24202" xr:uid="{00000000-0005-0000-0000-0000895E0000}"/>
    <cellStyle name="Normal 2 5 4 2 48 3" xfId="24203" xr:uid="{00000000-0005-0000-0000-00008A5E0000}"/>
    <cellStyle name="Normal 2 5 4 2 48 3 2" xfId="24204" xr:uid="{00000000-0005-0000-0000-00008B5E0000}"/>
    <cellStyle name="Normal 2 5 4 2 48 4" xfId="24205" xr:uid="{00000000-0005-0000-0000-00008C5E0000}"/>
    <cellStyle name="Normal 2 5 4 2 48 4 2" xfId="24206" xr:uid="{00000000-0005-0000-0000-00008D5E0000}"/>
    <cellStyle name="Normal 2 5 4 2 48 5" xfId="24207" xr:uid="{00000000-0005-0000-0000-00008E5E0000}"/>
    <cellStyle name="Normal 2 5 4 2 48 5 2" xfId="24208" xr:uid="{00000000-0005-0000-0000-00008F5E0000}"/>
    <cellStyle name="Normal 2 5 4 2 48 6" xfId="24209" xr:uid="{00000000-0005-0000-0000-0000905E0000}"/>
    <cellStyle name="Normal 2 5 4 2 48 6 2" xfId="24210" xr:uid="{00000000-0005-0000-0000-0000915E0000}"/>
    <cellStyle name="Normal 2 5 4 2 48 7" xfId="24211" xr:uid="{00000000-0005-0000-0000-0000925E0000}"/>
    <cellStyle name="Normal 2 5 4 2 48 7 2" xfId="24212" xr:uid="{00000000-0005-0000-0000-0000935E0000}"/>
    <cellStyle name="Normal 2 5 4 2 48 8" xfId="24213" xr:uid="{00000000-0005-0000-0000-0000945E0000}"/>
    <cellStyle name="Normal 2 5 4 2 48 9" xfId="24214" xr:uid="{00000000-0005-0000-0000-0000955E0000}"/>
    <cellStyle name="Normal 2 5 4 2 49" xfId="24215" xr:uid="{00000000-0005-0000-0000-0000965E0000}"/>
    <cellStyle name="Normal 2 5 4 2 49 10" xfId="24216" xr:uid="{00000000-0005-0000-0000-0000975E0000}"/>
    <cellStyle name="Normal 2 5 4 2 49 2" xfId="24217" xr:uid="{00000000-0005-0000-0000-0000985E0000}"/>
    <cellStyle name="Normal 2 5 4 2 49 2 2" xfId="24218" xr:uid="{00000000-0005-0000-0000-0000995E0000}"/>
    <cellStyle name="Normal 2 5 4 2 49 3" xfId="24219" xr:uid="{00000000-0005-0000-0000-00009A5E0000}"/>
    <cellStyle name="Normal 2 5 4 2 49 3 2" xfId="24220" xr:uid="{00000000-0005-0000-0000-00009B5E0000}"/>
    <cellStyle name="Normal 2 5 4 2 49 4" xfId="24221" xr:uid="{00000000-0005-0000-0000-00009C5E0000}"/>
    <cellStyle name="Normal 2 5 4 2 49 4 2" xfId="24222" xr:uid="{00000000-0005-0000-0000-00009D5E0000}"/>
    <cellStyle name="Normal 2 5 4 2 49 5" xfId="24223" xr:uid="{00000000-0005-0000-0000-00009E5E0000}"/>
    <cellStyle name="Normal 2 5 4 2 49 5 2" xfId="24224" xr:uid="{00000000-0005-0000-0000-00009F5E0000}"/>
    <cellStyle name="Normal 2 5 4 2 49 6" xfId="24225" xr:uid="{00000000-0005-0000-0000-0000A05E0000}"/>
    <cellStyle name="Normal 2 5 4 2 49 6 2" xfId="24226" xr:uid="{00000000-0005-0000-0000-0000A15E0000}"/>
    <cellStyle name="Normal 2 5 4 2 49 7" xfId="24227" xr:uid="{00000000-0005-0000-0000-0000A25E0000}"/>
    <cellStyle name="Normal 2 5 4 2 49 7 2" xfId="24228" xr:uid="{00000000-0005-0000-0000-0000A35E0000}"/>
    <cellStyle name="Normal 2 5 4 2 49 8" xfId="24229" xr:uid="{00000000-0005-0000-0000-0000A45E0000}"/>
    <cellStyle name="Normal 2 5 4 2 49 9" xfId="24230" xr:uid="{00000000-0005-0000-0000-0000A55E0000}"/>
    <cellStyle name="Normal 2 5 4 2 5" xfId="24231" xr:uid="{00000000-0005-0000-0000-0000A65E0000}"/>
    <cellStyle name="Normal 2 5 4 2 5 10" xfId="24232" xr:uid="{00000000-0005-0000-0000-0000A75E0000}"/>
    <cellStyle name="Normal 2 5 4 2 5 2" xfId="24233" xr:uid="{00000000-0005-0000-0000-0000A85E0000}"/>
    <cellStyle name="Normal 2 5 4 2 5 2 2" xfId="24234" xr:uid="{00000000-0005-0000-0000-0000A95E0000}"/>
    <cellStyle name="Normal 2 5 4 2 5 3" xfId="24235" xr:uid="{00000000-0005-0000-0000-0000AA5E0000}"/>
    <cellStyle name="Normal 2 5 4 2 5 3 2" xfId="24236" xr:uid="{00000000-0005-0000-0000-0000AB5E0000}"/>
    <cellStyle name="Normal 2 5 4 2 5 4" xfId="24237" xr:uid="{00000000-0005-0000-0000-0000AC5E0000}"/>
    <cellStyle name="Normal 2 5 4 2 5 4 2" xfId="24238" xr:uid="{00000000-0005-0000-0000-0000AD5E0000}"/>
    <cellStyle name="Normal 2 5 4 2 5 5" xfId="24239" xr:uid="{00000000-0005-0000-0000-0000AE5E0000}"/>
    <cellStyle name="Normal 2 5 4 2 5 5 2" xfId="24240" xr:uid="{00000000-0005-0000-0000-0000AF5E0000}"/>
    <cellStyle name="Normal 2 5 4 2 5 6" xfId="24241" xr:uid="{00000000-0005-0000-0000-0000B05E0000}"/>
    <cellStyle name="Normal 2 5 4 2 5 6 2" xfId="24242" xr:uid="{00000000-0005-0000-0000-0000B15E0000}"/>
    <cellStyle name="Normal 2 5 4 2 5 7" xfId="24243" xr:uid="{00000000-0005-0000-0000-0000B25E0000}"/>
    <cellStyle name="Normal 2 5 4 2 5 7 2" xfId="24244" xr:uid="{00000000-0005-0000-0000-0000B35E0000}"/>
    <cellStyle name="Normal 2 5 4 2 5 8" xfId="24245" xr:uid="{00000000-0005-0000-0000-0000B45E0000}"/>
    <cellStyle name="Normal 2 5 4 2 5 9" xfId="24246" xr:uid="{00000000-0005-0000-0000-0000B55E0000}"/>
    <cellStyle name="Normal 2 5 4 2 50" xfId="24247" xr:uid="{00000000-0005-0000-0000-0000B65E0000}"/>
    <cellStyle name="Normal 2 5 4 2 50 2" xfId="24248" xr:uid="{00000000-0005-0000-0000-0000B75E0000}"/>
    <cellStyle name="Normal 2 5 4 2 51" xfId="24249" xr:uid="{00000000-0005-0000-0000-0000B85E0000}"/>
    <cellStyle name="Normal 2 5 4 2 51 2" xfId="24250" xr:uid="{00000000-0005-0000-0000-0000B95E0000}"/>
    <cellStyle name="Normal 2 5 4 2 52" xfId="24251" xr:uid="{00000000-0005-0000-0000-0000BA5E0000}"/>
    <cellStyle name="Normal 2 5 4 2 52 2" xfId="24252" xr:uid="{00000000-0005-0000-0000-0000BB5E0000}"/>
    <cellStyle name="Normal 2 5 4 2 53" xfId="24253" xr:uid="{00000000-0005-0000-0000-0000BC5E0000}"/>
    <cellStyle name="Normal 2 5 4 2 53 2" xfId="24254" xr:uid="{00000000-0005-0000-0000-0000BD5E0000}"/>
    <cellStyle name="Normal 2 5 4 2 54" xfId="24255" xr:uid="{00000000-0005-0000-0000-0000BE5E0000}"/>
    <cellStyle name="Normal 2 5 4 2 54 2" xfId="24256" xr:uid="{00000000-0005-0000-0000-0000BF5E0000}"/>
    <cellStyle name="Normal 2 5 4 2 55" xfId="24257" xr:uid="{00000000-0005-0000-0000-0000C05E0000}"/>
    <cellStyle name="Normal 2 5 4 2 55 2" xfId="24258" xr:uid="{00000000-0005-0000-0000-0000C15E0000}"/>
    <cellStyle name="Normal 2 5 4 2 56" xfId="24259" xr:uid="{00000000-0005-0000-0000-0000C25E0000}"/>
    <cellStyle name="Normal 2 5 4 2 57" xfId="24260" xr:uid="{00000000-0005-0000-0000-0000C35E0000}"/>
    <cellStyle name="Normal 2 5 4 2 58" xfId="24261" xr:uid="{00000000-0005-0000-0000-0000C45E0000}"/>
    <cellStyle name="Normal 2 5 4 2 6" xfId="24262" xr:uid="{00000000-0005-0000-0000-0000C55E0000}"/>
    <cellStyle name="Normal 2 5 4 2 6 10" xfId="24263" xr:uid="{00000000-0005-0000-0000-0000C65E0000}"/>
    <cellStyle name="Normal 2 5 4 2 6 2" xfId="24264" xr:uid="{00000000-0005-0000-0000-0000C75E0000}"/>
    <cellStyle name="Normal 2 5 4 2 6 2 2" xfId="24265" xr:uid="{00000000-0005-0000-0000-0000C85E0000}"/>
    <cellStyle name="Normal 2 5 4 2 6 3" xfId="24266" xr:uid="{00000000-0005-0000-0000-0000C95E0000}"/>
    <cellStyle name="Normal 2 5 4 2 6 3 2" xfId="24267" xr:uid="{00000000-0005-0000-0000-0000CA5E0000}"/>
    <cellStyle name="Normal 2 5 4 2 6 4" xfId="24268" xr:uid="{00000000-0005-0000-0000-0000CB5E0000}"/>
    <cellStyle name="Normal 2 5 4 2 6 4 2" xfId="24269" xr:uid="{00000000-0005-0000-0000-0000CC5E0000}"/>
    <cellStyle name="Normal 2 5 4 2 6 5" xfId="24270" xr:uid="{00000000-0005-0000-0000-0000CD5E0000}"/>
    <cellStyle name="Normal 2 5 4 2 6 5 2" xfId="24271" xr:uid="{00000000-0005-0000-0000-0000CE5E0000}"/>
    <cellStyle name="Normal 2 5 4 2 6 6" xfId="24272" xr:uid="{00000000-0005-0000-0000-0000CF5E0000}"/>
    <cellStyle name="Normal 2 5 4 2 6 6 2" xfId="24273" xr:uid="{00000000-0005-0000-0000-0000D05E0000}"/>
    <cellStyle name="Normal 2 5 4 2 6 7" xfId="24274" xr:uid="{00000000-0005-0000-0000-0000D15E0000}"/>
    <cellStyle name="Normal 2 5 4 2 6 7 2" xfId="24275" xr:uid="{00000000-0005-0000-0000-0000D25E0000}"/>
    <cellStyle name="Normal 2 5 4 2 6 8" xfId="24276" xr:uid="{00000000-0005-0000-0000-0000D35E0000}"/>
    <cellStyle name="Normal 2 5 4 2 6 9" xfId="24277" xr:uid="{00000000-0005-0000-0000-0000D45E0000}"/>
    <cellStyle name="Normal 2 5 4 2 7" xfId="24278" xr:uid="{00000000-0005-0000-0000-0000D55E0000}"/>
    <cellStyle name="Normal 2 5 4 2 7 10" xfId="24279" xr:uid="{00000000-0005-0000-0000-0000D65E0000}"/>
    <cellStyle name="Normal 2 5 4 2 7 2" xfId="24280" xr:uid="{00000000-0005-0000-0000-0000D75E0000}"/>
    <cellStyle name="Normal 2 5 4 2 7 2 2" xfId="24281" xr:uid="{00000000-0005-0000-0000-0000D85E0000}"/>
    <cellStyle name="Normal 2 5 4 2 7 3" xfId="24282" xr:uid="{00000000-0005-0000-0000-0000D95E0000}"/>
    <cellStyle name="Normal 2 5 4 2 7 3 2" xfId="24283" xr:uid="{00000000-0005-0000-0000-0000DA5E0000}"/>
    <cellStyle name="Normal 2 5 4 2 7 4" xfId="24284" xr:uid="{00000000-0005-0000-0000-0000DB5E0000}"/>
    <cellStyle name="Normal 2 5 4 2 7 4 2" xfId="24285" xr:uid="{00000000-0005-0000-0000-0000DC5E0000}"/>
    <cellStyle name="Normal 2 5 4 2 7 5" xfId="24286" xr:uid="{00000000-0005-0000-0000-0000DD5E0000}"/>
    <cellStyle name="Normal 2 5 4 2 7 5 2" xfId="24287" xr:uid="{00000000-0005-0000-0000-0000DE5E0000}"/>
    <cellStyle name="Normal 2 5 4 2 7 6" xfId="24288" xr:uid="{00000000-0005-0000-0000-0000DF5E0000}"/>
    <cellStyle name="Normal 2 5 4 2 7 6 2" xfId="24289" xr:uid="{00000000-0005-0000-0000-0000E05E0000}"/>
    <cellStyle name="Normal 2 5 4 2 7 7" xfId="24290" xr:uid="{00000000-0005-0000-0000-0000E15E0000}"/>
    <cellStyle name="Normal 2 5 4 2 7 7 2" xfId="24291" xr:uid="{00000000-0005-0000-0000-0000E25E0000}"/>
    <cellStyle name="Normal 2 5 4 2 7 8" xfId="24292" xr:uid="{00000000-0005-0000-0000-0000E35E0000}"/>
    <cellStyle name="Normal 2 5 4 2 7 9" xfId="24293" xr:uid="{00000000-0005-0000-0000-0000E45E0000}"/>
    <cellStyle name="Normal 2 5 4 2 8" xfId="24294" xr:uid="{00000000-0005-0000-0000-0000E55E0000}"/>
    <cellStyle name="Normal 2 5 4 2 8 10" xfId="24295" xr:uid="{00000000-0005-0000-0000-0000E65E0000}"/>
    <cellStyle name="Normal 2 5 4 2 8 2" xfId="24296" xr:uid="{00000000-0005-0000-0000-0000E75E0000}"/>
    <cellStyle name="Normal 2 5 4 2 8 2 2" xfId="24297" xr:uid="{00000000-0005-0000-0000-0000E85E0000}"/>
    <cellStyle name="Normal 2 5 4 2 8 3" xfId="24298" xr:uid="{00000000-0005-0000-0000-0000E95E0000}"/>
    <cellStyle name="Normal 2 5 4 2 8 3 2" xfId="24299" xr:uid="{00000000-0005-0000-0000-0000EA5E0000}"/>
    <cellStyle name="Normal 2 5 4 2 8 4" xfId="24300" xr:uid="{00000000-0005-0000-0000-0000EB5E0000}"/>
    <cellStyle name="Normal 2 5 4 2 8 4 2" xfId="24301" xr:uid="{00000000-0005-0000-0000-0000EC5E0000}"/>
    <cellStyle name="Normal 2 5 4 2 8 5" xfId="24302" xr:uid="{00000000-0005-0000-0000-0000ED5E0000}"/>
    <cellStyle name="Normal 2 5 4 2 8 5 2" xfId="24303" xr:uid="{00000000-0005-0000-0000-0000EE5E0000}"/>
    <cellStyle name="Normal 2 5 4 2 8 6" xfId="24304" xr:uid="{00000000-0005-0000-0000-0000EF5E0000}"/>
    <cellStyle name="Normal 2 5 4 2 8 6 2" xfId="24305" xr:uid="{00000000-0005-0000-0000-0000F05E0000}"/>
    <cellStyle name="Normal 2 5 4 2 8 7" xfId="24306" xr:uid="{00000000-0005-0000-0000-0000F15E0000}"/>
    <cellStyle name="Normal 2 5 4 2 8 7 2" xfId="24307" xr:uid="{00000000-0005-0000-0000-0000F25E0000}"/>
    <cellStyle name="Normal 2 5 4 2 8 8" xfId="24308" xr:uid="{00000000-0005-0000-0000-0000F35E0000}"/>
    <cellStyle name="Normal 2 5 4 2 8 9" xfId="24309" xr:uid="{00000000-0005-0000-0000-0000F45E0000}"/>
    <cellStyle name="Normal 2 5 4 2 9" xfId="24310" xr:uid="{00000000-0005-0000-0000-0000F55E0000}"/>
    <cellStyle name="Normal 2 5 4 2 9 10" xfId="24311" xr:uid="{00000000-0005-0000-0000-0000F65E0000}"/>
    <cellStyle name="Normal 2 5 4 2 9 2" xfId="24312" xr:uid="{00000000-0005-0000-0000-0000F75E0000}"/>
    <cellStyle name="Normal 2 5 4 2 9 2 2" xfId="24313" xr:uid="{00000000-0005-0000-0000-0000F85E0000}"/>
    <cellStyle name="Normal 2 5 4 2 9 3" xfId="24314" xr:uid="{00000000-0005-0000-0000-0000F95E0000}"/>
    <cellStyle name="Normal 2 5 4 2 9 3 2" xfId="24315" xr:uid="{00000000-0005-0000-0000-0000FA5E0000}"/>
    <cellStyle name="Normal 2 5 4 2 9 4" xfId="24316" xr:uid="{00000000-0005-0000-0000-0000FB5E0000}"/>
    <cellStyle name="Normal 2 5 4 2 9 4 2" xfId="24317" xr:uid="{00000000-0005-0000-0000-0000FC5E0000}"/>
    <cellStyle name="Normal 2 5 4 2 9 5" xfId="24318" xr:uid="{00000000-0005-0000-0000-0000FD5E0000}"/>
    <cellStyle name="Normal 2 5 4 2 9 5 2" xfId="24319" xr:uid="{00000000-0005-0000-0000-0000FE5E0000}"/>
    <cellStyle name="Normal 2 5 4 2 9 6" xfId="24320" xr:uid="{00000000-0005-0000-0000-0000FF5E0000}"/>
    <cellStyle name="Normal 2 5 4 2 9 6 2" xfId="24321" xr:uid="{00000000-0005-0000-0000-0000005F0000}"/>
    <cellStyle name="Normal 2 5 4 2 9 7" xfId="24322" xr:uid="{00000000-0005-0000-0000-0000015F0000}"/>
    <cellStyle name="Normal 2 5 4 2 9 7 2" xfId="24323" xr:uid="{00000000-0005-0000-0000-0000025F0000}"/>
    <cellStyle name="Normal 2 5 4 2 9 8" xfId="24324" xr:uid="{00000000-0005-0000-0000-0000035F0000}"/>
    <cellStyle name="Normal 2 5 4 2 9 9" xfId="24325" xr:uid="{00000000-0005-0000-0000-0000045F0000}"/>
    <cellStyle name="Normal 2 5 4 20" xfId="24326" xr:uid="{00000000-0005-0000-0000-0000055F0000}"/>
    <cellStyle name="Normal 2 5 4 20 2" xfId="24327" xr:uid="{00000000-0005-0000-0000-0000065F0000}"/>
    <cellStyle name="Normal 2 5 4 21" xfId="24328" xr:uid="{00000000-0005-0000-0000-0000075F0000}"/>
    <cellStyle name="Normal 2 5 4 22" xfId="24329" xr:uid="{00000000-0005-0000-0000-0000085F0000}"/>
    <cellStyle name="Normal 2 5 4 23" xfId="24330" xr:uid="{00000000-0005-0000-0000-0000095F0000}"/>
    <cellStyle name="Normal 2 5 4 3" xfId="24331" xr:uid="{00000000-0005-0000-0000-00000A5F0000}"/>
    <cellStyle name="Normal 2 5 4 3 10" xfId="24332" xr:uid="{00000000-0005-0000-0000-00000B5F0000}"/>
    <cellStyle name="Normal 2 5 4 3 2" xfId="24333" xr:uid="{00000000-0005-0000-0000-00000C5F0000}"/>
    <cellStyle name="Normal 2 5 4 3 2 2" xfId="24334" xr:uid="{00000000-0005-0000-0000-00000D5F0000}"/>
    <cellStyle name="Normal 2 5 4 3 3" xfId="24335" xr:uid="{00000000-0005-0000-0000-00000E5F0000}"/>
    <cellStyle name="Normal 2 5 4 3 3 2" xfId="24336" xr:uid="{00000000-0005-0000-0000-00000F5F0000}"/>
    <cellStyle name="Normal 2 5 4 3 4" xfId="24337" xr:uid="{00000000-0005-0000-0000-0000105F0000}"/>
    <cellStyle name="Normal 2 5 4 3 4 2" xfId="24338" xr:uid="{00000000-0005-0000-0000-0000115F0000}"/>
    <cellStyle name="Normal 2 5 4 3 5" xfId="24339" xr:uid="{00000000-0005-0000-0000-0000125F0000}"/>
    <cellStyle name="Normal 2 5 4 3 5 2" xfId="24340" xr:uid="{00000000-0005-0000-0000-0000135F0000}"/>
    <cellStyle name="Normal 2 5 4 3 6" xfId="24341" xr:uid="{00000000-0005-0000-0000-0000145F0000}"/>
    <cellStyle name="Normal 2 5 4 3 6 2" xfId="24342" xr:uid="{00000000-0005-0000-0000-0000155F0000}"/>
    <cellStyle name="Normal 2 5 4 3 7" xfId="24343" xr:uid="{00000000-0005-0000-0000-0000165F0000}"/>
    <cellStyle name="Normal 2 5 4 3 7 2" xfId="24344" xr:uid="{00000000-0005-0000-0000-0000175F0000}"/>
    <cellStyle name="Normal 2 5 4 3 8" xfId="24345" xr:uid="{00000000-0005-0000-0000-0000185F0000}"/>
    <cellStyle name="Normal 2 5 4 3 9" xfId="24346" xr:uid="{00000000-0005-0000-0000-0000195F0000}"/>
    <cellStyle name="Normal 2 5 4 4" xfId="24347" xr:uid="{00000000-0005-0000-0000-00001A5F0000}"/>
    <cellStyle name="Normal 2 5 4 4 10" xfId="24348" xr:uid="{00000000-0005-0000-0000-00001B5F0000}"/>
    <cellStyle name="Normal 2 5 4 4 2" xfId="24349" xr:uid="{00000000-0005-0000-0000-00001C5F0000}"/>
    <cellStyle name="Normal 2 5 4 4 2 2" xfId="24350" xr:uid="{00000000-0005-0000-0000-00001D5F0000}"/>
    <cellStyle name="Normal 2 5 4 4 3" xfId="24351" xr:uid="{00000000-0005-0000-0000-00001E5F0000}"/>
    <cellStyle name="Normal 2 5 4 4 3 2" xfId="24352" xr:uid="{00000000-0005-0000-0000-00001F5F0000}"/>
    <cellStyle name="Normal 2 5 4 4 4" xfId="24353" xr:uid="{00000000-0005-0000-0000-0000205F0000}"/>
    <cellStyle name="Normal 2 5 4 4 4 2" xfId="24354" xr:uid="{00000000-0005-0000-0000-0000215F0000}"/>
    <cellStyle name="Normal 2 5 4 4 5" xfId="24355" xr:uid="{00000000-0005-0000-0000-0000225F0000}"/>
    <cellStyle name="Normal 2 5 4 4 5 2" xfId="24356" xr:uid="{00000000-0005-0000-0000-0000235F0000}"/>
    <cellStyle name="Normal 2 5 4 4 6" xfId="24357" xr:uid="{00000000-0005-0000-0000-0000245F0000}"/>
    <cellStyle name="Normal 2 5 4 4 6 2" xfId="24358" xr:uid="{00000000-0005-0000-0000-0000255F0000}"/>
    <cellStyle name="Normal 2 5 4 4 7" xfId="24359" xr:uid="{00000000-0005-0000-0000-0000265F0000}"/>
    <cellStyle name="Normal 2 5 4 4 7 2" xfId="24360" xr:uid="{00000000-0005-0000-0000-0000275F0000}"/>
    <cellStyle name="Normal 2 5 4 4 8" xfId="24361" xr:uid="{00000000-0005-0000-0000-0000285F0000}"/>
    <cellStyle name="Normal 2 5 4 4 9" xfId="24362" xr:uid="{00000000-0005-0000-0000-0000295F0000}"/>
    <cellStyle name="Normal 2 5 4 5" xfId="24363" xr:uid="{00000000-0005-0000-0000-00002A5F0000}"/>
    <cellStyle name="Normal 2 5 4 5 10" xfId="24364" xr:uid="{00000000-0005-0000-0000-00002B5F0000}"/>
    <cellStyle name="Normal 2 5 4 5 2" xfId="24365" xr:uid="{00000000-0005-0000-0000-00002C5F0000}"/>
    <cellStyle name="Normal 2 5 4 5 2 2" xfId="24366" xr:uid="{00000000-0005-0000-0000-00002D5F0000}"/>
    <cellStyle name="Normal 2 5 4 5 3" xfId="24367" xr:uid="{00000000-0005-0000-0000-00002E5F0000}"/>
    <cellStyle name="Normal 2 5 4 5 3 2" xfId="24368" xr:uid="{00000000-0005-0000-0000-00002F5F0000}"/>
    <cellStyle name="Normal 2 5 4 5 4" xfId="24369" xr:uid="{00000000-0005-0000-0000-0000305F0000}"/>
    <cellStyle name="Normal 2 5 4 5 4 2" xfId="24370" xr:uid="{00000000-0005-0000-0000-0000315F0000}"/>
    <cellStyle name="Normal 2 5 4 5 5" xfId="24371" xr:uid="{00000000-0005-0000-0000-0000325F0000}"/>
    <cellStyle name="Normal 2 5 4 5 5 2" xfId="24372" xr:uid="{00000000-0005-0000-0000-0000335F0000}"/>
    <cellStyle name="Normal 2 5 4 5 6" xfId="24373" xr:uid="{00000000-0005-0000-0000-0000345F0000}"/>
    <cellStyle name="Normal 2 5 4 5 6 2" xfId="24374" xr:uid="{00000000-0005-0000-0000-0000355F0000}"/>
    <cellStyle name="Normal 2 5 4 5 7" xfId="24375" xr:uid="{00000000-0005-0000-0000-0000365F0000}"/>
    <cellStyle name="Normal 2 5 4 5 7 2" xfId="24376" xr:uid="{00000000-0005-0000-0000-0000375F0000}"/>
    <cellStyle name="Normal 2 5 4 5 8" xfId="24377" xr:uid="{00000000-0005-0000-0000-0000385F0000}"/>
    <cellStyle name="Normal 2 5 4 5 9" xfId="24378" xr:uid="{00000000-0005-0000-0000-0000395F0000}"/>
    <cellStyle name="Normal 2 5 4 6" xfId="24379" xr:uid="{00000000-0005-0000-0000-00003A5F0000}"/>
    <cellStyle name="Normal 2 5 4 6 10" xfId="24380" xr:uid="{00000000-0005-0000-0000-00003B5F0000}"/>
    <cellStyle name="Normal 2 5 4 6 2" xfId="24381" xr:uid="{00000000-0005-0000-0000-00003C5F0000}"/>
    <cellStyle name="Normal 2 5 4 6 2 2" xfId="24382" xr:uid="{00000000-0005-0000-0000-00003D5F0000}"/>
    <cellStyle name="Normal 2 5 4 6 3" xfId="24383" xr:uid="{00000000-0005-0000-0000-00003E5F0000}"/>
    <cellStyle name="Normal 2 5 4 6 3 2" xfId="24384" xr:uid="{00000000-0005-0000-0000-00003F5F0000}"/>
    <cellStyle name="Normal 2 5 4 6 4" xfId="24385" xr:uid="{00000000-0005-0000-0000-0000405F0000}"/>
    <cellStyle name="Normal 2 5 4 6 4 2" xfId="24386" xr:uid="{00000000-0005-0000-0000-0000415F0000}"/>
    <cellStyle name="Normal 2 5 4 6 5" xfId="24387" xr:uid="{00000000-0005-0000-0000-0000425F0000}"/>
    <cellStyle name="Normal 2 5 4 6 5 2" xfId="24388" xr:uid="{00000000-0005-0000-0000-0000435F0000}"/>
    <cellStyle name="Normal 2 5 4 6 6" xfId="24389" xr:uid="{00000000-0005-0000-0000-0000445F0000}"/>
    <cellStyle name="Normal 2 5 4 6 6 2" xfId="24390" xr:uid="{00000000-0005-0000-0000-0000455F0000}"/>
    <cellStyle name="Normal 2 5 4 6 7" xfId="24391" xr:uid="{00000000-0005-0000-0000-0000465F0000}"/>
    <cellStyle name="Normal 2 5 4 6 7 2" xfId="24392" xr:uid="{00000000-0005-0000-0000-0000475F0000}"/>
    <cellStyle name="Normal 2 5 4 6 8" xfId="24393" xr:uid="{00000000-0005-0000-0000-0000485F0000}"/>
    <cellStyle name="Normal 2 5 4 6 9" xfId="24394" xr:uid="{00000000-0005-0000-0000-0000495F0000}"/>
    <cellStyle name="Normal 2 5 4 7" xfId="24395" xr:uid="{00000000-0005-0000-0000-00004A5F0000}"/>
    <cellStyle name="Normal 2 5 4 7 10" xfId="24396" xr:uid="{00000000-0005-0000-0000-00004B5F0000}"/>
    <cellStyle name="Normal 2 5 4 7 2" xfId="24397" xr:uid="{00000000-0005-0000-0000-00004C5F0000}"/>
    <cellStyle name="Normal 2 5 4 7 2 2" xfId="24398" xr:uid="{00000000-0005-0000-0000-00004D5F0000}"/>
    <cellStyle name="Normal 2 5 4 7 3" xfId="24399" xr:uid="{00000000-0005-0000-0000-00004E5F0000}"/>
    <cellStyle name="Normal 2 5 4 7 3 2" xfId="24400" xr:uid="{00000000-0005-0000-0000-00004F5F0000}"/>
    <cellStyle name="Normal 2 5 4 7 4" xfId="24401" xr:uid="{00000000-0005-0000-0000-0000505F0000}"/>
    <cellStyle name="Normal 2 5 4 7 4 2" xfId="24402" xr:uid="{00000000-0005-0000-0000-0000515F0000}"/>
    <cellStyle name="Normal 2 5 4 7 5" xfId="24403" xr:uid="{00000000-0005-0000-0000-0000525F0000}"/>
    <cellStyle name="Normal 2 5 4 7 5 2" xfId="24404" xr:uid="{00000000-0005-0000-0000-0000535F0000}"/>
    <cellStyle name="Normal 2 5 4 7 6" xfId="24405" xr:uid="{00000000-0005-0000-0000-0000545F0000}"/>
    <cellStyle name="Normal 2 5 4 7 6 2" xfId="24406" xr:uid="{00000000-0005-0000-0000-0000555F0000}"/>
    <cellStyle name="Normal 2 5 4 7 7" xfId="24407" xr:uid="{00000000-0005-0000-0000-0000565F0000}"/>
    <cellStyle name="Normal 2 5 4 7 7 2" xfId="24408" xr:uid="{00000000-0005-0000-0000-0000575F0000}"/>
    <cellStyle name="Normal 2 5 4 7 8" xfId="24409" xr:uid="{00000000-0005-0000-0000-0000585F0000}"/>
    <cellStyle name="Normal 2 5 4 7 9" xfId="24410" xr:uid="{00000000-0005-0000-0000-0000595F0000}"/>
    <cellStyle name="Normal 2 5 4 8" xfId="24411" xr:uid="{00000000-0005-0000-0000-00005A5F0000}"/>
    <cellStyle name="Normal 2 5 4 8 10" xfId="24412" xr:uid="{00000000-0005-0000-0000-00005B5F0000}"/>
    <cellStyle name="Normal 2 5 4 8 2" xfId="24413" xr:uid="{00000000-0005-0000-0000-00005C5F0000}"/>
    <cellStyle name="Normal 2 5 4 8 2 2" xfId="24414" xr:uid="{00000000-0005-0000-0000-00005D5F0000}"/>
    <cellStyle name="Normal 2 5 4 8 3" xfId="24415" xr:uid="{00000000-0005-0000-0000-00005E5F0000}"/>
    <cellStyle name="Normal 2 5 4 8 3 2" xfId="24416" xr:uid="{00000000-0005-0000-0000-00005F5F0000}"/>
    <cellStyle name="Normal 2 5 4 8 4" xfId="24417" xr:uid="{00000000-0005-0000-0000-0000605F0000}"/>
    <cellStyle name="Normal 2 5 4 8 4 2" xfId="24418" xr:uid="{00000000-0005-0000-0000-0000615F0000}"/>
    <cellStyle name="Normal 2 5 4 8 5" xfId="24419" xr:uid="{00000000-0005-0000-0000-0000625F0000}"/>
    <cellStyle name="Normal 2 5 4 8 5 2" xfId="24420" xr:uid="{00000000-0005-0000-0000-0000635F0000}"/>
    <cellStyle name="Normal 2 5 4 8 6" xfId="24421" xr:uid="{00000000-0005-0000-0000-0000645F0000}"/>
    <cellStyle name="Normal 2 5 4 8 6 2" xfId="24422" xr:uid="{00000000-0005-0000-0000-0000655F0000}"/>
    <cellStyle name="Normal 2 5 4 8 7" xfId="24423" xr:uid="{00000000-0005-0000-0000-0000665F0000}"/>
    <cellStyle name="Normal 2 5 4 8 7 2" xfId="24424" xr:uid="{00000000-0005-0000-0000-0000675F0000}"/>
    <cellStyle name="Normal 2 5 4 8 8" xfId="24425" xr:uid="{00000000-0005-0000-0000-0000685F0000}"/>
    <cellStyle name="Normal 2 5 4 8 9" xfId="24426" xr:uid="{00000000-0005-0000-0000-0000695F0000}"/>
    <cellStyle name="Normal 2 5 4 9" xfId="24427" xr:uid="{00000000-0005-0000-0000-00006A5F0000}"/>
    <cellStyle name="Normal 2 5 4 9 10" xfId="24428" xr:uid="{00000000-0005-0000-0000-00006B5F0000}"/>
    <cellStyle name="Normal 2 5 4 9 2" xfId="24429" xr:uid="{00000000-0005-0000-0000-00006C5F0000}"/>
    <cellStyle name="Normal 2 5 4 9 2 2" xfId="24430" xr:uid="{00000000-0005-0000-0000-00006D5F0000}"/>
    <cellStyle name="Normal 2 5 4 9 3" xfId="24431" xr:uid="{00000000-0005-0000-0000-00006E5F0000}"/>
    <cellStyle name="Normal 2 5 4 9 3 2" xfId="24432" xr:uid="{00000000-0005-0000-0000-00006F5F0000}"/>
    <cellStyle name="Normal 2 5 4 9 4" xfId="24433" xr:uid="{00000000-0005-0000-0000-0000705F0000}"/>
    <cellStyle name="Normal 2 5 4 9 4 2" xfId="24434" xr:uid="{00000000-0005-0000-0000-0000715F0000}"/>
    <cellStyle name="Normal 2 5 4 9 5" xfId="24435" xr:uid="{00000000-0005-0000-0000-0000725F0000}"/>
    <cellStyle name="Normal 2 5 4 9 5 2" xfId="24436" xr:uid="{00000000-0005-0000-0000-0000735F0000}"/>
    <cellStyle name="Normal 2 5 4 9 6" xfId="24437" xr:uid="{00000000-0005-0000-0000-0000745F0000}"/>
    <cellStyle name="Normal 2 5 4 9 6 2" xfId="24438" xr:uid="{00000000-0005-0000-0000-0000755F0000}"/>
    <cellStyle name="Normal 2 5 4 9 7" xfId="24439" xr:uid="{00000000-0005-0000-0000-0000765F0000}"/>
    <cellStyle name="Normal 2 5 4 9 7 2" xfId="24440" xr:uid="{00000000-0005-0000-0000-0000775F0000}"/>
    <cellStyle name="Normal 2 5 4 9 8" xfId="24441" xr:uid="{00000000-0005-0000-0000-0000785F0000}"/>
    <cellStyle name="Normal 2 5 4 9 9" xfId="24442" xr:uid="{00000000-0005-0000-0000-0000795F0000}"/>
    <cellStyle name="Normal 2 5 40" xfId="24443" xr:uid="{00000000-0005-0000-0000-00007A5F0000}"/>
    <cellStyle name="Normal 2 5 40 10" xfId="24444" xr:uid="{00000000-0005-0000-0000-00007B5F0000}"/>
    <cellStyle name="Normal 2 5 40 2" xfId="24445" xr:uid="{00000000-0005-0000-0000-00007C5F0000}"/>
    <cellStyle name="Normal 2 5 40 2 2" xfId="24446" xr:uid="{00000000-0005-0000-0000-00007D5F0000}"/>
    <cellStyle name="Normal 2 5 40 3" xfId="24447" xr:uid="{00000000-0005-0000-0000-00007E5F0000}"/>
    <cellStyle name="Normal 2 5 40 3 2" xfId="24448" xr:uid="{00000000-0005-0000-0000-00007F5F0000}"/>
    <cellStyle name="Normal 2 5 40 4" xfId="24449" xr:uid="{00000000-0005-0000-0000-0000805F0000}"/>
    <cellStyle name="Normal 2 5 40 4 2" xfId="24450" xr:uid="{00000000-0005-0000-0000-0000815F0000}"/>
    <cellStyle name="Normal 2 5 40 5" xfId="24451" xr:uid="{00000000-0005-0000-0000-0000825F0000}"/>
    <cellStyle name="Normal 2 5 40 5 2" xfId="24452" xr:uid="{00000000-0005-0000-0000-0000835F0000}"/>
    <cellStyle name="Normal 2 5 40 6" xfId="24453" xr:uid="{00000000-0005-0000-0000-0000845F0000}"/>
    <cellStyle name="Normal 2 5 40 6 2" xfId="24454" xr:uid="{00000000-0005-0000-0000-0000855F0000}"/>
    <cellStyle name="Normal 2 5 40 7" xfId="24455" xr:uid="{00000000-0005-0000-0000-0000865F0000}"/>
    <cellStyle name="Normal 2 5 40 7 2" xfId="24456" xr:uid="{00000000-0005-0000-0000-0000875F0000}"/>
    <cellStyle name="Normal 2 5 40 8" xfId="24457" xr:uid="{00000000-0005-0000-0000-0000885F0000}"/>
    <cellStyle name="Normal 2 5 40 9" xfId="24458" xr:uid="{00000000-0005-0000-0000-0000895F0000}"/>
    <cellStyle name="Normal 2 5 41" xfId="24459" xr:uid="{00000000-0005-0000-0000-00008A5F0000}"/>
    <cellStyle name="Normal 2 5 41 10" xfId="24460" xr:uid="{00000000-0005-0000-0000-00008B5F0000}"/>
    <cellStyle name="Normal 2 5 41 2" xfId="24461" xr:uid="{00000000-0005-0000-0000-00008C5F0000}"/>
    <cellStyle name="Normal 2 5 41 2 2" xfId="24462" xr:uid="{00000000-0005-0000-0000-00008D5F0000}"/>
    <cellStyle name="Normal 2 5 41 3" xfId="24463" xr:uid="{00000000-0005-0000-0000-00008E5F0000}"/>
    <cellStyle name="Normal 2 5 41 3 2" xfId="24464" xr:uid="{00000000-0005-0000-0000-00008F5F0000}"/>
    <cellStyle name="Normal 2 5 41 4" xfId="24465" xr:uid="{00000000-0005-0000-0000-0000905F0000}"/>
    <cellStyle name="Normal 2 5 41 4 2" xfId="24466" xr:uid="{00000000-0005-0000-0000-0000915F0000}"/>
    <cellStyle name="Normal 2 5 41 5" xfId="24467" xr:uid="{00000000-0005-0000-0000-0000925F0000}"/>
    <cellStyle name="Normal 2 5 41 5 2" xfId="24468" xr:uid="{00000000-0005-0000-0000-0000935F0000}"/>
    <cellStyle name="Normal 2 5 41 6" xfId="24469" xr:uid="{00000000-0005-0000-0000-0000945F0000}"/>
    <cellStyle name="Normal 2 5 41 6 2" xfId="24470" xr:uid="{00000000-0005-0000-0000-0000955F0000}"/>
    <cellStyle name="Normal 2 5 41 7" xfId="24471" xr:uid="{00000000-0005-0000-0000-0000965F0000}"/>
    <cellStyle name="Normal 2 5 41 7 2" xfId="24472" xr:uid="{00000000-0005-0000-0000-0000975F0000}"/>
    <cellStyle name="Normal 2 5 41 8" xfId="24473" xr:uid="{00000000-0005-0000-0000-0000985F0000}"/>
    <cellStyle name="Normal 2 5 41 9" xfId="24474" xr:uid="{00000000-0005-0000-0000-0000995F0000}"/>
    <cellStyle name="Normal 2 5 42" xfId="24475" xr:uid="{00000000-0005-0000-0000-00009A5F0000}"/>
    <cellStyle name="Normal 2 5 42 10" xfId="24476" xr:uid="{00000000-0005-0000-0000-00009B5F0000}"/>
    <cellStyle name="Normal 2 5 42 2" xfId="24477" xr:uid="{00000000-0005-0000-0000-00009C5F0000}"/>
    <cellStyle name="Normal 2 5 42 2 2" xfId="24478" xr:uid="{00000000-0005-0000-0000-00009D5F0000}"/>
    <cellStyle name="Normal 2 5 42 3" xfId="24479" xr:uid="{00000000-0005-0000-0000-00009E5F0000}"/>
    <cellStyle name="Normal 2 5 42 3 2" xfId="24480" xr:uid="{00000000-0005-0000-0000-00009F5F0000}"/>
    <cellStyle name="Normal 2 5 42 4" xfId="24481" xr:uid="{00000000-0005-0000-0000-0000A05F0000}"/>
    <cellStyle name="Normal 2 5 42 4 2" xfId="24482" xr:uid="{00000000-0005-0000-0000-0000A15F0000}"/>
    <cellStyle name="Normal 2 5 42 5" xfId="24483" xr:uid="{00000000-0005-0000-0000-0000A25F0000}"/>
    <cellStyle name="Normal 2 5 42 5 2" xfId="24484" xr:uid="{00000000-0005-0000-0000-0000A35F0000}"/>
    <cellStyle name="Normal 2 5 42 6" xfId="24485" xr:uid="{00000000-0005-0000-0000-0000A45F0000}"/>
    <cellStyle name="Normal 2 5 42 6 2" xfId="24486" xr:uid="{00000000-0005-0000-0000-0000A55F0000}"/>
    <cellStyle name="Normal 2 5 42 7" xfId="24487" xr:uid="{00000000-0005-0000-0000-0000A65F0000}"/>
    <cellStyle name="Normal 2 5 42 7 2" xfId="24488" xr:uid="{00000000-0005-0000-0000-0000A75F0000}"/>
    <cellStyle name="Normal 2 5 42 8" xfId="24489" xr:uid="{00000000-0005-0000-0000-0000A85F0000}"/>
    <cellStyle name="Normal 2 5 42 9" xfId="24490" xr:uid="{00000000-0005-0000-0000-0000A95F0000}"/>
    <cellStyle name="Normal 2 5 43" xfId="24491" xr:uid="{00000000-0005-0000-0000-0000AA5F0000}"/>
    <cellStyle name="Normal 2 5 43 10" xfId="24492" xr:uid="{00000000-0005-0000-0000-0000AB5F0000}"/>
    <cellStyle name="Normal 2 5 43 2" xfId="24493" xr:uid="{00000000-0005-0000-0000-0000AC5F0000}"/>
    <cellStyle name="Normal 2 5 43 2 2" xfId="24494" xr:uid="{00000000-0005-0000-0000-0000AD5F0000}"/>
    <cellStyle name="Normal 2 5 43 3" xfId="24495" xr:uid="{00000000-0005-0000-0000-0000AE5F0000}"/>
    <cellStyle name="Normal 2 5 43 3 2" xfId="24496" xr:uid="{00000000-0005-0000-0000-0000AF5F0000}"/>
    <cellStyle name="Normal 2 5 43 4" xfId="24497" xr:uid="{00000000-0005-0000-0000-0000B05F0000}"/>
    <cellStyle name="Normal 2 5 43 4 2" xfId="24498" xr:uid="{00000000-0005-0000-0000-0000B15F0000}"/>
    <cellStyle name="Normal 2 5 43 5" xfId="24499" xr:uid="{00000000-0005-0000-0000-0000B25F0000}"/>
    <cellStyle name="Normal 2 5 43 5 2" xfId="24500" xr:uid="{00000000-0005-0000-0000-0000B35F0000}"/>
    <cellStyle name="Normal 2 5 43 6" xfId="24501" xr:uid="{00000000-0005-0000-0000-0000B45F0000}"/>
    <cellStyle name="Normal 2 5 43 6 2" xfId="24502" xr:uid="{00000000-0005-0000-0000-0000B55F0000}"/>
    <cellStyle name="Normal 2 5 43 7" xfId="24503" xr:uid="{00000000-0005-0000-0000-0000B65F0000}"/>
    <cellStyle name="Normal 2 5 43 7 2" xfId="24504" xr:uid="{00000000-0005-0000-0000-0000B75F0000}"/>
    <cellStyle name="Normal 2 5 43 8" xfId="24505" xr:uid="{00000000-0005-0000-0000-0000B85F0000}"/>
    <cellStyle name="Normal 2 5 43 9" xfId="24506" xr:uid="{00000000-0005-0000-0000-0000B95F0000}"/>
    <cellStyle name="Normal 2 5 44" xfId="24507" xr:uid="{00000000-0005-0000-0000-0000BA5F0000}"/>
    <cellStyle name="Normal 2 5 44 10" xfId="24508" xr:uid="{00000000-0005-0000-0000-0000BB5F0000}"/>
    <cellStyle name="Normal 2 5 44 2" xfId="24509" xr:uid="{00000000-0005-0000-0000-0000BC5F0000}"/>
    <cellStyle name="Normal 2 5 44 2 2" xfId="24510" xr:uid="{00000000-0005-0000-0000-0000BD5F0000}"/>
    <cellStyle name="Normal 2 5 44 3" xfId="24511" xr:uid="{00000000-0005-0000-0000-0000BE5F0000}"/>
    <cellStyle name="Normal 2 5 44 3 2" xfId="24512" xr:uid="{00000000-0005-0000-0000-0000BF5F0000}"/>
    <cellStyle name="Normal 2 5 44 4" xfId="24513" xr:uid="{00000000-0005-0000-0000-0000C05F0000}"/>
    <cellStyle name="Normal 2 5 44 4 2" xfId="24514" xr:uid="{00000000-0005-0000-0000-0000C15F0000}"/>
    <cellStyle name="Normal 2 5 44 5" xfId="24515" xr:uid="{00000000-0005-0000-0000-0000C25F0000}"/>
    <cellStyle name="Normal 2 5 44 5 2" xfId="24516" xr:uid="{00000000-0005-0000-0000-0000C35F0000}"/>
    <cellStyle name="Normal 2 5 44 6" xfId="24517" xr:uid="{00000000-0005-0000-0000-0000C45F0000}"/>
    <cellStyle name="Normal 2 5 44 6 2" xfId="24518" xr:uid="{00000000-0005-0000-0000-0000C55F0000}"/>
    <cellStyle name="Normal 2 5 44 7" xfId="24519" xr:uid="{00000000-0005-0000-0000-0000C65F0000}"/>
    <cellStyle name="Normal 2 5 44 7 2" xfId="24520" xr:uid="{00000000-0005-0000-0000-0000C75F0000}"/>
    <cellStyle name="Normal 2 5 44 8" xfId="24521" xr:uid="{00000000-0005-0000-0000-0000C85F0000}"/>
    <cellStyle name="Normal 2 5 44 9" xfId="24522" xr:uid="{00000000-0005-0000-0000-0000C95F0000}"/>
    <cellStyle name="Normal 2 5 45" xfId="24523" xr:uid="{00000000-0005-0000-0000-0000CA5F0000}"/>
    <cellStyle name="Normal 2 5 45 10" xfId="24524" xr:uid="{00000000-0005-0000-0000-0000CB5F0000}"/>
    <cellStyle name="Normal 2 5 45 2" xfId="24525" xr:uid="{00000000-0005-0000-0000-0000CC5F0000}"/>
    <cellStyle name="Normal 2 5 45 2 2" xfId="24526" xr:uid="{00000000-0005-0000-0000-0000CD5F0000}"/>
    <cellStyle name="Normal 2 5 45 3" xfId="24527" xr:uid="{00000000-0005-0000-0000-0000CE5F0000}"/>
    <cellStyle name="Normal 2 5 45 3 2" xfId="24528" xr:uid="{00000000-0005-0000-0000-0000CF5F0000}"/>
    <cellStyle name="Normal 2 5 45 4" xfId="24529" xr:uid="{00000000-0005-0000-0000-0000D05F0000}"/>
    <cellStyle name="Normal 2 5 45 4 2" xfId="24530" xr:uid="{00000000-0005-0000-0000-0000D15F0000}"/>
    <cellStyle name="Normal 2 5 45 5" xfId="24531" xr:uid="{00000000-0005-0000-0000-0000D25F0000}"/>
    <cellStyle name="Normal 2 5 45 5 2" xfId="24532" xr:uid="{00000000-0005-0000-0000-0000D35F0000}"/>
    <cellStyle name="Normal 2 5 45 6" xfId="24533" xr:uid="{00000000-0005-0000-0000-0000D45F0000}"/>
    <cellStyle name="Normal 2 5 45 6 2" xfId="24534" xr:uid="{00000000-0005-0000-0000-0000D55F0000}"/>
    <cellStyle name="Normal 2 5 45 7" xfId="24535" xr:uid="{00000000-0005-0000-0000-0000D65F0000}"/>
    <cellStyle name="Normal 2 5 45 7 2" xfId="24536" xr:uid="{00000000-0005-0000-0000-0000D75F0000}"/>
    <cellStyle name="Normal 2 5 45 8" xfId="24537" xr:uid="{00000000-0005-0000-0000-0000D85F0000}"/>
    <cellStyle name="Normal 2 5 45 9" xfId="24538" xr:uid="{00000000-0005-0000-0000-0000D95F0000}"/>
    <cellStyle name="Normal 2 5 46" xfId="24539" xr:uid="{00000000-0005-0000-0000-0000DA5F0000}"/>
    <cellStyle name="Normal 2 5 46 10" xfId="24540" xr:uid="{00000000-0005-0000-0000-0000DB5F0000}"/>
    <cellStyle name="Normal 2 5 46 2" xfId="24541" xr:uid="{00000000-0005-0000-0000-0000DC5F0000}"/>
    <cellStyle name="Normal 2 5 46 2 2" xfId="24542" xr:uid="{00000000-0005-0000-0000-0000DD5F0000}"/>
    <cellStyle name="Normal 2 5 46 3" xfId="24543" xr:uid="{00000000-0005-0000-0000-0000DE5F0000}"/>
    <cellStyle name="Normal 2 5 46 3 2" xfId="24544" xr:uid="{00000000-0005-0000-0000-0000DF5F0000}"/>
    <cellStyle name="Normal 2 5 46 4" xfId="24545" xr:uid="{00000000-0005-0000-0000-0000E05F0000}"/>
    <cellStyle name="Normal 2 5 46 4 2" xfId="24546" xr:uid="{00000000-0005-0000-0000-0000E15F0000}"/>
    <cellStyle name="Normal 2 5 46 5" xfId="24547" xr:uid="{00000000-0005-0000-0000-0000E25F0000}"/>
    <cellStyle name="Normal 2 5 46 5 2" xfId="24548" xr:uid="{00000000-0005-0000-0000-0000E35F0000}"/>
    <cellStyle name="Normal 2 5 46 6" xfId="24549" xr:uid="{00000000-0005-0000-0000-0000E45F0000}"/>
    <cellStyle name="Normal 2 5 46 6 2" xfId="24550" xr:uid="{00000000-0005-0000-0000-0000E55F0000}"/>
    <cellStyle name="Normal 2 5 46 7" xfId="24551" xr:uid="{00000000-0005-0000-0000-0000E65F0000}"/>
    <cellStyle name="Normal 2 5 46 7 2" xfId="24552" xr:uid="{00000000-0005-0000-0000-0000E75F0000}"/>
    <cellStyle name="Normal 2 5 46 8" xfId="24553" xr:uid="{00000000-0005-0000-0000-0000E85F0000}"/>
    <cellStyle name="Normal 2 5 46 9" xfId="24554" xr:uid="{00000000-0005-0000-0000-0000E95F0000}"/>
    <cellStyle name="Normal 2 5 47" xfId="24555" xr:uid="{00000000-0005-0000-0000-0000EA5F0000}"/>
    <cellStyle name="Normal 2 5 47 10" xfId="24556" xr:uid="{00000000-0005-0000-0000-0000EB5F0000}"/>
    <cellStyle name="Normal 2 5 47 2" xfId="24557" xr:uid="{00000000-0005-0000-0000-0000EC5F0000}"/>
    <cellStyle name="Normal 2 5 47 2 2" xfId="24558" xr:uid="{00000000-0005-0000-0000-0000ED5F0000}"/>
    <cellStyle name="Normal 2 5 47 3" xfId="24559" xr:uid="{00000000-0005-0000-0000-0000EE5F0000}"/>
    <cellStyle name="Normal 2 5 47 3 2" xfId="24560" xr:uid="{00000000-0005-0000-0000-0000EF5F0000}"/>
    <cellStyle name="Normal 2 5 47 4" xfId="24561" xr:uid="{00000000-0005-0000-0000-0000F05F0000}"/>
    <cellStyle name="Normal 2 5 47 4 2" xfId="24562" xr:uid="{00000000-0005-0000-0000-0000F15F0000}"/>
    <cellStyle name="Normal 2 5 47 5" xfId="24563" xr:uid="{00000000-0005-0000-0000-0000F25F0000}"/>
    <cellStyle name="Normal 2 5 47 5 2" xfId="24564" xr:uid="{00000000-0005-0000-0000-0000F35F0000}"/>
    <cellStyle name="Normal 2 5 47 6" xfId="24565" xr:uid="{00000000-0005-0000-0000-0000F45F0000}"/>
    <cellStyle name="Normal 2 5 47 6 2" xfId="24566" xr:uid="{00000000-0005-0000-0000-0000F55F0000}"/>
    <cellStyle name="Normal 2 5 47 7" xfId="24567" xr:uid="{00000000-0005-0000-0000-0000F65F0000}"/>
    <cellStyle name="Normal 2 5 47 7 2" xfId="24568" xr:uid="{00000000-0005-0000-0000-0000F75F0000}"/>
    <cellStyle name="Normal 2 5 47 8" xfId="24569" xr:uid="{00000000-0005-0000-0000-0000F85F0000}"/>
    <cellStyle name="Normal 2 5 47 9" xfId="24570" xr:uid="{00000000-0005-0000-0000-0000F95F0000}"/>
    <cellStyle name="Normal 2 5 48" xfId="24571" xr:uid="{00000000-0005-0000-0000-0000FA5F0000}"/>
    <cellStyle name="Normal 2 5 48 10" xfId="24572" xr:uid="{00000000-0005-0000-0000-0000FB5F0000}"/>
    <cellStyle name="Normal 2 5 48 2" xfId="24573" xr:uid="{00000000-0005-0000-0000-0000FC5F0000}"/>
    <cellStyle name="Normal 2 5 48 2 2" xfId="24574" xr:uid="{00000000-0005-0000-0000-0000FD5F0000}"/>
    <cellStyle name="Normal 2 5 48 3" xfId="24575" xr:uid="{00000000-0005-0000-0000-0000FE5F0000}"/>
    <cellStyle name="Normal 2 5 48 3 2" xfId="24576" xr:uid="{00000000-0005-0000-0000-0000FF5F0000}"/>
    <cellStyle name="Normal 2 5 48 4" xfId="24577" xr:uid="{00000000-0005-0000-0000-000000600000}"/>
    <cellStyle name="Normal 2 5 48 4 2" xfId="24578" xr:uid="{00000000-0005-0000-0000-000001600000}"/>
    <cellStyle name="Normal 2 5 48 5" xfId="24579" xr:uid="{00000000-0005-0000-0000-000002600000}"/>
    <cellStyle name="Normal 2 5 48 5 2" xfId="24580" xr:uid="{00000000-0005-0000-0000-000003600000}"/>
    <cellStyle name="Normal 2 5 48 6" xfId="24581" xr:uid="{00000000-0005-0000-0000-000004600000}"/>
    <cellStyle name="Normal 2 5 48 6 2" xfId="24582" xr:uid="{00000000-0005-0000-0000-000005600000}"/>
    <cellStyle name="Normal 2 5 48 7" xfId="24583" xr:uid="{00000000-0005-0000-0000-000006600000}"/>
    <cellStyle name="Normal 2 5 48 7 2" xfId="24584" xr:uid="{00000000-0005-0000-0000-000007600000}"/>
    <cellStyle name="Normal 2 5 48 8" xfId="24585" xr:uid="{00000000-0005-0000-0000-000008600000}"/>
    <cellStyle name="Normal 2 5 48 9" xfId="24586" xr:uid="{00000000-0005-0000-0000-000009600000}"/>
    <cellStyle name="Normal 2 5 49" xfId="24587" xr:uid="{00000000-0005-0000-0000-00000A600000}"/>
    <cellStyle name="Normal 2 5 49 10" xfId="24588" xr:uid="{00000000-0005-0000-0000-00000B600000}"/>
    <cellStyle name="Normal 2 5 49 2" xfId="24589" xr:uid="{00000000-0005-0000-0000-00000C600000}"/>
    <cellStyle name="Normal 2 5 49 2 2" xfId="24590" xr:uid="{00000000-0005-0000-0000-00000D600000}"/>
    <cellStyle name="Normal 2 5 49 3" xfId="24591" xr:uid="{00000000-0005-0000-0000-00000E600000}"/>
    <cellStyle name="Normal 2 5 49 3 2" xfId="24592" xr:uid="{00000000-0005-0000-0000-00000F600000}"/>
    <cellStyle name="Normal 2 5 49 4" xfId="24593" xr:uid="{00000000-0005-0000-0000-000010600000}"/>
    <cellStyle name="Normal 2 5 49 4 2" xfId="24594" xr:uid="{00000000-0005-0000-0000-000011600000}"/>
    <cellStyle name="Normal 2 5 49 5" xfId="24595" xr:uid="{00000000-0005-0000-0000-000012600000}"/>
    <cellStyle name="Normal 2 5 49 5 2" xfId="24596" xr:uid="{00000000-0005-0000-0000-000013600000}"/>
    <cellStyle name="Normal 2 5 49 6" xfId="24597" xr:uid="{00000000-0005-0000-0000-000014600000}"/>
    <cellStyle name="Normal 2 5 49 6 2" xfId="24598" xr:uid="{00000000-0005-0000-0000-000015600000}"/>
    <cellStyle name="Normal 2 5 49 7" xfId="24599" xr:uid="{00000000-0005-0000-0000-000016600000}"/>
    <cellStyle name="Normal 2 5 49 7 2" xfId="24600" xr:uid="{00000000-0005-0000-0000-000017600000}"/>
    <cellStyle name="Normal 2 5 49 8" xfId="24601" xr:uid="{00000000-0005-0000-0000-000018600000}"/>
    <cellStyle name="Normal 2 5 49 9" xfId="24602" xr:uid="{00000000-0005-0000-0000-000019600000}"/>
    <cellStyle name="Normal 2 5 5" xfId="24603" xr:uid="{00000000-0005-0000-0000-00001A600000}"/>
    <cellStyle name="Normal 2 5 5 10" xfId="24604" xr:uid="{00000000-0005-0000-0000-00001B600000}"/>
    <cellStyle name="Normal 2 5 5 2" xfId="24605" xr:uid="{00000000-0005-0000-0000-00001C600000}"/>
    <cellStyle name="Normal 2 5 5 2 2" xfId="24606" xr:uid="{00000000-0005-0000-0000-00001D600000}"/>
    <cellStyle name="Normal 2 5 5 3" xfId="24607" xr:uid="{00000000-0005-0000-0000-00001E600000}"/>
    <cellStyle name="Normal 2 5 5 3 2" xfId="24608" xr:uid="{00000000-0005-0000-0000-00001F600000}"/>
    <cellStyle name="Normal 2 5 5 4" xfId="24609" xr:uid="{00000000-0005-0000-0000-000020600000}"/>
    <cellStyle name="Normal 2 5 5 4 2" xfId="24610" xr:uid="{00000000-0005-0000-0000-000021600000}"/>
    <cellStyle name="Normal 2 5 5 5" xfId="24611" xr:uid="{00000000-0005-0000-0000-000022600000}"/>
    <cellStyle name="Normal 2 5 5 5 2" xfId="24612" xr:uid="{00000000-0005-0000-0000-000023600000}"/>
    <cellStyle name="Normal 2 5 5 6" xfId="24613" xr:uid="{00000000-0005-0000-0000-000024600000}"/>
    <cellStyle name="Normal 2 5 5 6 2" xfId="24614" xr:uid="{00000000-0005-0000-0000-000025600000}"/>
    <cellStyle name="Normal 2 5 5 7" xfId="24615" xr:uid="{00000000-0005-0000-0000-000026600000}"/>
    <cellStyle name="Normal 2 5 5 7 2" xfId="24616" xr:uid="{00000000-0005-0000-0000-000027600000}"/>
    <cellStyle name="Normal 2 5 5 8" xfId="24617" xr:uid="{00000000-0005-0000-0000-000028600000}"/>
    <cellStyle name="Normal 2 5 5 9" xfId="24618" xr:uid="{00000000-0005-0000-0000-000029600000}"/>
    <cellStyle name="Normal 2 5 50" xfId="24619" xr:uid="{00000000-0005-0000-0000-00002A600000}"/>
    <cellStyle name="Normal 2 5 50 10" xfId="24620" xr:uid="{00000000-0005-0000-0000-00002B600000}"/>
    <cellStyle name="Normal 2 5 50 2" xfId="24621" xr:uid="{00000000-0005-0000-0000-00002C600000}"/>
    <cellStyle name="Normal 2 5 50 2 2" xfId="24622" xr:uid="{00000000-0005-0000-0000-00002D600000}"/>
    <cellStyle name="Normal 2 5 50 3" xfId="24623" xr:uid="{00000000-0005-0000-0000-00002E600000}"/>
    <cellStyle name="Normal 2 5 50 3 2" xfId="24624" xr:uid="{00000000-0005-0000-0000-00002F600000}"/>
    <cellStyle name="Normal 2 5 50 4" xfId="24625" xr:uid="{00000000-0005-0000-0000-000030600000}"/>
    <cellStyle name="Normal 2 5 50 4 2" xfId="24626" xr:uid="{00000000-0005-0000-0000-000031600000}"/>
    <cellStyle name="Normal 2 5 50 5" xfId="24627" xr:uid="{00000000-0005-0000-0000-000032600000}"/>
    <cellStyle name="Normal 2 5 50 5 2" xfId="24628" xr:uid="{00000000-0005-0000-0000-000033600000}"/>
    <cellStyle name="Normal 2 5 50 6" xfId="24629" xr:uid="{00000000-0005-0000-0000-000034600000}"/>
    <cellStyle name="Normal 2 5 50 6 2" xfId="24630" xr:uid="{00000000-0005-0000-0000-000035600000}"/>
    <cellStyle name="Normal 2 5 50 7" xfId="24631" xr:uid="{00000000-0005-0000-0000-000036600000}"/>
    <cellStyle name="Normal 2 5 50 7 2" xfId="24632" xr:uid="{00000000-0005-0000-0000-000037600000}"/>
    <cellStyle name="Normal 2 5 50 8" xfId="24633" xr:uid="{00000000-0005-0000-0000-000038600000}"/>
    <cellStyle name="Normal 2 5 50 9" xfId="24634" xr:uid="{00000000-0005-0000-0000-000039600000}"/>
    <cellStyle name="Normal 2 5 51" xfId="24635" xr:uid="{00000000-0005-0000-0000-00003A600000}"/>
    <cellStyle name="Normal 2 5 51 10" xfId="24636" xr:uid="{00000000-0005-0000-0000-00003B600000}"/>
    <cellStyle name="Normal 2 5 51 2" xfId="24637" xr:uid="{00000000-0005-0000-0000-00003C600000}"/>
    <cellStyle name="Normal 2 5 51 2 2" xfId="24638" xr:uid="{00000000-0005-0000-0000-00003D600000}"/>
    <cellStyle name="Normal 2 5 51 3" xfId="24639" xr:uid="{00000000-0005-0000-0000-00003E600000}"/>
    <cellStyle name="Normal 2 5 51 3 2" xfId="24640" xr:uid="{00000000-0005-0000-0000-00003F600000}"/>
    <cellStyle name="Normal 2 5 51 4" xfId="24641" xr:uid="{00000000-0005-0000-0000-000040600000}"/>
    <cellStyle name="Normal 2 5 51 4 2" xfId="24642" xr:uid="{00000000-0005-0000-0000-000041600000}"/>
    <cellStyle name="Normal 2 5 51 5" xfId="24643" xr:uid="{00000000-0005-0000-0000-000042600000}"/>
    <cellStyle name="Normal 2 5 51 5 2" xfId="24644" xr:uid="{00000000-0005-0000-0000-000043600000}"/>
    <cellStyle name="Normal 2 5 51 6" xfId="24645" xr:uid="{00000000-0005-0000-0000-000044600000}"/>
    <cellStyle name="Normal 2 5 51 6 2" xfId="24646" xr:uid="{00000000-0005-0000-0000-000045600000}"/>
    <cellStyle name="Normal 2 5 51 7" xfId="24647" xr:uid="{00000000-0005-0000-0000-000046600000}"/>
    <cellStyle name="Normal 2 5 51 7 2" xfId="24648" xr:uid="{00000000-0005-0000-0000-000047600000}"/>
    <cellStyle name="Normal 2 5 51 8" xfId="24649" xr:uid="{00000000-0005-0000-0000-000048600000}"/>
    <cellStyle name="Normal 2 5 51 9" xfId="24650" xr:uid="{00000000-0005-0000-0000-000049600000}"/>
    <cellStyle name="Normal 2 5 52" xfId="24651" xr:uid="{00000000-0005-0000-0000-00004A600000}"/>
    <cellStyle name="Normal 2 5 52 10" xfId="24652" xr:uid="{00000000-0005-0000-0000-00004B600000}"/>
    <cellStyle name="Normal 2 5 52 2" xfId="24653" xr:uid="{00000000-0005-0000-0000-00004C600000}"/>
    <cellStyle name="Normal 2 5 52 2 2" xfId="24654" xr:uid="{00000000-0005-0000-0000-00004D600000}"/>
    <cellStyle name="Normal 2 5 52 3" xfId="24655" xr:uid="{00000000-0005-0000-0000-00004E600000}"/>
    <cellStyle name="Normal 2 5 52 3 2" xfId="24656" xr:uid="{00000000-0005-0000-0000-00004F600000}"/>
    <cellStyle name="Normal 2 5 52 4" xfId="24657" xr:uid="{00000000-0005-0000-0000-000050600000}"/>
    <cellStyle name="Normal 2 5 52 4 2" xfId="24658" xr:uid="{00000000-0005-0000-0000-000051600000}"/>
    <cellStyle name="Normal 2 5 52 5" xfId="24659" xr:uid="{00000000-0005-0000-0000-000052600000}"/>
    <cellStyle name="Normal 2 5 52 5 2" xfId="24660" xr:uid="{00000000-0005-0000-0000-000053600000}"/>
    <cellStyle name="Normal 2 5 52 6" xfId="24661" xr:uid="{00000000-0005-0000-0000-000054600000}"/>
    <cellStyle name="Normal 2 5 52 6 2" xfId="24662" xr:uid="{00000000-0005-0000-0000-000055600000}"/>
    <cellStyle name="Normal 2 5 52 7" xfId="24663" xr:uid="{00000000-0005-0000-0000-000056600000}"/>
    <cellStyle name="Normal 2 5 52 7 2" xfId="24664" xr:uid="{00000000-0005-0000-0000-000057600000}"/>
    <cellStyle name="Normal 2 5 52 8" xfId="24665" xr:uid="{00000000-0005-0000-0000-000058600000}"/>
    <cellStyle name="Normal 2 5 52 9" xfId="24666" xr:uid="{00000000-0005-0000-0000-000059600000}"/>
    <cellStyle name="Normal 2 5 53" xfId="24667" xr:uid="{00000000-0005-0000-0000-00005A600000}"/>
    <cellStyle name="Normal 2 5 53 10" xfId="24668" xr:uid="{00000000-0005-0000-0000-00005B600000}"/>
    <cellStyle name="Normal 2 5 53 2" xfId="24669" xr:uid="{00000000-0005-0000-0000-00005C600000}"/>
    <cellStyle name="Normal 2 5 53 2 2" xfId="24670" xr:uid="{00000000-0005-0000-0000-00005D600000}"/>
    <cellStyle name="Normal 2 5 53 3" xfId="24671" xr:uid="{00000000-0005-0000-0000-00005E600000}"/>
    <cellStyle name="Normal 2 5 53 3 2" xfId="24672" xr:uid="{00000000-0005-0000-0000-00005F600000}"/>
    <cellStyle name="Normal 2 5 53 4" xfId="24673" xr:uid="{00000000-0005-0000-0000-000060600000}"/>
    <cellStyle name="Normal 2 5 53 4 2" xfId="24674" xr:uid="{00000000-0005-0000-0000-000061600000}"/>
    <cellStyle name="Normal 2 5 53 5" xfId="24675" xr:uid="{00000000-0005-0000-0000-000062600000}"/>
    <cellStyle name="Normal 2 5 53 5 2" xfId="24676" xr:uid="{00000000-0005-0000-0000-000063600000}"/>
    <cellStyle name="Normal 2 5 53 6" xfId="24677" xr:uid="{00000000-0005-0000-0000-000064600000}"/>
    <cellStyle name="Normal 2 5 53 6 2" xfId="24678" xr:uid="{00000000-0005-0000-0000-000065600000}"/>
    <cellStyle name="Normal 2 5 53 7" xfId="24679" xr:uid="{00000000-0005-0000-0000-000066600000}"/>
    <cellStyle name="Normal 2 5 53 7 2" xfId="24680" xr:uid="{00000000-0005-0000-0000-000067600000}"/>
    <cellStyle name="Normal 2 5 53 8" xfId="24681" xr:uid="{00000000-0005-0000-0000-000068600000}"/>
    <cellStyle name="Normal 2 5 53 9" xfId="24682" xr:uid="{00000000-0005-0000-0000-000069600000}"/>
    <cellStyle name="Normal 2 5 54" xfId="24683" xr:uid="{00000000-0005-0000-0000-00006A600000}"/>
    <cellStyle name="Normal 2 5 54 10" xfId="24684" xr:uid="{00000000-0005-0000-0000-00006B600000}"/>
    <cellStyle name="Normal 2 5 54 2" xfId="24685" xr:uid="{00000000-0005-0000-0000-00006C600000}"/>
    <cellStyle name="Normal 2 5 54 2 2" xfId="24686" xr:uid="{00000000-0005-0000-0000-00006D600000}"/>
    <cellStyle name="Normal 2 5 54 3" xfId="24687" xr:uid="{00000000-0005-0000-0000-00006E600000}"/>
    <cellStyle name="Normal 2 5 54 3 2" xfId="24688" xr:uid="{00000000-0005-0000-0000-00006F600000}"/>
    <cellStyle name="Normal 2 5 54 4" xfId="24689" xr:uid="{00000000-0005-0000-0000-000070600000}"/>
    <cellStyle name="Normal 2 5 54 4 2" xfId="24690" xr:uid="{00000000-0005-0000-0000-000071600000}"/>
    <cellStyle name="Normal 2 5 54 5" xfId="24691" xr:uid="{00000000-0005-0000-0000-000072600000}"/>
    <cellStyle name="Normal 2 5 54 5 2" xfId="24692" xr:uid="{00000000-0005-0000-0000-000073600000}"/>
    <cellStyle name="Normal 2 5 54 6" xfId="24693" xr:uid="{00000000-0005-0000-0000-000074600000}"/>
    <cellStyle name="Normal 2 5 54 6 2" xfId="24694" xr:uid="{00000000-0005-0000-0000-000075600000}"/>
    <cellStyle name="Normal 2 5 54 7" xfId="24695" xr:uid="{00000000-0005-0000-0000-000076600000}"/>
    <cellStyle name="Normal 2 5 54 7 2" xfId="24696" xr:uid="{00000000-0005-0000-0000-000077600000}"/>
    <cellStyle name="Normal 2 5 54 8" xfId="24697" xr:uid="{00000000-0005-0000-0000-000078600000}"/>
    <cellStyle name="Normal 2 5 54 9" xfId="24698" xr:uid="{00000000-0005-0000-0000-000079600000}"/>
    <cellStyle name="Normal 2 5 55" xfId="24699" xr:uid="{00000000-0005-0000-0000-00007A600000}"/>
    <cellStyle name="Normal 2 5 55 10" xfId="24700" xr:uid="{00000000-0005-0000-0000-00007B600000}"/>
    <cellStyle name="Normal 2 5 55 2" xfId="24701" xr:uid="{00000000-0005-0000-0000-00007C600000}"/>
    <cellStyle name="Normal 2 5 55 2 2" xfId="24702" xr:uid="{00000000-0005-0000-0000-00007D600000}"/>
    <cellStyle name="Normal 2 5 55 3" xfId="24703" xr:uid="{00000000-0005-0000-0000-00007E600000}"/>
    <cellStyle name="Normal 2 5 55 3 2" xfId="24704" xr:uid="{00000000-0005-0000-0000-00007F600000}"/>
    <cellStyle name="Normal 2 5 55 4" xfId="24705" xr:uid="{00000000-0005-0000-0000-000080600000}"/>
    <cellStyle name="Normal 2 5 55 4 2" xfId="24706" xr:uid="{00000000-0005-0000-0000-000081600000}"/>
    <cellStyle name="Normal 2 5 55 5" xfId="24707" xr:uid="{00000000-0005-0000-0000-000082600000}"/>
    <cellStyle name="Normal 2 5 55 5 2" xfId="24708" xr:uid="{00000000-0005-0000-0000-000083600000}"/>
    <cellStyle name="Normal 2 5 55 6" xfId="24709" xr:uid="{00000000-0005-0000-0000-000084600000}"/>
    <cellStyle name="Normal 2 5 55 6 2" xfId="24710" xr:uid="{00000000-0005-0000-0000-000085600000}"/>
    <cellStyle name="Normal 2 5 55 7" xfId="24711" xr:uid="{00000000-0005-0000-0000-000086600000}"/>
    <cellStyle name="Normal 2 5 55 7 2" xfId="24712" xr:uid="{00000000-0005-0000-0000-000087600000}"/>
    <cellStyle name="Normal 2 5 55 8" xfId="24713" xr:uid="{00000000-0005-0000-0000-000088600000}"/>
    <cellStyle name="Normal 2 5 55 9" xfId="24714" xr:uid="{00000000-0005-0000-0000-000089600000}"/>
    <cellStyle name="Normal 2 5 56" xfId="24715" xr:uid="{00000000-0005-0000-0000-00008A600000}"/>
    <cellStyle name="Normal 2 5 56 10" xfId="24716" xr:uid="{00000000-0005-0000-0000-00008B600000}"/>
    <cellStyle name="Normal 2 5 56 2" xfId="24717" xr:uid="{00000000-0005-0000-0000-00008C600000}"/>
    <cellStyle name="Normal 2 5 56 2 2" xfId="24718" xr:uid="{00000000-0005-0000-0000-00008D600000}"/>
    <cellStyle name="Normal 2 5 56 3" xfId="24719" xr:uid="{00000000-0005-0000-0000-00008E600000}"/>
    <cellStyle name="Normal 2 5 56 3 2" xfId="24720" xr:uid="{00000000-0005-0000-0000-00008F600000}"/>
    <cellStyle name="Normal 2 5 56 4" xfId="24721" xr:uid="{00000000-0005-0000-0000-000090600000}"/>
    <cellStyle name="Normal 2 5 56 4 2" xfId="24722" xr:uid="{00000000-0005-0000-0000-000091600000}"/>
    <cellStyle name="Normal 2 5 56 5" xfId="24723" xr:uid="{00000000-0005-0000-0000-000092600000}"/>
    <cellStyle name="Normal 2 5 56 5 2" xfId="24724" xr:uid="{00000000-0005-0000-0000-000093600000}"/>
    <cellStyle name="Normal 2 5 56 6" xfId="24725" xr:uid="{00000000-0005-0000-0000-000094600000}"/>
    <cellStyle name="Normal 2 5 56 6 2" xfId="24726" xr:uid="{00000000-0005-0000-0000-000095600000}"/>
    <cellStyle name="Normal 2 5 56 7" xfId="24727" xr:uid="{00000000-0005-0000-0000-000096600000}"/>
    <cellStyle name="Normal 2 5 56 7 2" xfId="24728" xr:uid="{00000000-0005-0000-0000-000097600000}"/>
    <cellStyle name="Normal 2 5 56 8" xfId="24729" xr:uid="{00000000-0005-0000-0000-000098600000}"/>
    <cellStyle name="Normal 2 5 56 9" xfId="24730" xr:uid="{00000000-0005-0000-0000-000099600000}"/>
    <cellStyle name="Normal 2 5 57" xfId="24731" xr:uid="{00000000-0005-0000-0000-00009A600000}"/>
    <cellStyle name="Normal 2 5 57 10" xfId="24732" xr:uid="{00000000-0005-0000-0000-00009B600000}"/>
    <cellStyle name="Normal 2 5 57 2" xfId="24733" xr:uid="{00000000-0005-0000-0000-00009C600000}"/>
    <cellStyle name="Normal 2 5 57 2 2" xfId="24734" xr:uid="{00000000-0005-0000-0000-00009D600000}"/>
    <cellStyle name="Normal 2 5 57 3" xfId="24735" xr:uid="{00000000-0005-0000-0000-00009E600000}"/>
    <cellStyle name="Normal 2 5 57 3 2" xfId="24736" xr:uid="{00000000-0005-0000-0000-00009F600000}"/>
    <cellStyle name="Normal 2 5 57 4" xfId="24737" xr:uid="{00000000-0005-0000-0000-0000A0600000}"/>
    <cellStyle name="Normal 2 5 57 4 2" xfId="24738" xr:uid="{00000000-0005-0000-0000-0000A1600000}"/>
    <cellStyle name="Normal 2 5 57 5" xfId="24739" xr:uid="{00000000-0005-0000-0000-0000A2600000}"/>
    <cellStyle name="Normal 2 5 57 5 2" xfId="24740" xr:uid="{00000000-0005-0000-0000-0000A3600000}"/>
    <cellStyle name="Normal 2 5 57 6" xfId="24741" xr:uid="{00000000-0005-0000-0000-0000A4600000}"/>
    <cellStyle name="Normal 2 5 57 6 2" xfId="24742" xr:uid="{00000000-0005-0000-0000-0000A5600000}"/>
    <cellStyle name="Normal 2 5 57 7" xfId="24743" xr:uid="{00000000-0005-0000-0000-0000A6600000}"/>
    <cellStyle name="Normal 2 5 57 7 2" xfId="24744" xr:uid="{00000000-0005-0000-0000-0000A7600000}"/>
    <cellStyle name="Normal 2 5 57 8" xfId="24745" xr:uid="{00000000-0005-0000-0000-0000A8600000}"/>
    <cellStyle name="Normal 2 5 57 9" xfId="24746" xr:uid="{00000000-0005-0000-0000-0000A9600000}"/>
    <cellStyle name="Normal 2 5 58" xfId="24747" xr:uid="{00000000-0005-0000-0000-0000AA600000}"/>
    <cellStyle name="Normal 2 5 58 10" xfId="24748" xr:uid="{00000000-0005-0000-0000-0000AB600000}"/>
    <cellStyle name="Normal 2 5 58 2" xfId="24749" xr:uid="{00000000-0005-0000-0000-0000AC600000}"/>
    <cellStyle name="Normal 2 5 58 2 2" xfId="24750" xr:uid="{00000000-0005-0000-0000-0000AD600000}"/>
    <cellStyle name="Normal 2 5 58 3" xfId="24751" xr:uid="{00000000-0005-0000-0000-0000AE600000}"/>
    <cellStyle name="Normal 2 5 58 3 2" xfId="24752" xr:uid="{00000000-0005-0000-0000-0000AF600000}"/>
    <cellStyle name="Normal 2 5 58 4" xfId="24753" xr:uid="{00000000-0005-0000-0000-0000B0600000}"/>
    <cellStyle name="Normal 2 5 58 4 2" xfId="24754" xr:uid="{00000000-0005-0000-0000-0000B1600000}"/>
    <cellStyle name="Normal 2 5 58 5" xfId="24755" xr:uid="{00000000-0005-0000-0000-0000B2600000}"/>
    <cellStyle name="Normal 2 5 58 5 2" xfId="24756" xr:uid="{00000000-0005-0000-0000-0000B3600000}"/>
    <cellStyle name="Normal 2 5 58 6" xfId="24757" xr:uid="{00000000-0005-0000-0000-0000B4600000}"/>
    <cellStyle name="Normal 2 5 58 6 2" xfId="24758" xr:uid="{00000000-0005-0000-0000-0000B5600000}"/>
    <cellStyle name="Normal 2 5 58 7" xfId="24759" xr:uid="{00000000-0005-0000-0000-0000B6600000}"/>
    <cellStyle name="Normal 2 5 58 7 2" xfId="24760" xr:uid="{00000000-0005-0000-0000-0000B7600000}"/>
    <cellStyle name="Normal 2 5 58 8" xfId="24761" xr:uid="{00000000-0005-0000-0000-0000B8600000}"/>
    <cellStyle name="Normal 2 5 58 9" xfId="24762" xr:uid="{00000000-0005-0000-0000-0000B9600000}"/>
    <cellStyle name="Normal 2 5 59" xfId="24763" xr:uid="{00000000-0005-0000-0000-0000BA600000}"/>
    <cellStyle name="Normal 2 5 59 10" xfId="24764" xr:uid="{00000000-0005-0000-0000-0000BB600000}"/>
    <cellStyle name="Normal 2 5 59 2" xfId="24765" xr:uid="{00000000-0005-0000-0000-0000BC600000}"/>
    <cellStyle name="Normal 2 5 59 2 2" xfId="24766" xr:uid="{00000000-0005-0000-0000-0000BD600000}"/>
    <cellStyle name="Normal 2 5 59 3" xfId="24767" xr:uid="{00000000-0005-0000-0000-0000BE600000}"/>
    <cellStyle name="Normal 2 5 59 3 2" xfId="24768" xr:uid="{00000000-0005-0000-0000-0000BF600000}"/>
    <cellStyle name="Normal 2 5 59 4" xfId="24769" xr:uid="{00000000-0005-0000-0000-0000C0600000}"/>
    <cellStyle name="Normal 2 5 59 4 2" xfId="24770" xr:uid="{00000000-0005-0000-0000-0000C1600000}"/>
    <cellStyle name="Normal 2 5 59 5" xfId="24771" xr:uid="{00000000-0005-0000-0000-0000C2600000}"/>
    <cellStyle name="Normal 2 5 59 5 2" xfId="24772" xr:uid="{00000000-0005-0000-0000-0000C3600000}"/>
    <cellStyle name="Normal 2 5 59 6" xfId="24773" xr:uid="{00000000-0005-0000-0000-0000C4600000}"/>
    <cellStyle name="Normal 2 5 59 6 2" xfId="24774" xr:uid="{00000000-0005-0000-0000-0000C5600000}"/>
    <cellStyle name="Normal 2 5 59 7" xfId="24775" xr:uid="{00000000-0005-0000-0000-0000C6600000}"/>
    <cellStyle name="Normal 2 5 59 7 2" xfId="24776" xr:uid="{00000000-0005-0000-0000-0000C7600000}"/>
    <cellStyle name="Normal 2 5 59 8" xfId="24777" xr:uid="{00000000-0005-0000-0000-0000C8600000}"/>
    <cellStyle name="Normal 2 5 59 9" xfId="24778" xr:uid="{00000000-0005-0000-0000-0000C9600000}"/>
    <cellStyle name="Normal 2 5 6" xfId="24779" xr:uid="{00000000-0005-0000-0000-0000CA600000}"/>
    <cellStyle name="Normal 2 5 6 10" xfId="24780" xr:uid="{00000000-0005-0000-0000-0000CB600000}"/>
    <cellStyle name="Normal 2 5 6 2" xfId="24781" xr:uid="{00000000-0005-0000-0000-0000CC600000}"/>
    <cellStyle name="Normal 2 5 6 2 2" xfId="24782" xr:uid="{00000000-0005-0000-0000-0000CD600000}"/>
    <cellStyle name="Normal 2 5 6 3" xfId="24783" xr:uid="{00000000-0005-0000-0000-0000CE600000}"/>
    <cellStyle name="Normal 2 5 6 3 2" xfId="24784" xr:uid="{00000000-0005-0000-0000-0000CF600000}"/>
    <cellStyle name="Normal 2 5 6 4" xfId="24785" xr:uid="{00000000-0005-0000-0000-0000D0600000}"/>
    <cellStyle name="Normal 2 5 6 4 2" xfId="24786" xr:uid="{00000000-0005-0000-0000-0000D1600000}"/>
    <cellStyle name="Normal 2 5 6 5" xfId="24787" xr:uid="{00000000-0005-0000-0000-0000D2600000}"/>
    <cellStyle name="Normal 2 5 6 5 2" xfId="24788" xr:uid="{00000000-0005-0000-0000-0000D3600000}"/>
    <cellStyle name="Normal 2 5 6 6" xfId="24789" xr:uid="{00000000-0005-0000-0000-0000D4600000}"/>
    <cellStyle name="Normal 2 5 6 6 2" xfId="24790" xr:uid="{00000000-0005-0000-0000-0000D5600000}"/>
    <cellStyle name="Normal 2 5 6 7" xfId="24791" xr:uid="{00000000-0005-0000-0000-0000D6600000}"/>
    <cellStyle name="Normal 2 5 6 7 2" xfId="24792" xr:uid="{00000000-0005-0000-0000-0000D7600000}"/>
    <cellStyle name="Normal 2 5 6 8" xfId="24793" xr:uid="{00000000-0005-0000-0000-0000D8600000}"/>
    <cellStyle name="Normal 2 5 6 9" xfId="24794" xr:uid="{00000000-0005-0000-0000-0000D9600000}"/>
    <cellStyle name="Normal 2 5 60" xfId="24795" xr:uid="{00000000-0005-0000-0000-0000DA600000}"/>
    <cellStyle name="Normal 2 5 60 10" xfId="24796" xr:uid="{00000000-0005-0000-0000-0000DB600000}"/>
    <cellStyle name="Normal 2 5 60 2" xfId="24797" xr:uid="{00000000-0005-0000-0000-0000DC600000}"/>
    <cellStyle name="Normal 2 5 60 2 2" xfId="24798" xr:uid="{00000000-0005-0000-0000-0000DD600000}"/>
    <cellStyle name="Normal 2 5 60 3" xfId="24799" xr:uid="{00000000-0005-0000-0000-0000DE600000}"/>
    <cellStyle name="Normal 2 5 60 3 2" xfId="24800" xr:uid="{00000000-0005-0000-0000-0000DF600000}"/>
    <cellStyle name="Normal 2 5 60 4" xfId="24801" xr:uid="{00000000-0005-0000-0000-0000E0600000}"/>
    <cellStyle name="Normal 2 5 60 4 2" xfId="24802" xr:uid="{00000000-0005-0000-0000-0000E1600000}"/>
    <cellStyle name="Normal 2 5 60 5" xfId="24803" xr:uid="{00000000-0005-0000-0000-0000E2600000}"/>
    <cellStyle name="Normal 2 5 60 5 2" xfId="24804" xr:uid="{00000000-0005-0000-0000-0000E3600000}"/>
    <cellStyle name="Normal 2 5 60 6" xfId="24805" xr:uid="{00000000-0005-0000-0000-0000E4600000}"/>
    <cellStyle name="Normal 2 5 60 6 2" xfId="24806" xr:uid="{00000000-0005-0000-0000-0000E5600000}"/>
    <cellStyle name="Normal 2 5 60 7" xfId="24807" xr:uid="{00000000-0005-0000-0000-0000E6600000}"/>
    <cellStyle name="Normal 2 5 60 7 2" xfId="24808" xr:uid="{00000000-0005-0000-0000-0000E7600000}"/>
    <cellStyle name="Normal 2 5 60 8" xfId="24809" xr:uid="{00000000-0005-0000-0000-0000E8600000}"/>
    <cellStyle name="Normal 2 5 60 9" xfId="24810" xr:uid="{00000000-0005-0000-0000-0000E9600000}"/>
    <cellStyle name="Normal 2 5 61" xfId="24811" xr:uid="{00000000-0005-0000-0000-0000EA600000}"/>
    <cellStyle name="Normal 2 5 61 10" xfId="24812" xr:uid="{00000000-0005-0000-0000-0000EB600000}"/>
    <cellStyle name="Normal 2 5 61 2" xfId="24813" xr:uid="{00000000-0005-0000-0000-0000EC600000}"/>
    <cellStyle name="Normal 2 5 61 2 2" xfId="24814" xr:uid="{00000000-0005-0000-0000-0000ED600000}"/>
    <cellStyle name="Normal 2 5 61 3" xfId="24815" xr:uid="{00000000-0005-0000-0000-0000EE600000}"/>
    <cellStyle name="Normal 2 5 61 3 2" xfId="24816" xr:uid="{00000000-0005-0000-0000-0000EF600000}"/>
    <cellStyle name="Normal 2 5 61 4" xfId="24817" xr:uid="{00000000-0005-0000-0000-0000F0600000}"/>
    <cellStyle name="Normal 2 5 61 4 2" xfId="24818" xr:uid="{00000000-0005-0000-0000-0000F1600000}"/>
    <cellStyle name="Normal 2 5 61 5" xfId="24819" xr:uid="{00000000-0005-0000-0000-0000F2600000}"/>
    <cellStyle name="Normal 2 5 61 5 2" xfId="24820" xr:uid="{00000000-0005-0000-0000-0000F3600000}"/>
    <cellStyle name="Normal 2 5 61 6" xfId="24821" xr:uid="{00000000-0005-0000-0000-0000F4600000}"/>
    <cellStyle name="Normal 2 5 61 6 2" xfId="24822" xr:uid="{00000000-0005-0000-0000-0000F5600000}"/>
    <cellStyle name="Normal 2 5 61 7" xfId="24823" xr:uid="{00000000-0005-0000-0000-0000F6600000}"/>
    <cellStyle name="Normal 2 5 61 7 2" xfId="24824" xr:uid="{00000000-0005-0000-0000-0000F7600000}"/>
    <cellStyle name="Normal 2 5 61 8" xfId="24825" xr:uid="{00000000-0005-0000-0000-0000F8600000}"/>
    <cellStyle name="Normal 2 5 61 9" xfId="24826" xr:uid="{00000000-0005-0000-0000-0000F9600000}"/>
    <cellStyle name="Normal 2 5 62" xfId="24827" xr:uid="{00000000-0005-0000-0000-0000FA600000}"/>
    <cellStyle name="Normal 2 5 62 10" xfId="24828" xr:uid="{00000000-0005-0000-0000-0000FB600000}"/>
    <cellStyle name="Normal 2 5 62 2" xfId="24829" xr:uid="{00000000-0005-0000-0000-0000FC600000}"/>
    <cellStyle name="Normal 2 5 62 2 2" xfId="24830" xr:uid="{00000000-0005-0000-0000-0000FD600000}"/>
    <cellStyle name="Normal 2 5 62 3" xfId="24831" xr:uid="{00000000-0005-0000-0000-0000FE600000}"/>
    <cellStyle name="Normal 2 5 62 3 2" xfId="24832" xr:uid="{00000000-0005-0000-0000-0000FF600000}"/>
    <cellStyle name="Normal 2 5 62 4" xfId="24833" xr:uid="{00000000-0005-0000-0000-000000610000}"/>
    <cellStyle name="Normal 2 5 62 4 2" xfId="24834" xr:uid="{00000000-0005-0000-0000-000001610000}"/>
    <cellStyle name="Normal 2 5 62 5" xfId="24835" xr:uid="{00000000-0005-0000-0000-000002610000}"/>
    <cellStyle name="Normal 2 5 62 5 2" xfId="24836" xr:uid="{00000000-0005-0000-0000-000003610000}"/>
    <cellStyle name="Normal 2 5 62 6" xfId="24837" xr:uid="{00000000-0005-0000-0000-000004610000}"/>
    <cellStyle name="Normal 2 5 62 6 2" xfId="24838" xr:uid="{00000000-0005-0000-0000-000005610000}"/>
    <cellStyle name="Normal 2 5 62 7" xfId="24839" xr:uid="{00000000-0005-0000-0000-000006610000}"/>
    <cellStyle name="Normal 2 5 62 7 2" xfId="24840" xr:uid="{00000000-0005-0000-0000-000007610000}"/>
    <cellStyle name="Normal 2 5 62 8" xfId="24841" xr:uid="{00000000-0005-0000-0000-000008610000}"/>
    <cellStyle name="Normal 2 5 62 9" xfId="24842" xr:uid="{00000000-0005-0000-0000-000009610000}"/>
    <cellStyle name="Normal 2 5 63" xfId="24843" xr:uid="{00000000-0005-0000-0000-00000A610000}"/>
    <cellStyle name="Normal 2 5 63 10" xfId="24844" xr:uid="{00000000-0005-0000-0000-00000B610000}"/>
    <cellStyle name="Normal 2 5 63 2" xfId="24845" xr:uid="{00000000-0005-0000-0000-00000C610000}"/>
    <cellStyle name="Normal 2 5 63 2 2" xfId="24846" xr:uid="{00000000-0005-0000-0000-00000D610000}"/>
    <cellStyle name="Normal 2 5 63 3" xfId="24847" xr:uid="{00000000-0005-0000-0000-00000E610000}"/>
    <cellStyle name="Normal 2 5 63 3 2" xfId="24848" xr:uid="{00000000-0005-0000-0000-00000F610000}"/>
    <cellStyle name="Normal 2 5 63 4" xfId="24849" xr:uid="{00000000-0005-0000-0000-000010610000}"/>
    <cellStyle name="Normal 2 5 63 4 2" xfId="24850" xr:uid="{00000000-0005-0000-0000-000011610000}"/>
    <cellStyle name="Normal 2 5 63 5" xfId="24851" xr:uid="{00000000-0005-0000-0000-000012610000}"/>
    <cellStyle name="Normal 2 5 63 5 2" xfId="24852" xr:uid="{00000000-0005-0000-0000-000013610000}"/>
    <cellStyle name="Normal 2 5 63 6" xfId="24853" xr:uid="{00000000-0005-0000-0000-000014610000}"/>
    <cellStyle name="Normal 2 5 63 6 2" xfId="24854" xr:uid="{00000000-0005-0000-0000-000015610000}"/>
    <cellStyle name="Normal 2 5 63 7" xfId="24855" xr:uid="{00000000-0005-0000-0000-000016610000}"/>
    <cellStyle name="Normal 2 5 63 7 2" xfId="24856" xr:uid="{00000000-0005-0000-0000-000017610000}"/>
    <cellStyle name="Normal 2 5 63 8" xfId="24857" xr:uid="{00000000-0005-0000-0000-000018610000}"/>
    <cellStyle name="Normal 2 5 63 9" xfId="24858" xr:uid="{00000000-0005-0000-0000-000019610000}"/>
    <cellStyle name="Normal 2 5 64" xfId="24859" xr:uid="{00000000-0005-0000-0000-00001A610000}"/>
    <cellStyle name="Normal 2 5 64 10" xfId="24860" xr:uid="{00000000-0005-0000-0000-00001B610000}"/>
    <cellStyle name="Normal 2 5 64 2" xfId="24861" xr:uid="{00000000-0005-0000-0000-00001C610000}"/>
    <cellStyle name="Normal 2 5 64 2 2" xfId="24862" xr:uid="{00000000-0005-0000-0000-00001D610000}"/>
    <cellStyle name="Normal 2 5 64 3" xfId="24863" xr:uid="{00000000-0005-0000-0000-00001E610000}"/>
    <cellStyle name="Normal 2 5 64 3 2" xfId="24864" xr:uid="{00000000-0005-0000-0000-00001F610000}"/>
    <cellStyle name="Normal 2 5 64 4" xfId="24865" xr:uid="{00000000-0005-0000-0000-000020610000}"/>
    <cellStyle name="Normal 2 5 64 4 2" xfId="24866" xr:uid="{00000000-0005-0000-0000-000021610000}"/>
    <cellStyle name="Normal 2 5 64 5" xfId="24867" xr:uid="{00000000-0005-0000-0000-000022610000}"/>
    <cellStyle name="Normal 2 5 64 5 2" xfId="24868" xr:uid="{00000000-0005-0000-0000-000023610000}"/>
    <cellStyle name="Normal 2 5 64 6" xfId="24869" xr:uid="{00000000-0005-0000-0000-000024610000}"/>
    <cellStyle name="Normal 2 5 64 6 2" xfId="24870" xr:uid="{00000000-0005-0000-0000-000025610000}"/>
    <cellStyle name="Normal 2 5 64 7" xfId="24871" xr:uid="{00000000-0005-0000-0000-000026610000}"/>
    <cellStyle name="Normal 2 5 64 7 2" xfId="24872" xr:uid="{00000000-0005-0000-0000-000027610000}"/>
    <cellStyle name="Normal 2 5 64 8" xfId="24873" xr:uid="{00000000-0005-0000-0000-000028610000}"/>
    <cellStyle name="Normal 2 5 64 9" xfId="24874" xr:uid="{00000000-0005-0000-0000-000029610000}"/>
    <cellStyle name="Normal 2 5 65" xfId="24875" xr:uid="{00000000-0005-0000-0000-00002A610000}"/>
    <cellStyle name="Normal 2 5 65 10" xfId="24876" xr:uid="{00000000-0005-0000-0000-00002B610000}"/>
    <cellStyle name="Normal 2 5 65 2" xfId="24877" xr:uid="{00000000-0005-0000-0000-00002C610000}"/>
    <cellStyle name="Normal 2 5 65 2 2" xfId="24878" xr:uid="{00000000-0005-0000-0000-00002D610000}"/>
    <cellStyle name="Normal 2 5 65 3" xfId="24879" xr:uid="{00000000-0005-0000-0000-00002E610000}"/>
    <cellStyle name="Normal 2 5 65 3 2" xfId="24880" xr:uid="{00000000-0005-0000-0000-00002F610000}"/>
    <cellStyle name="Normal 2 5 65 4" xfId="24881" xr:uid="{00000000-0005-0000-0000-000030610000}"/>
    <cellStyle name="Normal 2 5 65 4 2" xfId="24882" xr:uid="{00000000-0005-0000-0000-000031610000}"/>
    <cellStyle name="Normal 2 5 65 5" xfId="24883" xr:uid="{00000000-0005-0000-0000-000032610000}"/>
    <cellStyle name="Normal 2 5 65 5 2" xfId="24884" xr:uid="{00000000-0005-0000-0000-000033610000}"/>
    <cellStyle name="Normal 2 5 65 6" xfId="24885" xr:uid="{00000000-0005-0000-0000-000034610000}"/>
    <cellStyle name="Normal 2 5 65 6 2" xfId="24886" xr:uid="{00000000-0005-0000-0000-000035610000}"/>
    <cellStyle name="Normal 2 5 65 7" xfId="24887" xr:uid="{00000000-0005-0000-0000-000036610000}"/>
    <cellStyle name="Normal 2 5 65 7 2" xfId="24888" xr:uid="{00000000-0005-0000-0000-000037610000}"/>
    <cellStyle name="Normal 2 5 65 8" xfId="24889" xr:uid="{00000000-0005-0000-0000-000038610000}"/>
    <cellStyle name="Normal 2 5 65 9" xfId="24890" xr:uid="{00000000-0005-0000-0000-000039610000}"/>
    <cellStyle name="Normal 2 5 66" xfId="24891" xr:uid="{00000000-0005-0000-0000-00003A610000}"/>
    <cellStyle name="Normal 2 5 66 10" xfId="24892" xr:uid="{00000000-0005-0000-0000-00003B610000}"/>
    <cellStyle name="Normal 2 5 66 2" xfId="24893" xr:uid="{00000000-0005-0000-0000-00003C610000}"/>
    <cellStyle name="Normal 2 5 66 2 2" xfId="24894" xr:uid="{00000000-0005-0000-0000-00003D610000}"/>
    <cellStyle name="Normal 2 5 66 3" xfId="24895" xr:uid="{00000000-0005-0000-0000-00003E610000}"/>
    <cellStyle name="Normal 2 5 66 3 2" xfId="24896" xr:uid="{00000000-0005-0000-0000-00003F610000}"/>
    <cellStyle name="Normal 2 5 66 4" xfId="24897" xr:uid="{00000000-0005-0000-0000-000040610000}"/>
    <cellStyle name="Normal 2 5 66 4 2" xfId="24898" xr:uid="{00000000-0005-0000-0000-000041610000}"/>
    <cellStyle name="Normal 2 5 66 5" xfId="24899" xr:uid="{00000000-0005-0000-0000-000042610000}"/>
    <cellStyle name="Normal 2 5 66 5 2" xfId="24900" xr:uid="{00000000-0005-0000-0000-000043610000}"/>
    <cellStyle name="Normal 2 5 66 6" xfId="24901" xr:uid="{00000000-0005-0000-0000-000044610000}"/>
    <cellStyle name="Normal 2 5 66 6 2" xfId="24902" xr:uid="{00000000-0005-0000-0000-000045610000}"/>
    <cellStyle name="Normal 2 5 66 7" xfId="24903" xr:uid="{00000000-0005-0000-0000-000046610000}"/>
    <cellStyle name="Normal 2 5 66 7 2" xfId="24904" xr:uid="{00000000-0005-0000-0000-000047610000}"/>
    <cellStyle name="Normal 2 5 66 8" xfId="24905" xr:uid="{00000000-0005-0000-0000-000048610000}"/>
    <cellStyle name="Normal 2 5 66 9" xfId="24906" xr:uid="{00000000-0005-0000-0000-000049610000}"/>
    <cellStyle name="Normal 2 5 67" xfId="24907" xr:uid="{00000000-0005-0000-0000-00004A610000}"/>
    <cellStyle name="Normal 2 5 67 10" xfId="24908" xr:uid="{00000000-0005-0000-0000-00004B610000}"/>
    <cellStyle name="Normal 2 5 67 2" xfId="24909" xr:uid="{00000000-0005-0000-0000-00004C610000}"/>
    <cellStyle name="Normal 2 5 67 2 2" xfId="24910" xr:uid="{00000000-0005-0000-0000-00004D610000}"/>
    <cellStyle name="Normal 2 5 67 3" xfId="24911" xr:uid="{00000000-0005-0000-0000-00004E610000}"/>
    <cellStyle name="Normal 2 5 67 3 2" xfId="24912" xr:uid="{00000000-0005-0000-0000-00004F610000}"/>
    <cellStyle name="Normal 2 5 67 4" xfId="24913" xr:uid="{00000000-0005-0000-0000-000050610000}"/>
    <cellStyle name="Normal 2 5 67 4 2" xfId="24914" xr:uid="{00000000-0005-0000-0000-000051610000}"/>
    <cellStyle name="Normal 2 5 67 5" xfId="24915" xr:uid="{00000000-0005-0000-0000-000052610000}"/>
    <cellStyle name="Normal 2 5 67 5 2" xfId="24916" xr:uid="{00000000-0005-0000-0000-000053610000}"/>
    <cellStyle name="Normal 2 5 67 6" xfId="24917" xr:uid="{00000000-0005-0000-0000-000054610000}"/>
    <cellStyle name="Normal 2 5 67 6 2" xfId="24918" xr:uid="{00000000-0005-0000-0000-000055610000}"/>
    <cellStyle name="Normal 2 5 67 7" xfId="24919" xr:uid="{00000000-0005-0000-0000-000056610000}"/>
    <cellStyle name="Normal 2 5 67 7 2" xfId="24920" xr:uid="{00000000-0005-0000-0000-000057610000}"/>
    <cellStyle name="Normal 2 5 67 8" xfId="24921" xr:uid="{00000000-0005-0000-0000-000058610000}"/>
    <cellStyle name="Normal 2 5 67 9" xfId="24922" xr:uid="{00000000-0005-0000-0000-000059610000}"/>
    <cellStyle name="Normal 2 5 68" xfId="24923" xr:uid="{00000000-0005-0000-0000-00005A610000}"/>
    <cellStyle name="Normal 2 5 68 10" xfId="24924" xr:uid="{00000000-0005-0000-0000-00005B610000}"/>
    <cellStyle name="Normal 2 5 68 2" xfId="24925" xr:uid="{00000000-0005-0000-0000-00005C610000}"/>
    <cellStyle name="Normal 2 5 68 2 2" xfId="24926" xr:uid="{00000000-0005-0000-0000-00005D610000}"/>
    <cellStyle name="Normal 2 5 68 3" xfId="24927" xr:uid="{00000000-0005-0000-0000-00005E610000}"/>
    <cellStyle name="Normal 2 5 68 3 2" xfId="24928" xr:uid="{00000000-0005-0000-0000-00005F610000}"/>
    <cellStyle name="Normal 2 5 68 4" xfId="24929" xr:uid="{00000000-0005-0000-0000-000060610000}"/>
    <cellStyle name="Normal 2 5 68 4 2" xfId="24930" xr:uid="{00000000-0005-0000-0000-000061610000}"/>
    <cellStyle name="Normal 2 5 68 5" xfId="24931" xr:uid="{00000000-0005-0000-0000-000062610000}"/>
    <cellStyle name="Normal 2 5 68 5 2" xfId="24932" xr:uid="{00000000-0005-0000-0000-000063610000}"/>
    <cellStyle name="Normal 2 5 68 6" xfId="24933" xr:uid="{00000000-0005-0000-0000-000064610000}"/>
    <cellStyle name="Normal 2 5 68 6 2" xfId="24934" xr:uid="{00000000-0005-0000-0000-000065610000}"/>
    <cellStyle name="Normal 2 5 68 7" xfId="24935" xr:uid="{00000000-0005-0000-0000-000066610000}"/>
    <cellStyle name="Normal 2 5 68 7 2" xfId="24936" xr:uid="{00000000-0005-0000-0000-000067610000}"/>
    <cellStyle name="Normal 2 5 68 8" xfId="24937" xr:uid="{00000000-0005-0000-0000-000068610000}"/>
    <cellStyle name="Normal 2 5 68 9" xfId="24938" xr:uid="{00000000-0005-0000-0000-000069610000}"/>
    <cellStyle name="Normal 2 5 69" xfId="24939" xr:uid="{00000000-0005-0000-0000-00006A610000}"/>
    <cellStyle name="Normal 2 5 69 10" xfId="24940" xr:uid="{00000000-0005-0000-0000-00006B610000}"/>
    <cellStyle name="Normal 2 5 69 2" xfId="24941" xr:uid="{00000000-0005-0000-0000-00006C610000}"/>
    <cellStyle name="Normal 2 5 69 2 2" xfId="24942" xr:uid="{00000000-0005-0000-0000-00006D610000}"/>
    <cellStyle name="Normal 2 5 69 3" xfId="24943" xr:uid="{00000000-0005-0000-0000-00006E610000}"/>
    <cellStyle name="Normal 2 5 69 3 2" xfId="24944" xr:uid="{00000000-0005-0000-0000-00006F610000}"/>
    <cellStyle name="Normal 2 5 69 4" xfId="24945" xr:uid="{00000000-0005-0000-0000-000070610000}"/>
    <cellStyle name="Normal 2 5 69 4 2" xfId="24946" xr:uid="{00000000-0005-0000-0000-000071610000}"/>
    <cellStyle name="Normal 2 5 69 5" xfId="24947" xr:uid="{00000000-0005-0000-0000-000072610000}"/>
    <cellStyle name="Normal 2 5 69 5 2" xfId="24948" xr:uid="{00000000-0005-0000-0000-000073610000}"/>
    <cellStyle name="Normal 2 5 69 6" xfId="24949" xr:uid="{00000000-0005-0000-0000-000074610000}"/>
    <cellStyle name="Normal 2 5 69 6 2" xfId="24950" xr:uid="{00000000-0005-0000-0000-000075610000}"/>
    <cellStyle name="Normal 2 5 69 7" xfId="24951" xr:uid="{00000000-0005-0000-0000-000076610000}"/>
    <cellStyle name="Normal 2 5 69 7 2" xfId="24952" xr:uid="{00000000-0005-0000-0000-000077610000}"/>
    <cellStyle name="Normal 2 5 69 8" xfId="24953" xr:uid="{00000000-0005-0000-0000-000078610000}"/>
    <cellStyle name="Normal 2 5 69 9" xfId="24954" xr:uid="{00000000-0005-0000-0000-000079610000}"/>
    <cellStyle name="Normal 2 5 7" xfId="24955" xr:uid="{00000000-0005-0000-0000-00007A610000}"/>
    <cellStyle name="Normal 2 5 7 10" xfId="24956" xr:uid="{00000000-0005-0000-0000-00007B610000}"/>
    <cellStyle name="Normal 2 5 7 2" xfId="24957" xr:uid="{00000000-0005-0000-0000-00007C610000}"/>
    <cellStyle name="Normal 2 5 7 2 2" xfId="24958" xr:uid="{00000000-0005-0000-0000-00007D610000}"/>
    <cellStyle name="Normal 2 5 7 3" xfId="24959" xr:uid="{00000000-0005-0000-0000-00007E610000}"/>
    <cellStyle name="Normal 2 5 7 3 2" xfId="24960" xr:uid="{00000000-0005-0000-0000-00007F610000}"/>
    <cellStyle name="Normal 2 5 7 4" xfId="24961" xr:uid="{00000000-0005-0000-0000-000080610000}"/>
    <cellStyle name="Normal 2 5 7 4 2" xfId="24962" xr:uid="{00000000-0005-0000-0000-000081610000}"/>
    <cellStyle name="Normal 2 5 7 5" xfId="24963" xr:uid="{00000000-0005-0000-0000-000082610000}"/>
    <cellStyle name="Normal 2 5 7 5 2" xfId="24964" xr:uid="{00000000-0005-0000-0000-000083610000}"/>
    <cellStyle name="Normal 2 5 7 6" xfId="24965" xr:uid="{00000000-0005-0000-0000-000084610000}"/>
    <cellStyle name="Normal 2 5 7 6 2" xfId="24966" xr:uid="{00000000-0005-0000-0000-000085610000}"/>
    <cellStyle name="Normal 2 5 7 7" xfId="24967" xr:uid="{00000000-0005-0000-0000-000086610000}"/>
    <cellStyle name="Normal 2 5 7 7 2" xfId="24968" xr:uid="{00000000-0005-0000-0000-000087610000}"/>
    <cellStyle name="Normal 2 5 7 8" xfId="24969" xr:uid="{00000000-0005-0000-0000-000088610000}"/>
    <cellStyle name="Normal 2 5 7 9" xfId="24970" xr:uid="{00000000-0005-0000-0000-000089610000}"/>
    <cellStyle name="Normal 2 5 70" xfId="24971" xr:uid="{00000000-0005-0000-0000-00008A610000}"/>
    <cellStyle name="Normal 2 5 70 10" xfId="24972" xr:uid="{00000000-0005-0000-0000-00008B610000}"/>
    <cellStyle name="Normal 2 5 70 2" xfId="24973" xr:uid="{00000000-0005-0000-0000-00008C610000}"/>
    <cellStyle name="Normal 2 5 70 2 2" xfId="24974" xr:uid="{00000000-0005-0000-0000-00008D610000}"/>
    <cellStyle name="Normal 2 5 70 3" xfId="24975" xr:uid="{00000000-0005-0000-0000-00008E610000}"/>
    <cellStyle name="Normal 2 5 70 3 2" xfId="24976" xr:uid="{00000000-0005-0000-0000-00008F610000}"/>
    <cellStyle name="Normal 2 5 70 4" xfId="24977" xr:uid="{00000000-0005-0000-0000-000090610000}"/>
    <cellStyle name="Normal 2 5 70 4 2" xfId="24978" xr:uid="{00000000-0005-0000-0000-000091610000}"/>
    <cellStyle name="Normal 2 5 70 5" xfId="24979" xr:uid="{00000000-0005-0000-0000-000092610000}"/>
    <cellStyle name="Normal 2 5 70 5 2" xfId="24980" xr:uid="{00000000-0005-0000-0000-000093610000}"/>
    <cellStyle name="Normal 2 5 70 6" xfId="24981" xr:uid="{00000000-0005-0000-0000-000094610000}"/>
    <cellStyle name="Normal 2 5 70 6 2" xfId="24982" xr:uid="{00000000-0005-0000-0000-000095610000}"/>
    <cellStyle name="Normal 2 5 70 7" xfId="24983" xr:uid="{00000000-0005-0000-0000-000096610000}"/>
    <cellStyle name="Normal 2 5 70 7 2" xfId="24984" xr:uid="{00000000-0005-0000-0000-000097610000}"/>
    <cellStyle name="Normal 2 5 70 8" xfId="24985" xr:uid="{00000000-0005-0000-0000-000098610000}"/>
    <cellStyle name="Normal 2 5 70 9" xfId="24986" xr:uid="{00000000-0005-0000-0000-000099610000}"/>
    <cellStyle name="Normal 2 5 71" xfId="24987" xr:uid="{00000000-0005-0000-0000-00009A610000}"/>
    <cellStyle name="Normal 2 5 71 2" xfId="24988" xr:uid="{00000000-0005-0000-0000-00009B610000}"/>
    <cellStyle name="Normal 2 5 72" xfId="24989" xr:uid="{00000000-0005-0000-0000-00009C610000}"/>
    <cellStyle name="Normal 2 5 72 2" xfId="24990" xr:uid="{00000000-0005-0000-0000-00009D610000}"/>
    <cellStyle name="Normal 2 5 73" xfId="24991" xr:uid="{00000000-0005-0000-0000-00009E610000}"/>
    <cellStyle name="Normal 2 5 73 2" xfId="24992" xr:uid="{00000000-0005-0000-0000-00009F610000}"/>
    <cellStyle name="Normal 2 5 74" xfId="24993" xr:uid="{00000000-0005-0000-0000-0000A0610000}"/>
    <cellStyle name="Normal 2 5 74 2" xfId="24994" xr:uid="{00000000-0005-0000-0000-0000A1610000}"/>
    <cellStyle name="Normal 2 5 75" xfId="24995" xr:uid="{00000000-0005-0000-0000-0000A2610000}"/>
    <cellStyle name="Normal 2 5 75 2" xfId="24996" xr:uid="{00000000-0005-0000-0000-0000A3610000}"/>
    <cellStyle name="Normal 2 5 76" xfId="24997" xr:uid="{00000000-0005-0000-0000-0000A4610000}"/>
    <cellStyle name="Normal 2 5 76 2" xfId="24998" xr:uid="{00000000-0005-0000-0000-0000A5610000}"/>
    <cellStyle name="Normal 2 5 77" xfId="24999" xr:uid="{00000000-0005-0000-0000-0000A6610000}"/>
    <cellStyle name="Normal 2 5 78" xfId="25000" xr:uid="{00000000-0005-0000-0000-0000A7610000}"/>
    <cellStyle name="Normal 2 5 79" xfId="25001" xr:uid="{00000000-0005-0000-0000-0000A8610000}"/>
    <cellStyle name="Normal 2 5 8" xfId="25002" xr:uid="{00000000-0005-0000-0000-0000A9610000}"/>
    <cellStyle name="Normal 2 5 8 10" xfId="25003" xr:uid="{00000000-0005-0000-0000-0000AA610000}"/>
    <cellStyle name="Normal 2 5 8 2" xfId="25004" xr:uid="{00000000-0005-0000-0000-0000AB610000}"/>
    <cellStyle name="Normal 2 5 8 2 2" xfId="25005" xr:uid="{00000000-0005-0000-0000-0000AC610000}"/>
    <cellStyle name="Normal 2 5 8 3" xfId="25006" xr:uid="{00000000-0005-0000-0000-0000AD610000}"/>
    <cellStyle name="Normal 2 5 8 3 2" xfId="25007" xr:uid="{00000000-0005-0000-0000-0000AE610000}"/>
    <cellStyle name="Normal 2 5 8 4" xfId="25008" xr:uid="{00000000-0005-0000-0000-0000AF610000}"/>
    <cellStyle name="Normal 2 5 8 4 2" xfId="25009" xr:uid="{00000000-0005-0000-0000-0000B0610000}"/>
    <cellStyle name="Normal 2 5 8 5" xfId="25010" xr:uid="{00000000-0005-0000-0000-0000B1610000}"/>
    <cellStyle name="Normal 2 5 8 5 2" xfId="25011" xr:uid="{00000000-0005-0000-0000-0000B2610000}"/>
    <cellStyle name="Normal 2 5 8 6" xfId="25012" xr:uid="{00000000-0005-0000-0000-0000B3610000}"/>
    <cellStyle name="Normal 2 5 8 6 2" xfId="25013" xr:uid="{00000000-0005-0000-0000-0000B4610000}"/>
    <cellStyle name="Normal 2 5 8 7" xfId="25014" xr:uid="{00000000-0005-0000-0000-0000B5610000}"/>
    <cellStyle name="Normal 2 5 8 7 2" xfId="25015" xr:uid="{00000000-0005-0000-0000-0000B6610000}"/>
    <cellStyle name="Normal 2 5 8 8" xfId="25016" xr:uid="{00000000-0005-0000-0000-0000B7610000}"/>
    <cellStyle name="Normal 2 5 8 9" xfId="25017" xr:uid="{00000000-0005-0000-0000-0000B8610000}"/>
    <cellStyle name="Normal 2 5 9" xfId="25018" xr:uid="{00000000-0005-0000-0000-0000B9610000}"/>
    <cellStyle name="Normal 2 5 9 10" xfId="25019" xr:uid="{00000000-0005-0000-0000-0000BA610000}"/>
    <cellStyle name="Normal 2 5 9 2" xfId="25020" xr:uid="{00000000-0005-0000-0000-0000BB610000}"/>
    <cellStyle name="Normal 2 5 9 2 2" xfId="25021" xr:uid="{00000000-0005-0000-0000-0000BC610000}"/>
    <cellStyle name="Normal 2 5 9 3" xfId="25022" xr:uid="{00000000-0005-0000-0000-0000BD610000}"/>
    <cellStyle name="Normal 2 5 9 3 2" xfId="25023" xr:uid="{00000000-0005-0000-0000-0000BE610000}"/>
    <cellStyle name="Normal 2 5 9 4" xfId="25024" xr:uid="{00000000-0005-0000-0000-0000BF610000}"/>
    <cellStyle name="Normal 2 5 9 4 2" xfId="25025" xr:uid="{00000000-0005-0000-0000-0000C0610000}"/>
    <cellStyle name="Normal 2 5 9 5" xfId="25026" xr:uid="{00000000-0005-0000-0000-0000C1610000}"/>
    <cellStyle name="Normal 2 5 9 5 2" xfId="25027" xr:uid="{00000000-0005-0000-0000-0000C2610000}"/>
    <cellStyle name="Normal 2 5 9 6" xfId="25028" xr:uid="{00000000-0005-0000-0000-0000C3610000}"/>
    <cellStyle name="Normal 2 5 9 6 2" xfId="25029" xr:uid="{00000000-0005-0000-0000-0000C4610000}"/>
    <cellStyle name="Normal 2 5 9 7" xfId="25030" xr:uid="{00000000-0005-0000-0000-0000C5610000}"/>
    <cellStyle name="Normal 2 5 9 7 2" xfId="25031" xr:uid="{00000000-0005-0000-0000-0000C6610000}"/>
    <cellStyle name="Normal 2 5 9 8" xfId="25032" xr:uid="{00000000-0005-0000-0000-0000C7610000}"/>
    <cellStyle name="Normal 2 5 9 9" xfId="25033" xr:uid="{00000000-0005-0000-0000-0000C8610000}"/>
    <cellStyle name="Normal 2 50" xfId="25034" xr:uid="{00000000-0005-0000-0000-0000C9610000}"/>
    <cellStyle name="Normal 2 50 10" xfId="25035" xr:uid="{00000000-0005-0000-0000-0000CA610000}"/>
    <cellStyle name="Normal 2 50 2" xfId="25036" xr:uid="{00000000-0005-0000-0000-0000CB610000}"/>
    <cellStyle name="Normal 2 50 2 2" xfId="25037" xr:uid="{00000000-0005-0000-0000-0000CC610000}"/>
    <cellStyle name="Normal 2 50 3" xfId="25038" xr:uid="{00000000-0005-0000-0000-0000CD610000}"/>
    <cellStyle name="Normal 2 50 3 2" xfId="25039" xr:uid="{00000000-0005-0000-0000-0000CE610000}"/>
    <cellStyle name="Normal 2 50 4" xfId="25040" xr:uid="{00000000-0005-0000-0000-0000CF610000}"/>
    <cellStyle name="Normal 2 50 4 2" xfId="25041" xr:uid="{00000000-0005-0000-0000-0000D0610000}"/>
    <cellStyle name="Normal 2 50 5" xfId="25042" xr:uid="{00000000-0005-0000-0000-0000D1610000}"/>
    <cellStyle name="Normal 2 50 5 2" xfId="25043" xr:uid="{00000000-0005-0000-0000-0000D2610000}"/>
    <cellStyle name="Normal 2 50 6" xfId="25044" xr:uid="{00000000-0005-0000-0000-0000D3610000}"/>
    <cellStyle name="Normal 2 50 6 2" xfId="25045" xr:uid="{00000000-0005-0000-0000-0000D4610000}"/>
    <cellStyle name="Normal 2 50 7" xfId="25046" xr:uid="{00000000-0005-0000-0000-0000D5610000}"/>
    <cellStyle name="Normal 2 50 7 2" xfId="25047" xr:uid="{00000000-0005-0000-0000-0000D6610000}"/>
    <cellStyle name="Normal 2 50 8" xfId="25048" xr:uid="{00000000-0005-0000-0000-0000D7610000}"/>
    <cellStyle name="Normal 2 50 9" xfId="25049" xr:uid="{00000000-0005-0000-0000-0000D8610000}"/>
    <cellStyle name="Normal 2 51" xfId="25050" xr:uid="{00000000-0005-0000-0000-0000D9610000}"/>
    <cellStyle name="Normal 2 51 10" xfId="25051" xr:uid="{00000000-0005-0000-0000-0000DA610000}"/>
    <cellStyle name="Normal 2 51 2" xfId="25052" xr:uid="{00000000-0005-0000-0000-0000DB610000}"/>
    <cellStyle name="Normal 2 51 2 2" xfId="25053" xr:uid="{00000000-0005-0000-0000-0000DC610000}"/>
    <cellStyle name="Normal 2 51 3" xfId="25054" xr:uid="{00000000-0005-0000-0000-0000DD610000}"/>
    <cellStyle name="Normal 2 51 3 2" xfId="25055" xr:uid="{00000000-0005-0000-0000-0000DE610000}"/>
    <cellStyle name="Normal 2 51 4" xfId="25056" xr:uid="{00000000-0005-0000-0000-0000DF610000}"/>
    <cellStyle name="Normal 2 51 4 2" xfId="25057" xr:uid="{00000000-0005-0000-0000-0000E0610000}"/>
    <cellStyle name="Normal 2 51 5" xfId="25058" xr:uid="{00000000-0005-0000-0000-0000E1610000}"/>
    <cellStyle name="Normal 2 51 5 2" xfId="25059" xr:uid="{00000000-0005-0000-0000-0000E2610000}"/>
    <cellStyle name="Normal 2 51 6" xfId="25060" xr:uid="{00000000-0005-0000-0000-0000E3610000}"/>
    <cellStyle name="Normal 2 51 6 2" xfId="25061" xr:uid="{00000000-0005-0000-0000-0000E4610000}"/>
    <cellStyle name="Normal 2 51 7" xfId="25062" xr:uid="{00000000-0005-0000-0000-0000E5610000}"/>
    <cellStyle name="Normal 2 51 7 2" xfId="25063" xr:uid="{00000000-0005-0000-0000-0000E6610000}"/>
    <cellStyle name="Normal 2 51 8" xfId="25064" xr:uid="{00000000-0005-0000-0000-0000E7610000}"/>
    <cellStyle name="Normal 2 51 9" xfId="25065" xr:uid="{00000000-0005-0000-0000-0000E8610000}"/>
    <cellStyle name="Normal 2 52" xfId="25066" xr:uid="{00000000-0005-0000-0000-0000E9610000}"/>
    <cellStyle name="Normal 2 52 10" xfId="25067" xr:uid="{00000000-0005-0000-0000-0000EA610000}"/>
    <cellStyle name="Normal 2 52 2" xfId="25068" xr:uid="{00000000-0005-0000-0000-0000EB610000}"/>
    <cellStyle name="Normal 2 52 2 2" xfId="25069" xr:uid="{00000000-0005-0000-0000-0000EC610000}"/>
    <cellStyle name="Normal 2 52 3" xfId="25070" xr:uid="{00000000-0005-0000-0000-0000ED610000}"/>
    <cellStyle name="Normal 2 52 3 2" xfId="25071" xr:uid="{00000000-0005-0000-0000-0000EE610000}"/>
    <cellStyle name="Normal 2 52 4" xfId="25072" xr:uid="{00000000-0005-0000-0000-0000EF610000}"/>
    <cellStyle name="Normal 2 52 4 2" xfId="25073" xr:uid="{00000000-0005-0000-0000-0000F0610000}"/>
    <cellStyle name="Normal 2 52 5" xfId="25074" xr:uid="{00000000-0005-0000-0000-0000F1610000}"/>
    <cellStyle name="Normal 2 52 5 2" xfId="25075" xr:uid="{00000000-0005-0000-0000-0000F2610000}"/>
    <cellStyle name="Normal 2 52 6" xfId="25076" xr:uid="{00000000-0005-0000-0000-0000F3610000}"/>
    <cellStyle name="Normal 2 52 6 2" xfId="25077" xr:uid="{00000000-0005-0000-0000-0000F4610000}"/>
    <cellStyle name="Normal 2 52 7" xfId="25078" xr:uid="{00000000-0005-0000-0000-0000F5610000}"/>
    <cellStyle name="Normal 2 52 7 2" xfId="25079" xr:uid="{00000000-0005-0000-0000-0000F6610000}"/>
    <cellStyle name="Normal 2 52 8" xfId="25080" xr:uid="{00000000-0005-0000-0000-0000F7610000}"/>
    <cellStyle name="Normal 2 52 9" xfId="25081" xr:uid="{00000000-0005-0000-0000-0000F8610000}"/>
    <cellStyle name="Normal 2 53" xfId="25082" xr:uid="{00000000-0005-0000-0000-0000F9610000}"/>
    <cellStyle name="Normal 2 53 10" xfId="25083" xr:uid="{00000000-0005-0000-0000-0000FA610000}"/>
    <cellStyle name="Normal 2 53 2" xfId="25084" xr:uid="{00000000-0005-0000-0000-0000FB610000}"/>
    <cellStyle name="Normal 2 53 2 2" xfId="25085" xr:uid="{00000000-0005-0000-0000-0000FC610000}"/>
    <cellStyle name="Normal 2 53 3" xfId="25086" xr:uid="{00000000-0005-0000-0000-0000FD610000}"/>
    <cellStyle name="Normal 2 53 3 2" xfId="25087" xr:uid="{00000000-0005-0000-0000-0000FE610000}"/>
    <cellStyle name="Normal 2 53 4" xfId="25088" xr:uid="{00000000-0005-0000-0000-0000FF610000}"/>
    <cellStyle name="Normal 2 53 4 2" xfId="25089" xr:uid="{00000000-0005-0000-0000-000000620000}"/>
    <cellStyle name="Normal 2 53 5" xfId="25090" xr:uid="{00000000-0005-0000-0000-000001620000}"/>
    <cellStyle name="Normal 2 53 5 2" xfId="25091" xr:uid="{00000000-0005-0000-0000-000002620000}"/>
    <cellStyle name="Normal 2 53 6" xfId="25092" xr:uid="{00000000-0005-0000-0000-000003620000}"/>
    <cellStyle name="Normal 2 53 6 2" xfId="25093" xr:uid="{00000000-0005-0000-0000-000004620000}"/>
    <cellStyle name="Normal 2 53 7" xfId="25094" xr:uid="{00000000-0005-0000-0000-000005620000}"/>
    <cellStyle name="Normal 2 53 7 2" xfId="25095" xr:uid="{00000000-0005-0000-0000-000006620000}"/>
    <cellStyle name="Normal 2 53 8" xfId="25096" xr:uid="{00000000-0005-0000-0000-000007620000}"/>
    <cellStyle name="Normal 2 53 9" xfId="25097" xr:uid="{00000000-0005-0000-0000-000008620000}"/>
    <cellStyle name="Normal 2 54" xfId="25098" xr:uid="{00000000-0005-0000-0000-000009620000}"/>
    <cellStyle name="Normal 2 54 10" xfId="25099" xr:uid="{00000000-0005-0000-0000-00000A620000}"/>
    <cellStyle name="Normal 2 54 2" xfId="25100" xr:uid="{00000000-0005-0000-0000-00000B620000}"/>
    <cellStyle name="Normal 2 54 2 2" xfId="25101" xr:uid="{00000000-0005-0000-0000-00000C620000}"/>
    <cellStyle name="Normal 2 54 3" xfId="25102" xr:uid="{00000000-0005-0000-0000-00000D620000}"/>
    <cellStyle name="Normal 2 54 3 2" xfId="25103" xr:uid="{00000000-0005-0000-0000-00000E620000}"/>
    <cellStyle name="Normal 2 54 4" xfId="25104" xr:uid="{00000000-0005-0000-0000-00000F620000}"/>
    <cellStyle name="Normal 2 54 4 2" xfId="25105" xr:uid="{00000000-0005-0000-0000-000010620000}"/>
    <cellStyle name="Normal 2 54 5" xfId="25106" xr:uid="{00000000-0005-0000-0000-000011620000}"/>
    <cellStyle name="Normal 2 54 5 2" xfId="25107" xr:uid="{00000000-0005-0000-0000-000012620000}"/>
    <cellStyle name="Normal 2 54 6" xfId="25108" xr:uid="{00000000-0005-0000-0000-000013620000}"/>
    <cellStyle name="Normal 2 54 6 2" xfId="25109" xr:uid="{00000000-0005-0000-0000-000014620000}"/>
    <cellStyle name="Normal 2 54 7" xfId="25110" xr:uid="{00000000-0005-0000-0000-000015620000}"/>
    <cellStyle name="Normal 2 54 7 2" xfId="25111" xr:uid="{00000000-0005-0000-0000-000016620000}"/>
    <cellStyle name="Normal 2 54 8" xfId="25112" xr:uid="{00000000-0005-0000-0000-000017620000}"/>
    <cellStyle name="Normal 2 54 9" xfId="25113" xr:uid="{00000000-0005-0000-0000-000018620000}"/>
    <cellStyle name="Normal 2 55" xfId="25114" xr:uid="{00000000-0005-0000-0000-000019620000}"/>
    <cellStyle name="Normal 2 55 10" xfId="25115" xr:uid="{00000000-0005-0000-0000-00001A620000}"/>
    <cellStyle name="Normal 2 55 2" xfId="25116" xr:uid="{00000000-0005-0000-0000-00001B620000}"/>
    <cellStyle name="Normal 2 55 2 2" xfId="25117" xr:uid="{00000000-0005-0000-0000-00001C620000}"/>
    <cellStyle name="Normal 2 55 3" xfId="25118" xr:uid="{00000000-0005-0000-0000-00001D620000}"/>
    <cellStyle name="Normal 2 55 3 2" xfId="25119" xr:uid="{00000000-0005-0000-0000-00001E620000}"/>
    <cellStyle name="Normal 2 55 4" xfId="25120" xr:uid="{00000000-0005-0000-0000-00001F620000}"/>
    <cellStyle name="Normal 2 55 4 2" xfId="25121" xr:uid="{00000000-0005-0000-0000-000020620000}"/>
    <cellStyle name="Normal 2 55 5" xfId="25122" xr:uid="{00000000-0005-0000-0000-000021620000}"/>
    <cellStyle name="Normal 2 55 5 2" xfId="25123" xr:uid="{00000000-0005-0000-0000-000022620000}"/>
    <cellStyle name="Normal 2 55 6" xfId="25124" xr:uid="{00000000-0005-0000-0000-000023620000}"/>
    <cellStyle name="Normal 2 55 6 2" xfId="25125" xr:uid="{00000000-0005-0000-0000-000024620000}"/>
    <cellStyle name="Normal 2 55 7" xfId="25126" xr:uid="{00000000-0005-0000-0000-000025620000}"/>
    <cellStyle name="Normal 2 55 7 2" xfId="25127" xr:uid="{00000000-0005-0000-0000-000026620000}"/>
    <cellStyle name="Normal 2 55 8" xfId="25128" xr:uid="{00000000-0005-0000-0000-000027620000}"/>
    <cellStyle name="Normal 2 55 9" xfId="25129" xr:uid="{00000000-0005-0000-0000-000028620000}"/>
    <cellStyle name="Normal 2 56" xfId="25130" xr:uid="{00000000-0005-0000-0000-000029620000}"/>
    <cellStyle name="Normal 2 56 10" xfId="25131" xr:uid="{00000000-0005-0000-0000-00002A620000}"/>
    <cellStyle name="Normal 2 56 2" xfId="25132" xr:uid="{00000000-0005-0000-0000-00002B620000}"/>
    <cellStyle name="Normal 2 56 2 2" xfId="25133" xr:uid="{00000000-0005-0000-0000-00002C620000}"/>
    <cellStyle name="Normal 2 56 3" xfId="25134" xr:uid="{00000000-0005-0000-0000-00002D620000}"/>
    <cellStyle name="Normal 2 56 3 2" xfId="25135" xr:uid="{00000000-0005-0000-0000-00002E620000}"/>
    <cellStyle name="Normal 2 56 4" xfId="25136" xr:uid="{00000000-0005-0000-0000-00002F620000}"/>
    <cellStyle name="Normal 2 56 4 2" xfId="25137" xr:uid="{00000000-0005-0000-0000-000030620000}"/>
    <cellStyle name="Normal 2 56 5" xfId="25138" xr:uid="{00000000-0005-0000-0000-000031620000}"/>
    <cellStyle name="Normal 2 56 5 2" xfId="25139" xr:uid="{00000000-0005-0000-0000-000032620000}"/>
    <cellStyle name="Normal 2 56 6" xfId="25140" xr:uid="{00000000-0005-0000-0000-000033620000}"/>
    <cellStyle name="Normal 2 56 6 2" xfId="25141" xr:uid="{00000000-0005-0000-0000-000034620000}"/>
    <cellStyle name="Normal 2 56 7" xfId="25142" xr:uid="{00000000-0005-0000-0000-000035620000}"/>
    <cellStyle name="Normal 2 56 7 2" xfId="25143" xr:uid="{00000000-0005-0000-0000-000036620000}"/>
    <cellStyle name="Normal 2 56 8" xfId="25144" xr:uid="{00000000-0005-0000-0000-000037620000}"/>
    <cellStyle name="Normal 2 56 9" xfId="25145" xr:uid="{00000000-0005-0000-0000-000038620000}"/>
    <cellStyle name="Normal 2 57" xfId="25146" xr:uid="{00000000-0005-0000-0000-000039620000}"/>
    <cellStyle name="Normal 2 57 10" xfId="25147" xr:uid="{00000000-0005-0000-0000-00003A620000}"/>
    <cellStyle name="Normal 2 57 2" xfId="25148" xr:uid="{00000000-0005-0000-0000-00003B620000}"/>
    <cellStyle name="Normal 2 57 2 2" xfId="25149" xr:uid="{00000000-0005-0000-0000-00003C620000}"/>
    <cellStyle name="Normal 2 57 3" xfId="25150" xr:uid="{00000000-0005-0000-0000-00003D620000}"/>
    <cellStyle name="Normal 2 57 3 2" xfId="25151" xr:uid="{00000000-0005-0000-0000-00003E620000}"/>
    <cellStyle name="Normal 2 57 4" xfId="25152" xr:uid="{00000000-0005-0000-0000-00003F620000}"/>
    <cellStyle name="Normal 2 57 4 2" xfId="25153" xr:uid="{00000000-0005-0000-0000-000040620000}"/>
    <cellStyle name="Normal 2 57 5" xfId="25154" xr:uid="{00000000-0005-0000-0000-000041620000}"/>
    <cellStyle name="Normal 2 57 5 2" xfId="25155" xr:uid="{00000000-0005-0000-0000-000042620000}"/>
    <cellStyle name="Normal 2 57 6" xfId="25156" xr:uid="{00000000-0005-0000-0000-000043620000}"/>
    <cellStyle name="Normal 2 57 6 2" xfId="25157" xr:uid="{00000000-0005-0000-0000-000044620000}"/>
    <cellStyle name="Normal 2 57 7" xfId="25158" xr:uid="{00000000-0005-0000-0000-000045620000}"/>
    <cellStyle name="Normal 2 57 7 2" xfId="25159" xr:uid="{00000000-0005-0000-0000-000046620000}"/>
    <cellStyle name="Normal 2 57 8" xfId="25160" xr:uid="{00000000-0005-0000-0000-000047620000}"/>
    <cellStyle name="Normal 2 57 9" xfId="25161" xr:uid="{00000000-0005-0000-0000-000048620000}"/>
    <cellStyle name="Normal 2 58" xfId="25162" xr:uid="{00000000-0005-0000-0000-000049620000}"/>
    <cellStyle name="Normal 2 58 10" xfId="25163" xr:uid="{00000000-0005-0000-0000-00004A620000}"/>
    <cellStyle name="Normal 2 58 2" xfId="25164" xr:uid="{00000000-0005-0000-0000-00004B620000}"/>
    <cellStyle name="Normal 2 58 2 2" xfId="25165" xr:uid="{00000000-0005-0000-0000-00004C620000}"/>
    <cellStyle name="Normal 2 58 3" xfId="25166" xr:uid="{00000000-0005-0000-0000-00004D620000}"/>
    <cellStyle name="Normal 2 58 3 2" xfId="25167" xr:uid="{00000000-0005-0000-0000-00004E620000}"/>
    <cellStyle name="Normal 2 58 4" xfId="25168" xr:uid="{00000000-0005-0000-0000-00004F620000}"/>
    <cellStyle name="Normal 2 58 4 2" xfId="25169" xr:uid="{00000000-0005-0000-0000-000050620000}"/>
    <cellStyle name="Normal 2 58 5" xfId="25170" xr:uid="{00000000-0005-0000-0000-000051620000}"/>
    <cellStyle name="Normal 2 58 5 2" xfId="25171" xr:uid="{00000000-0005-0000-0000-000052620000}"/>
    <cellStyle name="Normal 2 58 6" xfId="25172" xr:uid="{00000000-0005-0000-0000-000053620000}"/>
    <cellStyle name="Normal 2 58 6 2" xfId="25173" xr:uid="{00000000-0005-0000-0000-000054620000}"/>
    <cellStyle name="Normal 2 58 7" xfId="25174" xr:uid="{00000000-0005-0000-0000-000055620000}"/>
    <cellStyle name="Normal 2 58 7 2" xfId="25175" xr:uid="{00000000-0005-0000-0000-000056620000}"/>
    <cellStyle name="Normal 2 58 8" xfId="25176" xr:uid="{00000000-0005-0000-0000-000057620000}"/>
    <cellStyle name="Normal 2 58 9" xfId="25177" xr:uid="{00000000-0005-0000-0000-000058620000}"/>
    <cellStyle name="Normal 2 59" xfId="25178" xr:uid="{00000000-0005-0000-0000-000059620000}"/>
    <cellStyle name="Normal 2 59 10" xfId="25179" xr:uid="{00000000-0005-0000-0000-00005A620000}"/>
    <cellStyle name="Normal 2 59 2" xfId="25180" xr:uid="{00000000-0005-0000-0000-00005B620000}"/>
    <cellStyle name="Normal 2 59 2 2" xfId="25181" xr:uid="{00000000-0005-0000-0000-00005C620000}"/>
    <cellStyle name="Normal 2 59 3" xfId="25182" xr:uid="{00000000-0005-0000-0000-00005D620000}"/>
    <cellStyle name="Normal 2 59 3 2" xfId="25183" xr:uid="{00000000-0005-0000-0000-00005E620000}"/>
    <cellStyle name="Normal 2 59 4" xfId="25184" xr:uid="{00000000-0005-0000-0000-00005F620000}"/>
    <cellStyle name="Normal 2 59 4 2" xfId="25185" xr:uid="{00000000-0005-0000-0000-000060620000}"/>
    <cellStyle name="Normal 2 59 5" xfId="25186" xr:uid="{00000000-0005-0000-0000-000061620000}"/>
    <cellStyle name="Normal 2 59 5 2" xfId="25187" xr:uid="{00000000-0005-0000-0000-000062620000}"/>
    <cellStyle name="Normal 2 59 6" xfId="25188" xr:uid="{00000000-0005-0000-0000-000063620000}"/>
    <cellStyle name="Normal 2 59 6 2" xfId="25189" xr:uid="{00000000-0005-0000-0000-000064620000}"/>
    <cellStyle name="Normal 2 59 7" xfId="25190" xr:uid="{00000000-0005-0000-0000-000065620000}"/>
    <cellStyle name="Normal 2 59 7 2" xfId="25191" xr:uid="{00000000-0005-0000-0000-000066620000}"/>
    <cellStyle name="Normal 2 59 8" xfId="25192" xr:uid="{00000000-0005-0000-0000-000067620000}"/>
    <cellStyle name="Normal 2 59 9" xfId="25193" xr:uid="{00000000-0005-0000-0000-000068620000}"/>
    <cellStyle name="Normal 2 6" xfId="25194" xr:uid="{00000000-0005-0000-0000-000069620000}"/>
    <cellStyle name="Normal 2 6 10" xfId="25195" xr:uid="{00000000-0005-0000-0000-00006A620000}"/>
    <cellStyle name="Normal 2 6 10 10" xfId="25196" xr:uid="{00000000-0005-0000-0000-00006B620000}"/>
    <cellStyle name="Normal 2 6 10 2" xfId="25197" xr:uid="{00000000-0005-0000-0000-00006C620000}"/>
    <cellStyle name="Normal 2 6 10 2 2" xfId="25198" xr:uid="{00000000-0005-0000-0000-00006D620000}"/>
    <cellStyle name="Normal 2 6 10 3" xfId="25199" xr:uid="{00000000-0005-0000-0000-00006E620000}"/>
    <cellStyle name="Normal 2 6 10 3 2" xfId="25200" xr:uid="{00000000-0005-0000-0000-00006F620000}"/>
    <cellStyle name="Normal 2 6 10 4" xfId="25201" xr:uid="{00000000-0005-0000-0000-000070620000}"/>
    <cellStyle name="Normal 2 6 10 4 2" xfId="25202" xr:uid="{00000000-0005-0000-0000-000071620000}"/>
    <cellStyle name="Normal 2 6 10 5" xfId="25203" xr:uid="{00000000-0005-0000-0000-000072620000}"/>
    <cellStyle name="Normal 2 6 10 5 2" xfId="25204" xr:uid="{00000000-0005-0000-0000-000073620000}"/>
    <cellStyle name="Normal 2 6 10 6" xfId="25205" xr:uid="{00000000-0005-0000-0000-000074620000}"/>
    <cellStyle name="Normal 2 6 10 6 2" xfId="25206" xr:uid="{00000000-0005-0000-0000-000075620000}"/>
    <cellStyle name="Normal 2 6 10 7" xfId="25207" xr:uid="{00000000-0005-0000-0000-000076620000}"/>
    <cellStyle name="Normal 2 6 10 7 2" xfId="25208" xr:uid="{00000000-0005-0000-0000-000077620000}"/>
    <cellStyle name="Normal 2 6 10 8" xfId="25209" xr:uid="{00000000-0005-0000-0000-000078620000}"/>
    <cellStyle name="Normal 2 6 10 9" xfId="25210" xr:uid="{00000000-0005-0000-0000-000079620000}"/>
    <cellStyle name="Normal 2 6 11" xfId="25211" xr:uid="{00000000-0005-0000-0000-00007A620000}"/>
    <cellStyle name="Normal 2 6 11 10" xfId="25212" xr:uid="{00000000-0005-0000-0000-00007B620000}"/>
    <cellStyle name="Normal 2 6 11 2" xfId="25213" xr:uid="{00000000-0005-0000-0000-00007C620000}"/>
    <cellStyle name="Normal 2 6 11 2 2" xfId="25214" xr:uid="{00000000-0005-0000-0000-00007D620000}"/>
    <cellStyle name="Normal 2 6 11 3" xfId="25215" xr:uid="{00000000-0005-0000-0000-00007E620000}"/>
    <cellStyle name="Normal 2 6 11 3 2" xfId="25216" xr:uid="{00000000-0005-0000-0000-00007F620000}"/>
    <cellStyle name="Normal 2 6 11 4" xfId="25217" xr:uid="{00000000-0005-0000-0000-000080620000}"/>
    <cellStyle name="Normal 2 6 11 4 2" xfId="25218" xr:uid="{00000000-0005-0000-0000-000081620000}"/>
    <cellStyle name="Normal 2 6 11 5" xfId="25219" xr:uid="{00000000-0005-0000-0000-000082620000}"/>
    <cellStyle name="Normal 2 6 11 5 2" xfId="25220" xr:uid="{00000000-0005-0000-0000-000083620000}"/>
    <cellStyle name="Normal 2 6 11 6" xfId="25221" xr:uid="{00000000-0005-0000-0000-000084620000}"/>
    <cellStyle name="Normal 2 6 11 6 2" xfId="25222" xr:uid="{00000000-0005-0000-0000-000085620000}"/>
    <cellStyle name="Normal 2 6 11 7" xfId="25223" xr:uid="{00000000-0005-0000-0000-000086620000}"/>
    <cellStyle name="Normal 2 6 11 7 2" xfId="25224" xr:uid="{00000000-0005-0000-0000-000087620000}"/>
    <cellStyle name="Normal 2 6 11 8" xfId="25225" xr:uid="{00000000-0005-0000-0000-000088620000}"/>
    <cellStyle name="Normal 2 6 11 9" xfId="25226" xr:uid="{00000000-0005-0000-0000-000089620000}"/>
    <cellStyle name="Normal 2 6 12" xfId="25227" xr:uid="{00000000-0005-0000-0000-00008A620000}"/>
    <cellStyle name="Normal 2 6 12 10" xfId="25228" xr:uid="{00000000-0005-0000-0000-00008B620000}"/>
    <cellStyle name="Normal 2 6 12 2" xfId="25229" xr:uid="{00000000-0005-0000-0000-00008C620000}"/>
    <cellStyle name="Normal 2 6 12 2 2" xfId="25230" xr:uid="{00000000-0005-0000-0000-00008D620000}"/>
    <cellStyle name="Normal 2 6 12 3" xfId="25231" xr:uid="{00000000-0005-0000-0000-00008E620000}"/>
    <cellStyle name="Normal 2 6 12 3 2" xfId="25232" xr:uid="{00000000-0005-0000-0000-00008F620000}"/>
    <cellStyle name="Normal 2 6 12 4" xfId="25233" xr:uid="{00000000-0005-0000-0000-000090620000}"/>
    <cellStyle name="Normal 2 6 12 4 2" xfId="25234" xr:uid="{00000000-0005-0000-0000-000091620000}"/>
    <cellStyle name="Normal 2 6 12 5" xfId="25235" xr:uid="{00000000-0005-0000-0000-000092620000}"/>
    <cellStyle name="Normal 2 6 12 5 2" xfId="25236" xr:uid="{00000000-0005-0000-0000-000093620000}"/>
    <cellStyle name="Normal 2 6 12 6" xfId="25237" xr:uid="{00000000-0005-0000-0000-000094620000}"/>
    <cellStyle name="Normal 2 6 12 6 2" xfId="25238" xr:uid="{00000000-0005-0000-0000-000095620000}"/>
    <cellStyle name="Normal 2 6 12 7" xfId="25239" xr:uid="{00000000-0005-0000-0000-000096620000}"/>
    <cellStyle name="Normal 2 6 12 7 2" xfId="25240" xr:uid="{00000000-0005-0000-0000-000097620000}"/>
    <cellStyle name="Normal 2 6 12 8" xfId="25241" xr:uid="{00000000-0005-0000-0000-000098620000}"/>
    <cellStyle name="Normal 2 6 12 9" xfId="25242" xr:uid="{00000000-0005-0000-0000-000099620000}"/>
    <cellStyle name="Normal 2 6 13" xfId="25243" xr:uid="{00000000-0005-0000-0000-00009A620000}"/>
    <cellStyle name="Normal 2 6 13 10" xfId="25244" xr:uid="{00000000-0005-0000-0000-00009B620000}"/>
    <cellStyle name="Normal 2 6 13 2" xfId="25245" xr:uid="{00000000-0005-0000-0000-00009C620000}"/>
    <cellStyle name="Normal 2 6 13 2 2" xfId="25246" xr:uid="{00000000-0005-0000-0000-00009D620000}"/>
    <cellStyle name="Normal 2 6 13 3" xfId="25247" xr:uid="{00000000-0005-0000-0000-00009E620000}"/>
    <cellStyle name="Normal 2 6 13 3 2" xfId="25248" xr:uid="{00000000-0005-0000-0000-00009F620000}"/>
    <cellStyle name="Normal 2 6 13 4" xfId="25249" xr:uid="{00000000-0005-0000-0000-0000A0620000}"/>
    <cellStyle name="Normal 2 6 13 4 2" xfId="25250" xr:uid="{00000000-0005-0000-0000-0000A1620000}"/>
    <cellStyle name="Normal 2 6 13 5" xfId="25251" xr:uid="{00000000-0005-0000-0000-0000A2620000}"/>
    <cellStyle name="Normal 2 6 13 5 2" xfId="25252" xr:uid="{00000000-0005-0000-0000-0000A3620000}"/>
    <cellStyle name="Normal 2 6 13 6" xfId="25253" xr:uid="{00000000-0005-0000-0000-0000A4620000}"/>
    <cellStyle name="Normal 2 6 13 6 2" xfId="25254" xr:uid="{00000000-0005-0000-0000-0000A5620000}"/>
    <cellStyle name="Normal 2 6 13 7" xfId="25255" xr:uid="{00000000-0005-0000-0000-0000A6620000}"/>
    <cellStyle name="Normal 2 6 13 7 2" xfId="25256" xr:uid="{00000000-0005-0000-0000-0000A7620000}"/>
    <cellStyle name="Normal 2 6 13 8" xfId="25257" xr:uid="{00000000-0005-0000-0000-0000A8620000}"/>
    <cellStyle name="Normal 2 6 13 9" xfId="25258" xr:uid="{00000000-0005-0000-0000-0000A9620000}"/>
    <cellStyle name="Normal 2 6 14" xfId="25259" xr:uid="{00000000-0005-0000-0000-0000AA620000}"/>
    <cellStyle name="Normal 2 6 14 10" xfId="25260" xr:uid="{00000000-0005-0000-0000-0000AB620000}"/>
    <cellStyle name="Normal 2 6 14 2" xfId="25261" xr:uid="{00000000-0005-0000-0000-0000AC620000}"/>
    <cellStyle name="Normal 2 6 14 2 2" xfId="25262" xr:uid="{00000000-0005-0000-0000-0000AD620000}"/>
    <cellStyle name="Normal 2 6 14 3" xfId="25263" xr:uid="{00000000-0005-0000-0000-0000AE620000}"/>
    <cellStyle name="Normal 2 6 14 3 2" xfId="25264" xr:uid="{00000000-0005-0000-0000-0000AF620000}"/>
    <cellStyle name="Normal 2 6 14 4" xfId="25265" xr:uid="{00000000-0005-0000-0000-0000B0620000}"/>
    <cellStyle name="Normal 2 6 14 4 2" xfId="25266" xr:uid="{00000000-0005-0000-0000-0000B1620000}"/>
    <cellStyle name="Normal 2 6 14 5" xfId="25267" xr:uid="{00000000-0005-0000-0000-0000B2620000}"/>
    <cellStyle name="Normal 2 6 14 5 2" xfId="25268" xr:uid="{00000000-0005-0000-0000-0000B3620000}"/>
    <cellStyle name="Normal 2 6 14 6" xfId="25269" xr:uid="{00000000-0005-0000-0000-0000B4620000}"/>
    <cellStyle name="Normal 2 6 14 6 2" xfId="25270" xr:uid="{00000000-0005-0000-0000-0000B5620000}"/>
    <cellStyle name="Normal 2 6 14 7" xfId="25271" xr:uid="{00000000-0005-0000-0000-0000B6620000}"/>
    <cellStyle name="Normal 2 6 14 7 2" xfId="25272" xr:uid="{00000000-0005-0000-0000-0000B7620000}"/>
    <cellStyle name="Normal 2 6 14 8" xfId="25273" xr:uid="{00000000-0005-0000-0000-0000B8620000}"/>
    <cellStyle name="Normal 2 6 14 9" xfId="25274" xr:uid="{00000000-0005-0000-0000-0000B9620000}"/>
    <cellStyle name="Normal 2 6 15" xfId="25275" xr:uid="{00000000-0005-0000-0000-0000BA620000}"/>
    <cellStyle name="Normal 2 6 15 10" xfId="25276" xr:uid="{00000000-0005-0000-0000-0000BB620000}"/>
    <cellStyle name="Normal 2 6 15 2" xfId="25277" xr:uid="{00000000-0005-0000-0000-0000BC620000}"/>
    <cellStyle name="Normal 2 6 15 2 2" xfId="25278" xr:uid="{00000000-0005-0000-0000-0000BD620000}"/>
    <cellStyle name="Normal 2 6 15 3" xfId="25279" xr:uid="{00000000-0005-0000-0000-0000BE620000}"/>
    <cellStyle name="Normal 2 6 15 3 2" xfId="25280" xr:uid="{00000000-0005-0000-0000-0000BF620000}"/>
    <cellStyle name="Normal 2 6 15 4" xfId="25281" xr:uid="{00000000-0005-0000-0000-0000C0620000}"/>
    <cellStyle name="Normal 2 6 15 4 2" xfId="25282" xr:uid="{00000000-0005-0000-0000-0000C1620000}"/>
    <cellStyle name="Normal 2 6 15 5" xfId="25283" xr:uid="{00000000-0005-0000-0000-0000C2620000}"/>
    <cellStyle name="Normal 2 6 15 5 2" xfId="25284" xr:uid="{00000000-0005-0000-0000-0000C3620000}"/>
    <cellStyle name="Normal 2 6 15 6" xfId="25285" xr:uid="{00000000-0005-0000-0000-0000C4620000}"/>
    <cellStyle name="Normal 2 6 15 6 2" xfId="25286" xr:uid="{00000000-0005-0000-0000-0000C5620000}"/>
    <cellStyle name="Normal 2 6 15 7" xfId="25287" xr:uid="{00000000-0005-0000-0000-0000C6620000}"/>
    <cellStyle name="Normal 2 6 15 7 2" xfId="25288" xr:uid="{00000000-0005-0000-0000-0000C7620000}"/>
    <cellStyle name="Normal 2 6 15 8" xfId="25289" xr:uid="{00000000-0005-0000-0000-0000C8620000}"/>
    <cellStyle name="Normal 2 6 15 9" xfId="25290" xr:uid="{00000000-0005-0000-0000-0000C9620000}"/>
    <cellStyle name="Normal 2 6 16" xfId="25291" xr:uid="{00000000-0005-0000-0000-0000CA620000}"/>
    <cellStyle name="Normal 2 6 16 10" xfId="25292" xr:uid="{00000000-0005-0000-0000-0000CB620000}"/>
    <cellStyle name="Normal 2 6 16 2" xfId="25293" xr:uid="{00000000-0005-0000-0000-0000CC620000}"/>
    <cellStyle name="Normal 2 6 16 2 2" xfId="25294" xr:uid="{00000000-0005-0000-0000-0000CD620000}"/>
    <cellStyle name="Normal 2 6 16 3" xfId="25295" xr:uid="{00000000-0005-0000-0000-0000CE620000}"/>
    <cellStyle name="Normal 2 6 16 3 2" xfId="25296" xr:uid="{00000000-0005-0000-0000-0000CF620000}"/>
    <cellStyle name="Normal 2 6 16 4" xfId="25297" xr:uid="{00000000-0005-0000-0000-0000D0620000}"/>
    <cellStyle name="Normal 2 6 16 4 2" xfId="25298" xr:uid="{00000000-0005-0000-0000-0000D1620000}"/>
    <cellStyle name="Normal 2 6 16 5" xfId="25299" xr:uid="{00000000-0005-0000-0000-0000D2620000}"/>
    <cellStyle name="Normal 2 6 16 5 2" xfId="25300" xr:uid="{00000000-0005-0000-0000-0000D3620000}"/>
    <cellStyle name="Normal 2 6 16 6" xfId="25301" xr:uid="{00000000-0005-0000-0000-0000D4620000}"/>
    <cellStyle name="Normal 2 6 16 6 2" xfId="25302" xr:uid="{00000000-0005-0000-0000-0000D5620000}"/>
    <cellStyle name="Normal 2 6 16 7" xfId="25303" xr:uid="{00000000-0005-0000-0000-0000D6620000}"/>
    <cellStyle name="Normal 2 6 16 7 2" xfId="25304" xr:uid="{00000000-0005-0000-0000-0000D7620000}"/>
    <cellStyle name="Normal 2 6 16 8" xfId="25305" xr:uid="{00000000-0005-0000-0000-0000D8620000}"/>
    <cellStyle name="Normal 2 6 16 9" xfId="25306" xr:uid="{00000000-0005-0000-0000-0000D9620000}"/>
    <cellStyle name="Normal 2 6 17" xfId="25307" xr:uid="{00000000-0005-0000-0000-0000DA620000}"/>
    <cellStyle name="Normal 2 6 17 10" xfId="25308" xr:uid="{00000000-0005-0000-0000-0000DB620000}"/>
    <cellStyle name="Normal 2 6 17 2" xfId="25309" xr:uid="{00000000-0005-0000-0000-0000DC620000}"/>
    <cellStyle name="Normal 2 6 17 2 2" xfId="25310" xr:uid="{00000000-0005-0000-0000-0000DD620000}"/>
    <cellStyle name="Normal 2 6 17 3" xfId="25311" xr:uid="{00000000-0005-0000-0000-0000DE620000}"/>
    <cellStyle name="Normal 2 6 17 3 2" xfId="25312" xr:uid="{00000000-0005-0000-0000-0000DF620000}"/>
    <cellStyle name="Normal 2 6 17 4" xfId="25313" xr:uid="{00000000-0005-0000-0000-0000E0620000}"/>
    <cellStyle name="Normal 2 6 17 4 2" xfId="25314" xr:uid="{00000000-0005-0000-0000-0000E1620000}"/>
    <cellStyle name="Normal 2 6 17 5" xfId="25315" xr:uid="{00000000-0005-0000-0000-0000E2620000}"/>
    <cellStyle name="Normal 2 6 17 5 2" xfId="25316" xr:uid="{00000000-0005-0000-0000-0000E3620000}"/>
    <cellStyle name="Normal 2 6 17 6" xfId="25317" xr:uid="{00000000-0005-0000-0000-0000E4620000}"/>
    <cellStyle name="Normal 2 6 17 6 2" xfId="25318" xr:uid="{00000000-0005-0000-0000-0000E5620000}"/>
    <cellStyle name="Normal 2 6 17 7" xfId="25319" xr:uid="{00000000-0005-0000-0000-0000E6620000}"/>
    <cellStyle name="Normal 2 6 17 7 2" xfId="25320" xr:uid="{00000000-0005-0000-0000-0000E7620000}"/>
    <cellStyle name="Normal 2 6 17 8" xfId="25321" xr:uid="{00000000-0005-0000-0000-0000E8620000}"/>
    <cellStyle name="Normal 2 6 17 9" xfId="25322" xr:uid="{00000000-0005-0000-0000-0000E9620000}"/>
    <cellStyle name="Normal 2 6 18" xfId="25323" xr:uid="{00000000-0005-0000-0000-0000EA620000}"/>
    <cellStyle name="Normal 2 6 18 10" xfId="25324" xr:uid="{00000000-0005-0000-0000-0000EB620000}"/>
    <cellStyle name="Normal 2 6 18 2" xfId="25325" xr:uid="{00000000-0005-0000-0000-0000EC620000}"/>
    <cellStyle name="Normal 2 6 18 2 2" xfId="25326" xr:uid="{00000000-0005-0000-0000-0000ED620000}"/>
    <cellStyle name="Normal 2 6 18 3" xfId="25327" xr:uid="{00000000-0005-0000-0000-0000EE620000}"/>
    <cellStyle name="Normal 2 6 18 3 2" xfId="25328" xr:uid="{00000000-0005-0000-0000-0000EF620000}"/>
    <cellStyle name="Normal 2 6 18 4" xfId="25329" xr:uid="{00000000-0005-0000-0000-0000F0620000}"/>
    <cellStyle name="Normal 2 6 18 4 2" xfId="25330" xr:uid="{00000000-0005-0000-0000-0000F1620000}"/>
    <cellStyle name="Normal 2 6 18 5" xfId="25331" xr:uid="{00000000-0005-0000-0000-0000F2620000}"/>
    <cellStyle name="Normal 2 6 18 5 2" xfId="25332" xr:uid="{00000000-0005-0000-0000-0000F3620000}"/>
    <cellStyle name="Normal 2 6 18 6" xfId="25333" xr:uid="{00000000-0005-0000-0000-0000F4620000}"/>
    <cellStyle name="Normal 2 6 18 6 2" xfId="25334" xr:uid="{00000000-0005-0000-0000-0000F5620000}"/>
    <cellStyle name="Normal 2 6 18 7" xfId="25335" xr:uid="{00000000-0005-0000-0000-0000F6620000}"/>
    <cellStyle name="Normal 2 6 18 7 2" xfId="25336" xr:uid="{00000000-0005-0000-0000-0000F7620000}"/>
    <cellStyle name="Normal 2 6 18 8" xfId="25337" xr:uid="{00000000-0005-0000-0000-0000F8620000}"/>
    <cellStyle name="Normal 2 6 18 9" xfId="25338" xr:uid="{00000000-0005-0000-0000-0000F9620000}"/>
    <cellStyle name="Normal 2 6 19" xfId="25339" xr:uid="{00000000-0005-0000-0000-0000FA620000}"/>
    <cellStyle name="Normal 2 6 19 10" xfId="25340" xr:uid="{00000000-0005-0000-0000-0000FB620000}"/>
    <cellStyle name="Normal 2 6 19 2" xfId="25341" xr:uid="{00000000-0005-0000-0000-0000FC620000}"/>
    <cellStyle name="Normal 2 6 19 2 2" xfId="25342" xr:uid="{00000000-0005-0000-0000-0000FD620000}"/>
    <cellStyle name="Normal 2 6 19 3" xfId="25343" xr:uid="{00000000-0005-0000-0000-0000FE620000}"/>
    <cellStyle name="Normal 2 6 19 3 2" xfId="25344" xr:uid="{00000000-0005-0000-0000-0000FF620000}"/>
    <cellStyle name="Normal 2 6 19 4" xfId="25345" xr:uid="{00000000-0005-0000-0000-000000630000}"/>
    <cellStyle name="Normal 2 6 19 4 2" xfId="25346" xr:uid="{00000000-0005-0000-0000-000001630000}"/>
    <cellStyle name="Normal 2 6 19 5" xfId="25347" xr:uid="{00000000-0005-0000-0000-000002630000}"/>
    <cellStyle name="Normal 2 6 19 5 2" xfId="25348" xr:uid="{00000000-0005-0000-0000-000003630000}"/>
    <cellStyle name="Normal 2 6 19 6" xfId="25349" xr:uid="{00000000-0005-0000-0000-000004630000}"/>
    <cellStyle name="Normal 2 6 19 6 2" xfId="25350" xr:uid="{00000000-0005-0000-0000-000005630000}"/>
    <cellStyle name="Normal 2 6 19 7" xfId="25351" xr:uid="{00000000-0005-0000-0000-000006630000}"/>
    <cellStyle name="Normal 2 6 19 7 2" xfId="25352" xr:uid="{00000000-0005-0000-0000-000007630000}"/>
    <cellStyle name="Normal 2 6 19 8" xfId="25353" xr:uid="{00000000-0005-0000-0000-000008630000}"/>
    <cellStyle name="Normal 2 6 19 9" xfId="25354" xr:uid="{00000000-0005-0000-0000-000009630000}"/>
    <cellStyle name="Normal 2 6 2" xfId="25355" xr:uid="{00000000-0005-0000-0000-00000A630000}"/>
    <cellStyle name="Normal 2 6 2 10" xfId="25356" xr:uid="{00000000-0005-0000-0000-00000B630000}"/>
    <cellStyle name="Normal 2 6 2 10 10" xfId="25357" xr:uid="{00000000-0005-0000-0000-00000C630000}"/>
    <cellStyle name="Normal 2 6 2 10 2" xfId="25358" xr:uid="{00000000-0005-0000-0000-00000D630000}"/>
    <cellStyle name="Normal 2 6 2 10 2 2" xfId="25359" xr:uid="{00000000-0005-0000-0000-00000E630000}"/>
    <cellStyle name="Normal 2 6 2 10 3" xfId="25360" xr:uid="{00000000-0005-0000-0000-00000F630000}"/>
    <cellStyle name="Normal 2 6 2 10 3 2" xfId="25361" xr:uid="{00000000-0005-0000-0000-000010630000}"/>
    <cellStyle name="Normal 2 6 2 10 4" xfId="25362" xr:uid="{00000000-0005-0000-0000-000011630000}"/>
    <cellStyle name="Normal 2 6 2 10 4 2" xfId="25363" xr:uid="{00000000-0005-0000-0000-000012630000}"/>
    <cellStyle name="Normal 2 6 2 10 5" xfId="25364" xr:uid="{00000000-0005-0000-0000-000013630000}"/>
    <cellStyle name="Normal 2 6 2 10 5 2" xfId="25365" xr:uid="{00000000-0005-0000-0000-000014630000}"/>
    <cellStyle name="Normal 2 6 2 10 6" xfId="25366" xr:uid="{00000000-0005-0000-0000-000015630000}"/>
    <cellStyle name="Normal 2 6 2 10 6 2" xfId="25367" xr:uid="{00000000-0005-0000-0000-000016630000}"/>
    <cellStyle name="Normal 2 6 2 10 7" xfId="25368" xr:uid="{00000000-0005-0000-0000-000017630000}"/>
    <cellStyle name="Normal 2 6 2 10 7 2" xfId="25369" xr:uid="{00000000-0005-0000-0000-000018630000}"/>
    <cellStyle name="Normal 2 6 2 10 8" xfId="25370" xr:uid="{00000000-0005-0000-0000-000019630000}"/>
    <cellStyle name="Normal 2 6 2 10 9" xfId="25371" xr:uid="{00000000-0005-0000-0000-00001A630000}"/>
    <cellStyle name="Normal 2 6 2 11" xfId="25372" xr:uid="{00000000-0005-0000-0000-00001B630000}"/>
    <cellStyle name="Normal 2 6 2 11 10" xfId="25373" xr:uid="{00000000-0005-0000-0000-00001C630000}"/>
    <cellStyle name="Normal 2 6 2 11 2" xfId="25374" xr:uid="{00000000-0005-0000-0000-00001D630000}"/>
    <cellStyle name="Normal 2 6 2 11 2 2" xfId="25375" xr:uid="{00000000-0005-0000-0000-00001E630000}"/>
    <cellStyle name="Normal 2 6 2 11 3" xfId="25376" xr:uid="{00000000-0005-0000-0000-00001F630000}"/>
    <cellStyle name="Normal 2 6 2 11 3 2" xfId="25377" xr:uid="{00000000-0005-0000-0000-000020630000}"/>
    <cellStyle name="Normal 2 6 2 11 4" xfId="25378" xr:uid="{00000000-0005-0000-0000-000021630000}"/>
    <cellStyle name="Normal 2 6 2 11 4 2" xfId="25379" xr:uid="{00000000-0005-0000-0000-000022630000}"/>
    <cellStyle name="Normal 2 6 2 11 5" xfId="25380" xr:uid="{00000000-0005-0000-0000-000023630000}"/>
    <cellStyle name="Normal 2 6 2 11 5 2" xfId="25381" xr:uid="{00000000-0005-0000-0000-000024630000}"/>
    <cellStyle name="Normal 2 6 2 11 6" xfId="25382" xr:uid="{00000000-0005-0000-0000-000025630000}"/>
    <cellStyle name="Normal 2 6 2 11 6 2" xfId="25383" xr:uid="{00000000-0005-0000-0000-000026630000}"/>
    <cellStyle name="Normal 2 6 2 11 7" xfId="25384" xr:uid="{00000000-0005-0000-0000-000027630000}"/>
    <cellStyle name="Normal 2 6 2 11 7 2" xfId="25385" xr:uid="{00000000-0005-0000-0000-000028630000}"/>
    <cellStyle name="Normal 2 6 2 11 8" xfId="25386" xr:uid="{00000000-0005-0000-0000-000029630000}"/>
    <cellStyle name="Normal 2 6 2 11 9" xfId="25387" xr:uid="{00000000-0005-0000-0000-00002A630000}"/>
    <cellStyle name="Normal 2 6 2 12" xfId="25388" xr:uid="{00000000-0005-0000-0000-00002B630000}"/>
    <cellStyle name="Normal 2 6 2 12 10" xfId="25389" xr:uid="{00000000-0005-0000-0000-00002C630000}"/>
    <cellStyle name="Normal 2 6 2 12 2" xfId="25390" xr:uid="{00000000-0005-0000-0000-00002D630000}"/>
    <cellStyle name="Normal 2 6 2 12 2 2" xfId="25391" xr:uid="{00000000-0005-0000-0000-00002E630000}"/>
    <cellStyle name="Normal 2 6 2 12 3" xfId="25392" xr:uid="{00000000-0005-0000-0000-00002F630000}"/>
    <cellStyle name="Normal 2 6 2 12 3 2" xfId="25393" xr:uid="{00000000-0005-0000-0000-000030630000}"/>
    <cellStyle name="Normal 2 6 2 12 4" xfId="25394" xr:uid="{00000000-0005-0000-0000-000031630000}"/>
    <cellStyle name="Normal 2 6 2 12 4 2" xfId="25395" xr:uid="{00000000-0005-0000-0000-000032630000}"/>
    <cellStyle name="Normal 2 6 2 12 5" xfId="25396" xr:uid="{00000000-0005-0000-0000-000033630000}"/>
    <cellStyle name="Normal 2 6 2 12 5 2" xfId="25397" xr:uid="{00000000-0005-0000-0000-000034630000}"/>
    <cellStyle name="Normal 2 6 2 12 6" xfId="25398" xr:uid="{00000000-0005-0000-0000-000035630000}"/>
    <cellStyle name="Normal 2 6 2 12 6 2" xfId="25399" xr:uid="{00000000-0005-0000-0000-000036630000}"/>
    <cellStyle name="Normal 2 6 2 12 7" xfId="25400" xr:uid="{00000000-0005-0000-0000-000037630000}"/>
    <cellStyle name="Normal 2 6 2 12 7 2" xfId="25401" xr:uid="{00000000-0005-0000-0000-000038630000}"/>
    <cellStyle name="Normal 2 6 2 12 8" xfId="25402" xr:uid="{00000000-0005-0000-0000-000039630000}"/>
    <cellStyle name="Normal 2 6 2 12 9" xfId="25403" xr:uid="{00000000-0005-0000-0000-00003A630000}"/>
    <cellStyle name="Normal 2 6 2 13" xfId="25404" xr:uid="{00000000-0005-0000-0000-00003B630000}"/>
    <cellStyle name="Normal 2 6 2 13 10" xfId="25405" xr:uid="{00000000-0005-0000-0000-00003C630000}"/>
    <cellStyle name="Normal 2 6 2 13 2" xfId="25406" xr:uid="{00000000-0005-0000-0000-00003D630000}"/>
    <cellStyle name="Normal 2 6 2 13 2 2" xfId="25407" xr:uid="{00000000-0005-0000-0000-00003E630000}"/>
    <cellStyle name="Normal 2 6 2 13 3" xfId="25408" xr:uid="{00000000-0005-0000-0000-00003F630000}"/>
    <cellStyle name="Normal 2 6 2 13 3 2" xfId="25409" xr:uid="{00000000-0005-0000-0000-000040630000}"/>
    <cellStyle name="Normal 2 6 2 13 4" xfId="25410" xr:uid="{00000000-0005-0000-0000-000041630000}"/>
    <cellStyle name="Normal 2 6 2 13 4 2" xfId="25411" xr:uid="{00000000-0005-0000-0000-000042630000}"/>
    <cellStyle name="Normal 2 6 2 13 5" xfId="25412" xr:uid="{00000000-0005-0000-0000-000043630000}"/>
    <cellStyle name="Normal 2 6 2 13 5 2" xfId="25413" xr:uid="{00000000-0005-0000-0000-000044630000}"/>
    <cellStyle name="Normal 2 6 2 13 6" xfId="25414" xr:uid="{00000000-0005-0000-0000-000045630000}"/>
    <cellStyle name="Normal 2 6 2 13 6 2" xfId="25415" xr:uid="{00000000-0005-0000-0000-000046630000}"/>
    <cellStyle name="Normal 2 6 2 13 7" xfId="25416" xr:uid="{00000000-0005-0000-0000-000047630000}"/>
    <cellStyle name="Normal 2 6 2 13 7 2" xfId="25417" xr:uid="{00000000-0005-0000-0000-000048630000}"/>
    <cellStyle name="Normal 2 6 2 13 8" xfId="25418" xr:uid="{00000000-0005-0000-0000-000049630000}"/>
    <cellStyle name="Normal 2 6 2 13 9" xfId="25419" xr:uid="{00000000-0005-0000-0000-00004A630000}"/>
    <cellStyle name="Normal 2 6 2 14" xfId="25420" xr:uid="{00000000-0005-0000-0000-00004B630000}"/>
    <cellStyle name="Normal 2 6 2 14 10" xfId="25421" xr:uid="{00000000-0005-0000-0000-00004C630000}"/>
    <cellStyle name="Normal 2 6 2 14 2" xfId="25422" xr:uid="{00000000-0005-0000-0000-00004D630000}"/>
    <cellStyle name="Normal 2 6 2 14 2 2" xfId="25423" xr:uid="{00000000-0005-0000-0000-00004E630000}"/>
    <cellStyle name="Normal 2 6 2 14 3" xfId="25424" xr:uid="{00000000-0005-0000-0000-00004F630000}"/>
    <cellStyle name="Normal 2 6 2 14 3 2" xfId="25425" xr:uid="{00000000-0005-0000-0000-000050630000}"/>
    <cellStyle name="Normal 2 6 2 14 4" xfId="25426" xr:uid="{00000000-0005-0000-0000-000051630000}"/>
    <cellStyle name="Normal 2 6 2 14 4 2" xfId="25427" xr:uid="{00000000-0005-0000-0000-000052630000}"/>
    <cellStyle name="Normal 2 6 2 14 5" xfId="25428" xr:uid="{00000000-0005-0000-0000-000053630000}"/>
    <cellStyle name="Normal 2 6 2 14 5 2" xfId="25429" xr:uid="{00000000-0005-0000-0000-000054630000}"/>
    <cellStyle name="Normal 2 6 2 14 6" xfId="25430" xr:uid="{00000000-0005-0000-0000-000055630000}"/>
    <cellStyle name="Normal 2 6 2 14 6 2" xfId="25431" xr:uid="{00000000-0005-0000-0000-000056630000}"/>
    <cellStyle name="Normal 2 6 2 14 7" xfId="25432" xr:uid="{00000000-0005-0000-0000-000057630000}"/>
    <cellStyle name="Normal 2 6 2 14 7 2" xfId="25433" xr:uid="{00000000-0005-0000-0000-000058630000}"/>
    <cellStyle name="Normal 2 6 2 14 8" xfId="25434" xr:uid="{00000000-0005-0000-0000-000059630000}"/>
    <cellStyle name="Normal 2 6 2 14 9" xfId="25435" xr:uid="{00000000-0005-0000-0000-00005A630000}"/>
    <cellStyle name="Normal 2 6 2 15" xfId="25436" xr:uid="{00000000-0005-0000-0000-00005B630000}"/>
    <cellStyle name="Normal 2 6 2 15 2" xfId="25437" xr:uid="{00000000-0005-0000-0000-00005C630000}"/>
    <cellStyle name="Normal 2 6 2 16" xfId="25438" xr:uid="{00000000-0005-0000-0000-00005D630000}"/>
    <cellStyle name="Normal 2 6 2 16 2" xfId="25439" xr:uid="{00000000-0005-0000-0000-00005E630000}"/>
    <cellStyle name="Normal 2 6 2 17" xfId="25440" xr:uid="{00000000-0005-0000-0000-00005F630000}"/>
    <cellStyle name="Normal 2 6 2 17 2" xfId="25441" xr:uid="{00000000-0005-0000-0000-000060630000}"/>
    <cellStyle name="Normal 2 6 2 18" xfId="25442" xr:uid="{00000000-0005-0000-0000-000061630000}"/>
    <cellStyle name="Normal 2 6 2 18 2" xfId="25443" xr:uid="{00000000-0005-0000-0000-000062630000}"/>
    <cellStyle name="Normal 2 6 2 19" xfId="25444" xr:uid="{00000000-0005-0000-0000-000063630000}"/>
    <cellStyle name="Normal 2 6 2 19 2" xfId="25445" xr:uid="{00000000-0005-0000-0000-000064630000}"/>
    <cellStyle name="Normal 2 6 2 2" xfId="25446" xr:uid="{00000000-0005-0000-0000-000065630000}"/>
    <cellStyle name="Normal 2 6 2 2 10" xfId="25447" xr:uid="{00000000-0005-0000-0000-000066630000}"/>
    <cellStyle name="Normal 2 6 2 2 10 10" xfId="25448" xr:uid="{00000000-0005-0000-0000-000067630000}"/>
    <cellStyle name="Normal 2 6 2 2 10 2" xfId="25449" xr:uid="{00000000-0005-0000-0000-000068630000}"/>
    <cellStyle name="Normal 2 6 2 2 10 2 2" xfId="25450" xr:uid="{00000000-0005-0000-0000-000069630000}"/>
    <cellStyle name="Normal 2 6 2 2 10 3" xfId="25451" xr:uid="{00000000-0005-0000-0000-00006A630000}"/>
    <cellStyle name="Normal 2 6 2 2 10 3 2" xfId="25452" xr:uid="{00000000-0005-0000-0000-00006B630000}"/>
    <cellStyle name="Normal 2 6 2 2 10 4" xfId="25453" xr:uid="{00000000-0005-0000-0000-00006C630000}"/>
    <cellStyle name="Normal 2 6 2 2 10 4 2" xfId="25454" xr:uid="{00000000-0005-0000-0000-00006D630000}"/>
    <cellStyle name="Normal 2 6 2 2 10 5" xfId="25455" xr:uid="{00000000-0005-0000-0000-00006E630000}"/>
    <cellStyle name="Normal 2 6 2 2 10 5 2" xfId="25456" xr:uid="{00000000-0005-0000-0000-00006F630000}"/>
    <cellStyle name="Normal 2 6 2 2 10 6" xfId="25457" xr:uid="{00000000-0005-0000-0000-000070630000}"/>
    <cellStyle name="Normal 2 6 2 2 10 6 2" xfId="25458" xr:uid="{00000000-0005-0000-0000-000071630000}"/>
    <cellStyle name="Normal 2 6 2 2 10 7" xfId="25459" xr:uid="{00000000-0005-0000-0000-000072630000}"/>
    <cellStyle name="Normal 2 6 2 2 10 7 2" xfId="25460" xr:uid="{00000000-0005-0000-0000-000073630000}"/>
    <cellStyle name="Normal 2 6 2 2 10 8" xfId="25461" xr:uid="{00000000-0005-0000-0000-000074630000}"/>
    <cellStyle name="Normal 2 6 2 2 10 9" xfId="25462" xr:uid="{00000000-0005-0000-0000-000075630000}"/>
    <cellStyle name="Normal 2 6 2 2 11" xfId="25463" xr:uid="{00000000-0005-0000-0000-000076630000}"/>
    <cellStyle name="Normal 2 6 2 2 11 10" xfId="25464" xr:uid="{00000000-0005-0000-0000-000077630000}"/>
    <cellStyle name="Normal 2 6 2 2 11 2" xfId="25465" xr:uid="{00000000-0005-0000-0000-000078630000}"/>
    <cellStyle name="Normal 2 6 2 2 11 2 2" xfId="25466" xr:uid="{00000000-0005-0000-0000-000079630000}"/>
    <cellStyle name="Normal 2 6 2 2 11 3" xfId="25467" xr:uid="{00000000-0005-0000-0000-00007A630000}"/>
    <cellStyle name="Normal 2 6 2 2 11 3 2" xfId="25468" xr:uid="{00000000-0005-0000-0000-00007B630000}"/>
    <cellStyle name="Normal 2 6 2 2 11 4" xfId="25469" xr:uid="{00000000-0005-0000-0000-00007C630000}"/>
    <cellStyle name="Normal 2 6 2 2 11 4 2" xfId="25470" xr:uid="{00000000-0005-0000-0000-00007D630000}"/>
    <cellStyle name="Normal 2 6 2 2 11 5" xfId="25471" xr:uid="{00000000-0005-0000-0000-00007E630000}"/>
    <cellStyle name="Normal 2 6 2 2 11 5 2" xfId="25472" xr:uid="{00000000-0005-0000-0000-00007F630000}"/>
    <cellStyle name="Normal 2 6 2 2 11 6" xfId="25473" xr:uid="{00000000-0005-0000-0000-000080630000}"/>
    <cellStyle name="Normal 2 6 2 2 11 6 2" xfId="25474" xr:uid="{00000000-0005-0000-0000-000081630000}"/>
    <cellStyle name="Normal 2 6 2 2 11 7" xfId="25475" xr:uid="{00000000-0005-0000-0000-000082630000}"/>
    <cellStyle name="Normal 2 6 2 2 11 7 2" xfId="25476" xr:uid="{00000000-0005-0000-0000-000083630000}"/>
    <cellStyle name="Normal 2 6 2 2 11 8" xfId="25477" xr:uid="{00000000-0005-0000-0000-000084630000}"/>
    <cellStyle name="Normal 2 6 2 2 11 9" xfId="25478" xr:uid="{00000000-0005-0000-0000-000085630000}"/>
    <cellStyle name="Normal 2 6 2 2 12" xfId="25479" xr:uid="{00000000-0005-0000-0000-000086630000}"/>
    <cellStyle name="Normal 2 6 2 2 12 10" xfId="25480" xr:uid="{00000000-0005-0000-0000-000087630000}"/>
    <cellStyle name="Normal 2 6 2 2 12 2" xfId="25481" xr:uid="{00000000-0005-0000-0000-000088630000}"/>
    <cellStyle name="Normal 2 6 2 2 12 2 2" xfId="25482" xr:uid="{00000000-0005-0000-0000-000089630000}"/>
    <cellStyle name="Normal 2 6 2 2 12 3" xfId="25483" xr:uid="{00000000-0005-0000-0000-00008A630000}"/>
    <cellStyle name="Normal 2 6 2 2 12 3 2" xfId="25484" xr:uid="{00000000-0005-0000-0000-00008B630000}"/>
    <cellStyle name="Normal 2 6 2 2 12 4" xfId="25485" xr:uid="{00000000-0005-0000-0000-00008C630000}"/>
    <cellStyle name="Normal 2 6 2 2 12 4 2" xfId="25486" xr:uid="{00000000-0005-0000-0000-00008D630000}"/>
    <cellStyle name="Normal 2 6 2 2 12 5" xfId="25487" xr:uid="{00000000-0005-0000-0000-00008E630000}"/>
    <cellStyle name="Normal 2 6 2 2 12 5 2" xfId="25488" xr:uid="{00000000-0005-0000-0000-00008F630000}"/>
    <cellStyle name="Normal 2 6 2 2 12 6" xfId="25489" xr:uid="{00000000-0005-0000-0000-000090630000}"/>
    <cellStyle name="Normal 2 6 2 2 12 6 2" xfId="25490" xr:uid="{00000000-0005-0000-0000-000091630000}"/>
    <cellStyle name="Normal 2 6 2 2 12 7" xfId="25491" xr:uid="{00000000-0005-0000-0000-000092630000}"/>
    <cellStyle name="Normal 2 6 2 2 12 7 2" xfId="25492" xr:uid="{00000000-0005-0000-0000-000093630000}"/>
    <cellStyle name="Normal 2 6 2 2 12 8" xfId="25493" xr:uid="{00000000-0005-0000-0000-000094630000}"/>
    <cellStyle name="Normal 2 6 2 2 12 9" xfId="25494" xr:uid="{00000000-0005-0000-0000-000095630000}"/>
    <cellStyle name="Normal 2 6 2 2 13" xfId="25495" xr:uid="{00000000-0005-0000-0000-000096630000}"/>
    <cellStyle name="Normal 2 6 2 2 13 10" xfId="25496" xr:uid="{00000000-0005-0000-0000-000097630000}"/>
    <cellStyle name="Normal 2 6 2 2 13 2" xfId="25497" xr:uid="{00000000-0005-0000-0000-000098630000}"/>
    <cellStyle name="Normal 2 6 2 2 13 2 2" xfId="25498" xr:uid="{00000000-0005-0000-0000-000099630000}"/>
    <cellStyle name="Normal 2 6 2 2 13 3" xfId="25499" xr:uid="{00000000-0005-0000-0000-00009A630000}"/>
    <cellStyle name="Normal 2 6 2 2 13 3 2" xfId="25500" xr:uid="{00000000-0005-0000-0000-00009B630000}"/>
    <cellStyle name="Normal 2 6 2 2 13 4" xfId="25501" xr:uid="{00000000-0005-0000-0000-00009C630000}"/>
    <cellStyle name="Normal 2 6 2 2 13 4 2" xfId="25502" xr:uid="{00000000-0005-0000-0000-00009D630000}"/>
    <cellStyle name="Normal 2 6 2 2 13 5" xfId="25503" xr:uid="{00000000-0005-0000-0000-00009E630000}"/>
    <cellStyle name="Normal 2 6 2 2 13 5 2" xfId="25504" xr:uid="{00000000-0005-0000-0000-00009F630000}"/>
    <cellStyle name="Normal 2 6 2 2 13 6" xfId="25505" xr:uid="{00000000-0005-0000-0000-0000A0630000}"/>
    <cellStyle name="Normal 2 6 2 2 13 6 2" xfId="25506" xr:uid="{00000000-0005-0000-0000-0000A1630000}"/>
    <cellStyle name="Normal 2 6 2 2 13 7" xfId="25507" xr:uid="{00000000-0005-0000-0000-0000A2630000}"/>
    <cellStyle name="Normal 2 6 2 2 13 7 2" xfId="25508" xr:uid="{00000000-0005-0000-0000-0000A3630000}"/>
    <cellStyle name="Normal 2 6 2 2 13 8" xfId="25509" xr:uid="{00000000-0005-0000-0000-0000A4630000}"/>
    <cellStyle name="Normal 2 6 2 2 13 9" xfId="25510" xr:uid="{00000000-0005-0000-0000-0000A5630000}"/>
    <cellStyle name="Normal 2 6 2 2 14" xfId="25511" xr:uid="{00000000-0005-0000-0000-0000A6630000}"/>
    <cellStyle name="Normal 2 6 2 2 14 10" xfId="25512" xr:uid="{00000000-0005-0000-0000-0000A7630000}"/>
    <cellStyle name="Normal 2 6 2 2 14 2" xfId="25513" xr:uid="{00000000-0005-0000-0000-0000A8630000}"/>
    <cellStyle name="Normal 2 6 2 2 14 2 2" xfId="25514" xr:uid="{00000000-0005-0000-0000-0000A9630000}"/>
    <cellStyle name="Normal 2 6 2 2 14 3" xfId="25515" xr:uid="{00000000-0005-0000-0000-0000AA630000}"/>
    <cellStyle name="Normal 2 6 2 2 14 3 2" xfId="25516" xr:uid="{00000000-0005-0000-0000-0000AB630000}"/>
    <cellStyle name="Normal 2 6 2 2 14 4" xfId="25517" xr:uid="{00000000-0005-0000-0000-0000AC630000}"/>
    <cellStyle name="Normal 2 6 2 2 14 4 2" xfId="25518" xr:uid="{00000000-0005-0000-0000-0000AD630000}"/>
    <cellStyle name="Normal 2 6 2 2 14 5" xfId="25519" xr:uid="{00000000-0005-0000-0000-0000AE630000}"/>
    <cellStyle name="Normal 2 6 2 2 14 5 2" xfId="25520" xr:uid="{00000000-0005-0000-0000-0000AF630000}"/>
    <cellStyle name="Normal 2 6 2 2 14 6" xfId="25521" xr:uid="{00000000-0005-0000-0000-0000B0630000}"/>
    <cellStyle name="Normal 2 6 2 2 14 6 2" xfId="25522" xr:uid="{00000000-0005-0000-0000-0000B1630000}"/>
    <cellStyle name="Normal 2 6 2 2 14 7" xfId="25523" xr:uid="{00000000-0005-0000-0000-0000B2630000}"/>
    <cellStyle name="Normal 2 6 2 2 14 7 2" xfId="25524" xr:uid="{00000000-0005-0000-0000-0000B3630000}"/>
    <cellStyle name="Normal 2 6 2 2 14 8" xfId="25525" xr:uid="{00000000-0005-0000-0000-0000B4630000}"/>
    <cellStyle name="Normal 2 6 2 2 14 9" xfId="25526" xr:uid="{00000000-0005-0000-0000-0000B5630000}"/>
    <cellStyle name="Normal 2 6 2 2 15" xfId="25527" xr:uid="{00000000-0005-0000-0000-0000B6630000}"/>
    <cellStyle name="Normal 2 6 2 2 15 10" xfId="25528" xr:uid="{00000000-0005-0000-0000-0000B7630000}"/>
    <cellStyle name="Normal 2 6 2 2 15 2" xfId="25529" xr:uid="{00000000-0005-0000-0000-0000B8630000}"/>
    <cellStyle name="Normal 2 6 2 2 15 2 2" xfId="25530" xr:uid="{00000000-0005-0000-0000-0000B9630000}"/>
    <cellStyle name="Normal 2 6 2 2 15 3" xfId="25531" xr:uid="{00000000-0005-0000-0000-0000BA630000}"/>
    <cellStyle name="Normal 2 6 2 2 15 3 2" xfId="25532" xr:uid="{00000000-0005-0000-0000-0000BB630000}"/>
    <cellStyle name="Normal 2 6 2 2 15 4" xfId="25533" xr:uid="{00000000-0005-0000-0000-0000BC630000}"/>
    <cellStyle name="Normal 2 6 2 2 15 4 2" xfId="25534" xr:uid="{00000000-0005-0000-0000-0000BD630000}"/>
    <cellStyle name="Normal 2 6 2 2 15 5" xfId="25535" xr:uid="{00000000-0005-0000-0000-0000BE630000}"/>
    <cellStyle name="Normal 2 6 2 2 15 5 2" xfId="25536" xr:uid="{00000000-0005-0000-0000-0000BF630000}"/>
    <cellStyle name="Normal 2 6 2 2 15 6" xfId="25537" xr:uid="{00000000-0005-0000-0000-0000C0630000}"/>
    <cellStyle name="Normal 2 6 2 2 15 6 2" xfId="25538" xr:uid="{00000000-0005-0000-0000-0000C1630000}"/>
    <cellStyle name="Normal 2 6 2 2 15 7" xfId="25539" xr:uid="{00000000-0005-0000-0000-0000C2630000}"/>
    <cellStyle name="Normal 2 6 2 2 15 7 2" xfId="25540" xr:uid="{00000000-0005-0000-0000-0000C3630000}"/>
    <cellStyle name="Normal 2 6 2 2 15 8" xfId="25541" xr:uid="{00000000-0005-0000-0000-0000C4630000}"/>
    <cellStyle name="Normal 2 6 2 2 15 9" xfId="25542" xr:uid="{00000000-0005-0000-0000-0000C5630000}"/>
    <cellStyle name="Normal 2 6 2 2 16" xfId="25543" xr:uid="{00000000-0005-0000-0000-0000C6630000}"/>
    <cellStyle name="Normal 2 6 2 2 16 10" xfId="25544" xr:uid="{00000000-0005-0000-0000-0000C7630000}"/>
    <cellStyle name="Normal 2 6 2 2 16 2" xfId="25545" xr:uid="{00000000-0005-0000-0000-0000C8630000}"/>
    <cellStyle name="Normal 2 6 2 2 16 2 2" xfId="25546" xr:uid="{00000000-0005-0000-0000-0000C9630000}"/>
    <cellStyle name="Normal 2 6 2 2 16 3" xfId="25547" xr:uid="{00000000-0005-0000-0000-0000CA630000}"/>
    <cellStyle name="Normal 2 6 2 2 16 3 2" xfId="25548" xr:uid="{00000000-0005-0000-0000-0000CB630000}"/>
    <cellStyle name="Normal 2 6 2 2 16 4" xfId="25549" xr:uid="{00000000-0005-0000-0000-0000CC630000}"/>
    <cellStyle name="Normal 2 6 2 2 16 4 2" xfId="25550" xr:uid="{00000000-0005-0000-0000-0000CD630000}"/>
    <cellStyle name="Normal 2 6 2 2 16 5" xfId="25551" xr:uid="{00000000-0005-0000-0000-0000CE630000}"/>
    <cellStyle name="Normal 2 6 2 2 16 5 2" xfId="25552" xr:uid="{00000000-0005-0000-0000-0000CF630000}"/>
    <cellStyle name="Normal 2 6 2 2 16 6" xfId="25553" xr:uid="{00000000-0005-0000-0000-0000D0630000}"/>
    <cellStyle name="Normal 2 6 2 2 16 6 2" xfId="25554" xr:uid="{00000000-0005-0000-0000-0000D1630000}"/>
    <cellStyle name="Normal 2 6 2 2 16 7" xfId="25555" xr:uid="{00000000-0005-0000-0000-0000D2630000}"/>
    <cellStyle name="Normal 2 6 2 2 16 7 2" xfId="25556" xr:uid="{00000000-0005-0000-0000-0000D3630000}"/>
    <cellStyle name="Normal 2 6 2 2 16 8" xfId="25557" xr:uid="{00000000-0005-0000-0000-0000D4630000}"/>
    <cellStyle name="Normal 2 6 2 2 16 9" xfId="25558" xr:uid="{00000000-0005-0000-0000-0000D5630000}"/>
    <cellStyle name="Normal 2 6 2 2 17" xfId="25559" xr:uid="{00000000-0005-0000-0000-0000D6630000}"/>
    <cellStyle name="Normal 2 6 2 2 17 10" xfId="25560" xr:uid="{00000000-0005-0000-0000-0000D7630000}"/>
    <cellStyle name="Normal 2 6 2 2 17 2" xfId="25561" xr:uid="{00000000-0005-0000-0000-0000D8630000}"/>
    <cellStyle name="Normal 2 6 2 2 17 2 2" xfId="25562" xr:uid="{00000000-0005-0000-0000-0000D9630000}"/>
    <cellStyle name="Normal 2 6 2 2 17 3" xfId="25563" xr:uid="{00000000-0005-0000-0000-0000DA630000}"/>
    <cellStyle name="Normal 2 6 2 2 17 3 2" xfId="25564" xr:uid="{00000000-0005-0000-0000-0000DB630000}"/>
    <cellStyle name="Normal 2 6 2 2 17 4" xfId="25565" xr:uid="{00000000-0005-0000-0000-0000DC630000}"/>
    <cellStyle name="Normal 2 6 2 2 17 4 2" xfId="25566" xr:uid="{00000000-0005-0000-0000-0000DD630000}"/>
    <cellStyle name="Normal 2 6 2 2 17 5" xfId="25567" xr:uid="{00000000-0005-0000-0000-0000DE630000}"/>
    <cellStyle name="Normal 2 6 2 2 17 5 2" xfId="25568" xr:uid="{00000000-0005-0000-0000-0000DF630000}"/>
    <cellStyle name="Normal 2 6 2 2 17 6" xfId="25569" xr:uid="{00000000-0005-0000-0000-0000E0630000}"/>
    <cellStyle name="Normal 2 6 2 2 17 6 2" xfId="25570" xr:uid="{00000000-0005-0000-0000-0000E1630000}"/>
    <cellStyle name="Normal 2 6 2 2 17 7" xfId="25571" xr:uid="{00000000-0005-0000-0000-0000E2630000}"/>
    <cellStyle name="Normal 2 6 2 2 17 7 2" xfId="25572" xr:uid="{00000000-0005-0000-0000-0000E3630000}"/>
    <cellStyle name="Normal 2 6 2 2 17 8" xfId="25573" xr:uid="{00000000-0005-0000-0000-0000E4630000}"/>
    <cellStyle name="Normal 2 6 2 2 17 9" xfId="25574" xr:uid="{00000000-0005-0000-0000-0000E5630000}"/>
    <cellStyle name="Normal 2 6 2 2 18" xfId="25575" xr:uid="{00000000-0005-0000-0000-0000E6630000}"/>
    <cellStyle name="Normal 2 6 2 2 18 10" xfId="25576" xr:uid="{00000000-0005-0000-0000-0000E7630000}"/>
    <cellStyle name="Normal 2 6 2 2 18 2" xfId="25577" xr:uid="{00000000-0005-0000-0000-0000E8630000}"/>
    <cellStyle name="Normal 2 6 2 2 18 2 2" xfId="25578" xr:uid="{00000000-0005-0000-0000-0000E9630000}"/>
    <cellStyle name="Normal 2 6 2 2 18 3" xfId="25579" xr:uid="{00000000-0005-0000-0000-0000EA630000}"/>
    <cellStyle name="Normal 2 6 2 2 18 3 2" xfId="25580" xr:uid="{00000000-0005-0000-0000-0000EB630000}"/>
    <cellStyle name="Normal 2 6 2 2 18 4" xfId="25581" xr:uid="{00000000-0005-0000-0000-0000EC630000}"/>
    <cellStyle name="Normal 2 6 2 2 18 4 2" xfId="25582" xr:uid="{00000000-0005-0000-0000-0000ED630000}"/>
    <cellStyle name="Normal 2 6 2 2 18 5" xfId="25583" xr:uid="{00000000-0005-0000-0000-0000EE630000}"/>
    <cellStyle name="Normal 2 6 2 2 18 5 2" xfId="25584" xr:uid="{00000000-0005-0000-0000-0000EF630000}"/>
    <cellStyle name="Normal 2 6 2 2 18 6" xfId="25585" xr:uid="{00000000-0005-0000-0000-0000F0630000}"/>
    <cellStyle name="Normal 2 6 2 2 18 6 2" xfId="25586" xr:uid="{00000000-0005-0000-0000-0000F1630000}"/>
    <cellStyle name="Normal 2 6 2 2 18 7" xfId="25587" xr:uid="{00000000-0005-0000-0000-0000F2630000}"/>
    <cellStyle name="Normal 2 6 2 2 18 7 2" xfId="25588" xr:uid="{00000000-0005-0000-0000-0000F3630000}"/>
    <cellStyle name="Normal 2 6 2 2 18 8" xfId="25589" xr:uid="{00000000-0005-0000-0000-0000F4630000}"/>
    <cellStyle name="Normal 2 6 2 2 18 9" xfId="25590" xr:uid="{00000000-0005-0000-0000-0000F5630000}"/>
    <cellStyle name="Normal 2 6 2 2 19" xfId="25591" xr:uid="{00000000-0005-0000-0000-0000F6630000}"/>
    <cellStyle name="Normal 2 6 2 2 19 10" xfId="25592" xr:uid="{00000000-0005-0000-0000-0000F7630000}"/>
    <cellStyle name="Normal 2 6 2 2 19 2" xfId="25593" xr:uid="{00000000-0005-0000-0000-0000F8630000}"/>
    <cellStyle name="Normal 2 6 2 2 19 2 2" xfId="25594" xr:uid="{00000000-0005-0000-0000-0000F9630000}"/>
    <cellStyle name="Normal 2 6 2 2 19 3" xfId="25595" xr:uid="{00000000-0005-0000-0000-0000FA630000}"/>
    <cellStyle name="Normal 2 6 2 2 19 3 2" xfId="25596" xr:uid="{00000000-0005-0000-0000-0000FB630000}"/>
    <cellStyle name="Normal 2 6 2 2 19 4" xfId="25597" xr:uid="{00000000-0005-0000-0000-0000FC630000}"/>
    <cellStyle name="Normal 2 6 2 2 19 4 2" xfId="25598" xr:uid="{00000000-0005-0000-0000-0000FD630000}"/>
    <cellStyle name="Normal 2 6 2 2 19 5" xfId="25599" xr:uid="{00000000-0005-0000-0000-0000FE630000}"/>
    <cellStyle name="Normal 2 6 2 2 19 5 2" xfId="25600" xr:uid="{00000000-0005-0000-0000-0000FF630000}"/>
    <cellStyle name="Normal 2 6 2 2 19 6" xfId="25601" xr:uid="{00000000-0005-0000-0000-000000640000}"/>
    <cellStyle name="Normal 2 6 2 2 19 6 2" xfId="25602" xr:uid="{00000000-0005-0000-0000-000001640000}"/>
    <cellStyle name="Normal 2 6 2 2 19 7" xfId="25603" xr:uid="{00000000-0005-0000-0000-000002640000}"/>
    <cellStyle name="Normal 2 6 2 2 19 7 2" xfId="25604" xr:uid="{00000000-0005-0000-0000-000003640000}"/>
    <cellStyle name="Normal 2 6 2 2 19 8" xfId="25605" xr:uid="{00000000-0005-0000-0000-000004640000}"/>
    <cellStyle name="Normal 2 6 2 2 19 9" xfId="25606" xr:uid="{00000000-0005-0000-0000-000005640000}"/>
    <cellStyle name="Normal 2 6 2 2 2" xfId="25607" xr:uid="{00000000-0005-0000-0000-000006640000}"/>
    <cellStyle name="Normal 2 6 2 2 2 10" xfId="25608" xr:uid="{00000000-0005-0000-0000-000007640000}"/>
    <cellStyle name="Normal 2 6 2 2 2 2" xfId="25609" xr:uid="{00000000-0005-0000-0000-000008640000}"/>
    <cellStyle name="Normal 2 6 2 2 2 2 2" xfId="25610" xr:uid="{00000000-0005-0000-0000-000009640000}"/>
    <cellStyle name="Normal 2 6 2 2 2 3" xfId="25611" xr:uid="{00000000-0005-0000-0000-00000A640000}"/>
    <cellStyle name="Normal 2 6 2 2 2 3 2" xfId="25612" xr:uid="{00000000-0005-0000-0000-00000B640000}"/>
    <cellStyle name="Normal 2 6 2 2 2 4" xfId="25613" xr:uid="{00000000-0005-0000-0000-00000C640000}"/>
    <cellStyle name="Normal 2 6 2 2 2 4 2" xfId="25614" xr:uid="{00000000-0005-0000-0000-00000D640000}"/>
    <cellStyle name="Normal 2 6 2 2 2 5" xfId="25615" xr:uid="{00000000-0005-0000-0000-00000E640000}"/>
    <cellStyle name="Normal 2 6 2 2 2 5 2" xfId="25616" xr:uid="{00000000-0005-0000-0000-00000F640000}"/>
    <cellStyle name="Normal 2 6 2 2 2 6" xfId="25617" xr:uid="{00000000-0005-0000-0000-000010640000}"/>
    <cellStyle name="Normal 2 6 2 2 2 6 2" xfId="25618" xr:uid="{00000000-0005-0000-0000-000011640000}"/>
    <cellStyle name="Normal 2 6 2 2 2 7" xfId="25619" xr:uid="{00000000-0005-0000-0000-000012640000}"/>
    <cellStyle name="Normal 2 6 2 2 2 7 2" xfId="25620" xr:uid="{00000000-0005-0000-0000-000013640000}"/>
    <cellStyle name="Normal 2 6 2 2 2 8" xfId="25621" xr:uid="{00000000-0005-0000-0000-000014640000}"/>
    <cellStyle name="Normal 2 6 2 2 2 9" xfId="25622" xr:uid="{00000000-0005-0000-0000-000015640000}"/>
    <cellStyle name="Normal 2 6 2 2 20" xfId="25623" xr:uid="{00000000-0005-0000-0000-000016640000}"/>
    <cellStyle name="Normal 2 6 2 2 20 10" xfId="25624" xr:uid="{00000000-0005-0000-0000-000017640000}"/>
    <cellStyle name="Normal 2 6 2 2 20 2" xfId="25625" xr:uid="{00000000-0005-0000-0000-000018640000}"/>
    <cellStyle name="Normal 2 6 2 2 20 2 2" xfId="25626" xr:uid="{00000000-0005-0000-0000-000019640000}"/>
    <cellStyle name="Normal 2 6 2 2 20 3" xfId="25627" xr:uid="{00000000-0005-0000-0000-00001A640000}"/>
    <cellStyle name="Normal 2 6 2 2 20 3 2" xfId="25628" xr:uid="{00000000-0005-0000-0000-00001B640000}"/>
    <cellStyle name="Normal 2 6 2 2 20 4" xfId="25629" xr:uid="{00000000-0005-0000-0000-00001C640000}"/>
    <cellStyle name="Normal 2 6 2 2 20 4 2" xfId="25630" xr:uid="{00000000-0005-0000-0000-00001D640000}"/>
    <cellStyle name="Normal 2 6 2 2 20 5" xfId="25631" xr:uid="{00000000-0005-0000-0000-00001E640000}"/>
    <cellStyle name="Normal 2 6 2 2 20 5 2" xfId="25632" xr:uid="{00000000-0005-0000-0000-00001F640000}"/>
    <cellStyle name="Normal 2 6 2 2 20 6" xfId="25633" xr:uid="{00000000-0005-0000-0000-000020640000}"/>
    <cellStyle name="Normal 2 6 2 2 20 6 2" xfId="25634" xr:uid="{00000000-0005-0000-0000-000021640000}"/>
    <cellStyle name="Normal 2 6 2 2 20 7" xfId="25635" xr:uid="{00000000-0005-0000-0000-000022640000}"/>
    <cellStyle name="Normal 2 6 2 2 20 7 2" xfId="25636" xr:uid="{00000000-0005-0000-0000-000023640000}"/>
    <cellStyle name="Normal 2 6 2 2 20 8" xfId="25637" xr:uid="{00000000-0005-0000-0000-000024640000}"/>
    <cellStyle name="Normal 2 6 2 2 20 9" xfId="25638" xr:uid="{00000000-0005-0000-0000-000025640000}"/>
    <cellStyle name="Normal 2 6 2 2 21" xfId="25639" xr:uid="{00000000-0005-0000-0000-000026640000}"/>
    <cellStyle name="Normal 2 6 2 2 21 10" xfId="25640" xr:uid="{00000000-0005-0000-0000-000027640000}"/>
    <cellStyle name="Normal 2 6 2 2 21 2" xfId="25641" xr:uid="{00000000-0005-0000-0000-000028640000}"/>
    <cellStyle name="Normal 2 6 2 2 21 2 2" xfId="25642" xr:uid="{00000000-0005-0000-0000-000029640000}"/>
    <cellStyle name="Normal 2 6 2 2 21 3" xfId="25643" xr:uid="{00000000-0005-0000-0000-00002A640000}"/>
    <cellStyle name="Normal 2 6 2 2 21 3 2" xfId="25644" xr:uid="{00000000-0005-0000-0000-00002B640000}"/>
    <cellStyle name="Normal 2 6 2 2 21 4" xfId="25645" xr:uid="{00000000-0005-0000-0000-00002C640000}"/>
    <cellStyle name="Normal 2 6 2 2 21 4 2" xfId="25646" xr:uid="{00000000-0005-0000-0000-00002D640000}"/>
    <cellStyle name="Normal 2 6 2 2 21 5" xfId="25647" xr:uid="{00000000-0005-0000-0000-00002E640000}"/>
    <cellStyle name="Normal 2 6 2 2 21 5 2" xfId="25648" xr:uid="{00000000-0005-0000-0000-00002F640000}"/>
    <cellStyle name="Normal 2 6 2 2 21 6" xfId="25649" xr:uid="{00000000-0005-0000-0000-000030640000}"/>
    <cellStyle name="Normal 2 6 2 2 21 6 2" xfId="25650" xr:uid="{00000000-0005-0000-0000-000031640000}"/>
    <cellStyle name="Normal 2 6 2 2 21 7" xfId="25651" xr:uid="{00000000-0005-0000-0000-000032640000}"/>
    <cellStyle name="Normal 2 6 2 2 21 7 2" xfId="25652" xr:uid="{00000000-0005-0000-0000-000033640000}"/>
    <cellStyle name="Normal 2 6 2 2 21 8" xfId="25653" xr:uid="{00000000-0005-0000-0000-000034640000}"/>
    <cellStyle name="Normal 2 6 2 2 21 9" xfId="25654" xr:uid="{00000000-0005-0000-0000-000035640000}"/>
    <cellStyle name="Normal 2 6 2 2 22" xfId="25655" xr:uid="{00000000-0005-0000-0000-000036640000}"/>
    <cellStyle name="Normal 2 6 2 2 22 10" xfId="25656" xr:uid="{00000000-0005-0000-0000-000037640000}"/>
    <cellStyle name="Normal 2 6 2 2 22 2" xfId="25657" xr:uid="{00000000-0005-0000-0000-000038640000}"/>
    <cellStyle name="Normal 2 6 2 2 22 2 2" xfId="25658" xr:uid="{00000000-0005-0000-0000-000039640000}"/>
    <cellStyle name="Normal 2 6 2 2 22 3" xfId="25659" xr:uid="{00000000-0005-0000-0000-00003A640000}"/>
    <cellStyle name="Normal 2 6 2 2 22 3 2" xfId="25660" xr:uid="{00000000-0005-0000-0000-00003B640000}"/>
    <cellStyle name="Normal 2 6 2 2 22 4" xfId="25661" xr:uid="{00000000-0005-0000-0000-00003C640000}"/>
    <cellStyle name="Normal 2 6 2 2 22 4 2" xfId="25662" xr:uid="{00000000-0005-0000-0000-00003D640000}"/>
    <cellStyle name="Normal 2 6 2 2 22 5" xfId="25663" xr:uid="{00000000-0005-0000-0000-00003E640000}"/>
    <cellStyle name="Normal 2 6 2 2 22 5 2" xfId="25664" xr:uid="{00000000-0005-0000-0000-00003F640000}"/>
    <cellStyle name="Normal 2 6 2 2 22 6" xfId="25665" xr:uid="{00000000-0005-0000-0000-000040640000}"/>
    <cellStyle name="Normal 2 6 2 2 22 6 2" xfId="25666" xr:uid="{00000000-0005-0000-0000-000041640000}"/>
    <cellStyle name="Normal 2 6 2 2 22 7" xfId="25667" xr:uid="{00000000-0005-0000-0000-000042640000}"/>
    <cellStyle name="Normal 2 6 2 2 22 7 2" xfId="25668" xr:uid="{00000000-0005-0000-0000-000043640000}"/>
    <cellStyle name="Normal 2 6 2 2 22 8" xfId="25669" xr:uid="{00000000-0005-0000-0000-000044640000}"/>
    <cellStyle name="Normal 2 6 2 2 22 9" xfId="25670" xr:uid="{00000000-0005-0000-0000-000045640000}"/>
    <cellStyle name="Normal 2 6 2 2 23" xfId="25671" xr:uid="{00000000-0005-0000-0000-000046640000}"/>
    <cellStyle name="Normal 2 6 2 2 23 10" xfId="25672" xr:uid="{00000000-0005-0000-0000-000047640000}"/>
    <cellStyle name="Normal 2 6 2 2 23 2" xfId="25673" xr:uid="{00000000-0005-0000-0000-000048640000}"/>
    <cellStyle name="Normal 2 6 2 2 23 2 2" xfId="25674" xr:uid="{00000000-0005-0000-0000-000049640000}"/>
    <cellStyle name="Normal 2 6 2 2 23 3" xfId="25675" xr:uid="{00000000-0005-0000-0000-00004A640000}"/>
    <cellStyle name="Normal 2 6 2 2 23 3 2" xfId="25676" xr:uid="{00000000-0005-0000-0000-00004B640000}"/>
    <cellStyle name="Normal 2 6 2 2 23 4" xfId="25677" xr:uid="{00000000-0005-0000-0000-00004C640000}"/>
    <cellStyle name="Normal 2 6 2 2 23 4 2" xfId="25678" xr:uid="{00000000-0005-0000-0000-00004D640000}"/>
    <cellStyle name="Normal 2 6 2 2 23 5" xfId="25679" xr:uid="{00000000-0005-0000-0000-00004E640000}"/>
    <cellStyle name="Normal 2 6 2 2 23 5 2" xfId="25680" xr:uid="{00000000-0005-0000-0000-00004F640000}"/>
    <cellStyle name="Normal 2 6 2 2 23 6" xfId="25681" xr:uid="{00000000-0005-0000-0000-000050640000}"/>
    <cellStyle name="Normal 2 6 2 2 23 6 2" xfId="25682" xr:uid="{00000000-0005-0000-0000-000051640000}"/>
    <cellStyle name="Normal 2 6 2 2 23 7" xfId="25683" xr:uid="{00000000-0005-0000-0000-000052640000}"/>
    <cellStyle name="Normal 2 6 2 2 23 7 2" xfId="25684" xr:uid="{00000000-0005-0000-0000-000053640000}"/>
    <cellStyle name="Normal 2 6 2 2 23 8" xfId="25685" xr:uid="{00000000-0005-0000-0000-000054640000}"/>
    <cellStyle name="Normal 2 6 2 2 23 9" xfId="25686" xr:uid="{00000000-0005-0000-0000-000055640000}"/>
    <cellStyle name="Normal 2 6 2 2 24" xfId="25687" xr:uid="{00000000-0005-0000-0000-000056640000}"/>
    <cellStyle name="Normal 2 6 2 2 24 10" xfId="25688" xr:uid="{00000000-0005-0000-0000-000057640000}"/>
    <cellStyle name="Normal 2 6 2 2 24 2" xfId="25689" xr:uid="{00000000-0005-0000-0000-000058640000}"/>
    <cellStyle name="Normal 2 6 2 2 24 2 2" xfId="25690" xr:uid="{00000000-0005-0000-0000-000059640000}"/>
    <cellStyle name="Normal 2 6 2 2 24 3" xfId="25691" xr:uid="{00000000-0005-0000-0000-00005A640000}"/>
    <cellStyle name="Normal 2 6 2 2 24 3 2" xfId="25692" xr:uid="{00000000-0005-0000-0000-00005B640000}"/>
    <cellStyle name="Normal 2 6 2 2 24 4" xfId="25693" xr:uid="{00000000-0005-0000-0000-00005C640000}"/>
    <cellStyle name="Normal 2 6 2 2 24 4 2" xfId="25694" xr:uid="{00000000-0005-0000-0000-00005D640000}"/>
    <cellStyle name="Normal 2 6 2 2 24 5" xfId="25695" xr:uid="{00000000-0005-0000-0000-00005E640000}"/>
    <cellStyle name="Normal 2 6 2 2 24 5 2" xfId="25696" xr:uid="{00000000-0005-0000-0000-00005F640000}"/>
    <cellStyle name="Normal 2 6 2 2 24 6" xfId="25697" xr:uid="{00000000-0005-0000-0000-000060640000}"/>
    <cellStyle name="Normal 2 6 2 2 24 6 2" xfId="25698" xr:uid="{00000000-0005-0000-0000-000061640000}"/>
    <cellStyle name="Normal 2 6 2 2 24 7" xfId="25699" xr:uid="{00000000-0005-0000-0000-000062640000}"/>
    <cellStyle name="Normal 2 6 2 2 24 7 2" xfId="25700" xr:uid="{00000000-0005-0000-0000-000063640000}"/>
    <cellStyle name="Normal 2 6 2 2 24 8" xfId="25701" xr:uid="{00000000-0005-0000-0000-000064640000}"/>
    <cellStyle name="Normal 2 6 2 2 24 9" xfId="25702" xr:uid="{00000000-0005-0000-0000-000065640000}"/>
    <cellStyle name="Normal 2 6 2 2 25" xfId="25703" xr:uid="{00000000-0005-0000-0000-000066640000}"/>
    <cellStyle name="Normal 2 6 2 2 25 10" xfId="25704" xr:uid="{00000000-0005-0000-0000-000067640000}"/>
    <cellStyle name="Normal 2 6 2 2 25 2" xfId="25705" xr:uid="{00000000-0005-0000-0000-000068640000}"/>
    <cellStyle name="Normal 2 6 2 2 25 2 2" xfId="25706" xr:uid="{00000000-0005-0000-0000-000069640000}"/>
    <cellStyle name="Normal 2 6 2 2 25 3" xfId="25707" xr:uid="{00000000-0005-0000-0000-00006A640000}"/>
    <cellStyle name="Normal 2 6 2 2 25 3 2" xfId="25708" xr:uid="{00000000-0005-0000-0000-00006B640000}"/>
    <cellStyle name="Normal 2 6 2 2 25 4" xfId="25709" xr:uid="{00000000-0005-0000-0000-00006C640000}"/>
    <cellStyle name="Normal 2 6 2 2 25 4 2" xfId="25710" xr:uid="{00000000-0005-0000-0000-00006D640000}"/>
    <cellStyle name="Normal 2 6 2 2 25 5" xfId="25711" xr:uid="{00000000-0005-0000-0000-00006E640000}"/>
    <cellStyle name="Normal 2 6 2 2 25 5 2" xfId="25712" xr:uid="{00000000-0005-0000-0000-00006F640000}"/>
    <cellStyle name="Normal 2 6 2 2 25 6" xfId="25713" xr:uid="{00000000-0005-0000-0000-000070640000}"/>
    <cellStyle name="Normal 2 6 2 2 25 6 2" xfId="25714" xr:uid="{00000000-0005-0000-0000-000071640000}"/>
    <cellStyle name="Normal 2 6 2 2 25 7" xfId="25715" xr:uid="{00000000-0005-0000-0000-000072640000}"/>
    <cellStyle name="Normal 2 6 2 2 25 7 2" xfId="25716" xr:uid="{00000000-0005-0000-0000-000073640000}"/>
    <cellStyle name="Normal 2 6 2 2 25 8" xfId="25717" xr:uid="{00000000-0005-0000-0000-000074640000}"/>
    <cellStyle name="Normal 2 6 2 2 25 9" xfId="25718" xr:uid="{00000000-0005-0000-0000-000075640000}"/>
    <cellStyle name="Normal 2 6 2 2 26" xfId="25719" xr:uid="{00000000-0005-0000-0000-000076640000}"/>
    <cellStyle name="Normal 2 6 2 2 26 10" xfId="25720" xr:uid="{00000000-0005-0000-0000-000077640000}"/>
    <cellStyle name="Normal 2 6 2 2 26 2" xfId="25721" xr:uid="{00000000-0005-0000-0000-000078640000}"/>
    <cellStyle name="Normal 2 6 2 2 26 2 2" xfId="25722" xr:uid="{00000000-0005-0000-0000-000079640000}"/>
    <cellStyle name="Normal 2 6 2 2 26 3" xfId="25723" xr:uid="{00000000-0005-0000-0000-00007A640000}"/>
    <cellStyle name="Normal 2 6 2 2 26 3 2" xfId="25724" xr:uid="{00000000-0005-0000-0000-00007B640000}"/>
    <cellStyle name="Normal 2 6 2 2 26 4" xfId="25725" xr:uid="{00000000-0005-0000-0000-00007C640000}"/>
    <cellStyle name="Normal 2 6 2 2 26 4 2" xfId="25726" xr:uid="{00000000-0005-0000-0000-00007D640000}"/>
    <cellStyle name="Normal 2 6 2 2 26 5" xfId="25727" xr:uid="{00000000-0005-0000-0000-00007E640000}"/>
    <cellStyle name="Normal 2 6 2 2 26 5 2" xfId="25728" xr:uid="{00000000-0005-0000-0000-00007F640000}"/>
    <cellStyle name="Normal 2 6 2 2 26 6" xfId="25729" xr:uid="{00000000-0005-0000-0000-000080640000}"/>
    <cellStyle name="Normal 2 6 2 2 26 6 2" xfId="25730" xr:uid="{00000000-0005-0000-0000-000081640000}"/>
    <cellStyle name="Normal 2 6 2 2 26 7" xfId="25731" xr:uid="{00000000-0005-0000-0000-000082640000}"/>
    <cellStyle name="Normal 2 6 2 2 26 7 2" xfId="25732" xr:uid="{00000000-0005-0000-0000-000083640000}"/>
    <cellStyle name="Normal 2 6 2 2 26 8" xfId="25733" xr:uid="{00000000-0005-0000-0000-000084640000}"/>
    <cellStyle name="Normal 2 6 2 2 26 9" xfId="25734" xr:uid="{00000000-0005-0000-0000-000085640000}"/>
    <cellStyle name="Normal 2 6 2 2 27" xfId="25735" xr:uid="{00000000-0005-0000-0000-000086640000}"/>
    <cellStyle name="Normal 2 6 2 2 27 10" xfId="25736" xr:uid="{00000000-0005-0000-0000-000087640000}"/>
    <cellStyle name="Normal 2 6 2 2 27 2" xfId="25737" xr:uid="{00000000-0005-0000-0000-000088640000}"/>
    <cellStyle name="Normal 2 6 2 2 27 2 2" xfId="25738" xr:uid="{00000000-0005-0000-0000-000089640000}"/>
    <cellStyle name="Normal 2 6 2 2 27 3" xfId="25739" xr:uid="{00000000-0005-0000-0000-00008A640000}"/>
    <cellStyle name="Normal 2 6 2 2 27 3 2" xfId="25740" xr:uid="{00000000-0005-0000-0000-00008B640000}"/>
    <cellStyle name="Normal 2 6 2 2 27 4" xfId="25741" xr:uid="{00000000-0005-0000-0000-00008C640000}"/>
    <cellStyle name="Normal 2 6 2 2 27 4 2" xfId="25742" xr:uid="{00000000-0005-0000-0000-00008D640000}"/>
    <cellStyle name="Normal 2 6 2 2 27 5" xfId="25743" xr:uid="{00000000-0005-0000-0000-00008E640000}"/>
    <cellStyle name="Normal 2 6 2 2 27 5 2" xfId="25744" xr:uid="{00000000-0005-0000-0000-00008F640000}"/>
    <cellStyle name="Normal 2 6 2 2 27 6" xfId="25745" xr:uid="{00000000-0005-0000-0000-000090640000}"/>
    <cellStyle name="Normal 2 6 2 2 27 6 2" xfId="25746" xr:uid="{00000000-0005-0000-0000-000091640000}"/>
    <cellStyle name="Normal 2 6 2 2 27 7" xfId="25747" xr:uid="{00000000-0005-0000-0000-000092640000}"/>
    <cellStyle name="Normal 2 6 2 2 27 7 2" xfId="25748" xr:uid="{00000000-0005-0000-0000-000093640000}"/>
    <cellStyle name="Normal 2 6 2 2 27 8" xfId="25749" xr:uid="{00000000-0005-0000-0000-000094640000}"/>
    <cellStyle name="Normal 2 6 2 2 27 9" xfId="25750" xr:uid="{00000000-0005-0000-0000-000095640000}"/>
    <cellStyle name="Normal 2 6 2 2 28" xfId="25751" xr:uid="{00000000-0005-0000-0000-000096640000}"/>
    <cellStyle name="Normal 2 6 2 2 28 10" xfId="25752" xr:uid="{00000000-0005-0000-0000-000097640000}"/>
    <cellStyle name="Normal 2 6 2 2 28 2" xfId="25753" xr:uid="{00000000-0005-0000-0000-000098640000}"/>
    <cellStyle name="Normal 2 6 2 2 28 2 2" xfId="25754" xr:uid="{00000000-0005-0000-0000-000099640000}"/>
    <cellStyle name="Normal 2 6 2 2 28 3" xfId="25755" xr:uid="{00000000-0005-0000-0000-00009A640000}"/>
    <cellStyle name="Normal 2 6 2 2 28 3 2" xfId="25756" xr:uid="{00000000-0005-0000-0000-00009B640000}"/>
    <cellStyle name="Normal 2 6 2 2 28 4" xfId="25757" xr:uid="{00000000-0005-0000-0000-00009C640000}"/>
    <cellStyle name="Normal 2 6 2 2 28 4 2" xfId="25758" xr:uid="{00000000-0005-0000-0000-00009D640000}"/>
    <cellStyle name="Normal 2 6 2 2 28 5" xfId="25759" xr:uid="{00000000-0005-0000-0000-00009E640000}"/>
    <cellStyle name="Normal 2 6 2 2 28 5 2" xfId="25760" xr:uid="{00000000-0005-0000-0000-00009F640000}"/>
    <cellStyle name="Normal 2 6 2 2 28 6" xfId="25761" xr:uid="{00000000-0005-0000-0000-0000A0640000}"/>
    <cellStyle name="Normal 2 6 2 2 28 6 2" xfId="25762" xr:uid="{00000000-0005-0000-0000-0000A1640000}"/>
    <cellStyle name="Normal 2 6 2 2 28 7" xfId="25763" xr:uid="{00000000-0005-0000-0000-0000A2640000}"/>
    <cellStyle name="Normal 2 6 2 2 28 7 2" xfId="25764" xr:uid="{00000000-0005-0000-0000-0000A3640000}"/>
    <cellStyle name="Normal 2 6 2 2 28 8" xfId="25765" xr:uid="{00000000-0005-0000-0000-0000A4640000}"/>
    <cellStyle name="Normal 2 6 2 2 28 9" xfId="25766" xr:uid="{00000000-0005-0000-0000-0000A5640000}"/>
    <cellStyle name="Normal 2 6 2 2 29" xfId="25767" xr:uid="{00000000-0005-0000-0000-0000A6640000}"/>
    <cellStyle name="Normal 2 6 2 2 29 10" xfId="25768" xr:uid="{00000000-0005-0000-0000-0000A7640000}"/>
    <cellStyle name="Normal 2 6 2 2 29 2" xfId="25769" xr:uid="{00000000-0005-0000-0000-0000A8640000}"/>
    <cellStyle name="Normal 2 6 2 2 29 2 2" xfId="25770" xr:uid="{00000000-0005-0000-0000-0000A9640000}"/>
    <cellStyle name="Normal 2 6 2 2 29 3" xfId="25771" xr:uid="{00000000-0005-0000-0000-0000AA640000}"/>
    <cellStyle name="Normal 2 6 2 2 29 3 2" xfId="25772" xr:uid="{00000000-0005-0000-0000-0000AB640000}"/>
    <cellStyle name="Normal 2 6 2 2 29 4" xfId="25773" xr:uid="{00000000-0005-0000-0000-0000AC640000}"/>
    <cellStyle name="Normal 2 6 2 2 29 4 2" xfId="25774" xr:uid="{00000000-0005-0000-0000-0000AD640000}"/>
    <cellStyle name="Normal 2 6 2 2 29 5" xfId="25775" xr:uid="{00000000-0005-0000-0000-0000AE640000}"/>
    <cellStyle name="Normal 2 6 2 2 29 5 2" xfId="25776" xr:uid="{00000000-0005-0000-0000-0000AF640000}"/>
    <cellStyle name="Normal 2 6 2 2 29 6" xfId="25777" xr:uid="{00000000-0005-0000-0000-0000B0640000}"/>
    <cellStyle name="Normal 2 6 2 2 29 6 2" xfId="25778" xr:uid="{00000000-0005-0000-0000-0000B1640000}"/>
    <cellStyle name="Normal 2 6 2 2 29 7" xfId="25779" xr:uid="{00000000-0005-0000-0000-0000B2640000}"/>
    <cellStyle name="Normal 2 6 2 2 29 7 2" xfId="25780" xr:uid="{00000000-0005-0000-0000-0000B3640000}"/>
    <cellStyle name="Normal 2 6 2 2 29 8" xfId="25781" xr:uid="{00000000-0005-0000-0000-0000B4640000}"/>
    <cellStyle name="Normal 2 6 2 2 29 9" xfId="25782" xr:uid="{00000000-0005-0000-0000-0000B5640000}"/>
    <cellStyle name="Normal 2 6 2 2 3" xfId="25783" xr:uid="{00000000-0005-0000-0000-0000B6640000}"/>
    <cellStyle name="Normal 2 6 2 2 3 10" xfId="25784" xr:uid="{00000000-0005-0000-0000-0000B7640000}"/>
    <cellStyle name="Normal 2 6 2 2 3 2" xfId="25785" xr:uid="{00000000-0005-0000-0000-0000B8640000}"/>
    <cellStyle name="Normal 2 6 2 2 3 2 2" xfId="25786" xr:uid="{00000000-0005-0000-0000-0000B9640000}"/>
    <cellStyle name="Normal 2 6 2 2 3 3" xfId="25787" xr:uid="{00000000-0005-0000-0000-0000BA640000}"/>
    <cellStyle name="Normal 2 6 2 2 3 3 2" xfId="25788" xr:uid="{00000000-0005-0000-0000-0000BB640000}"/>
    <cellStyle name="Normal 2 6 2 2 3 4" xfId="25789" xr:uid="{00000000-0005-0000-0000-0000BC640000}"/>
    <cellStyle name="Normal 2 6 2 2 3 4 2" xfId="25790" xr:uid="{00000000-0005-0000-0000-0000BD640000}"/>
    <cellStyle name="Normal 2 6 2 2 3 5" xfId="25791" xr:uid="{00000000-0005-0000-0000-0000BE640000}"/>
    <cellStyle name="Normal 2 6 2 2 3 5 2" xfId="25792" xr:uid="{00000000-0005-0000-0000-0000BF640000}"/>
    <cellStyle name="Normal 2 6 2 2 3 6" xfId="25793" xr:uid="{00000000-0005-0000-0000-0000C0640000}"/>
    <cellStyle name="Normal 2 6 2 2 3 6 2" xfId="25794" xr:uid="{00000000-0005-0000-0000-0000C1640000}"/>
    <cellStyle name="Normal 2 6 2 2 3 7" xfId="25795" xr:uid="{00000000-0005-0000-0000-0000C2640000}"/>
    <cellStyle name="Normal 2 6 2 2 3 7 2" xfId="25796" xr:uid="{00000000-0005-0000-0000-0000C3640000}"/>
    <cellStyle name="Normal 2 6 2 2 3 8" xfId="25797" xr:uid="{00000000-0005-0000-0000-0000C4640000}"/>
    <cellStyle name="Normal 2 6 2 2 3 9" xfId="25798" xr:uid="{00000000-0005-0000-0000-0000C5640000}"/>
    <cellStyle name="Normal 2 6 2 2 30" xfId="25799" xr:uid="{00000000-0005-0000-0000-0000C6640000}"/>
    <cellStyle name="Normal 2 6 2 2 30 10" xfId="25800" xr:uid="{00000000-0005-0000-0000-0000C7640000}"/>
    <cellStyle name="Normal 2 6 2 2 30 2" xfId="25801" xr:uid="{00000000-0005-0000-0000-0000C8640000}"/>
    <cellStyle name="Normal 2 6 2 2 30 2 2" xfId="25802" xr:uid="{00000000-0005-0000-0000-0000C9640000}"/>
    <cellStyle name="Normal 2 6 2 2 30 3" xfId="25803" xr:uid="{00000000-0005-0000-0000-0000CA640000}"/>
    <cellStyle name="Normal 2 6 2 2 30 3 2" xfId="25804" xr:uid="{00000000-0005-0000-0000-0000CB640000}"/>
    <cellStyle name="Normal 2 6 2 2 30 4" xfId="25805" xr:uid="{00000000-0005-0000-0000-0000CC640000}"/>
    <cellStyle name="Normal 2 6 2 2 30 4 2" xfId="25806" xr:uid="{00000000-0005-0000-0000-0000CD640000}"/>
    <cellStyle name="Normal 2 6 2 2 30 5" xfId="25807" xr:uid="{00000000-0005-0000-0000-0000CE640000}"/>
    <cellStyle name="Normal 2 6 2 2 30 5 2" xfId="25808" xr:uid="{00000000-0005-0000-0000-0000CF640000}"/>
    <cellStyle name="Normal 2 6 2 2 30 6" xfId="25809" xr:uid="{00000000-0005-0000-0000-0000D0640000}"/>
    <cellStyle name="Normal 2 6 2 2 30 6 2" xfId="25810" xr:uid="{00000000-0005-0000-0000-0000D1640000}"/>
    <cellStyle name="Normal 2 6 2 2 30 7" xfId="25811" xr:uid="{00000000-0005-0000-0000-0000D2640000}"/>
    <cellStyle name="Normal 2 6 2 2 30 7 2" xfId="25812" xr:uid="{00000000-0005-0000-0000-0000D3640000}"/>
    <cellStyle name="Normal 2 6 2 2 30 8" xfId="25813" xr:uid="{00000000-0005-0000-0000-0000D4640000}"/>
    <cellStyle name="Normal 2 6 2 2 30 9" xfId="25814" xr:uid="{00000000-0005-0000-0000-0000D5640000}"/>
    <cellStyle name="Normal 2 6 2 2 31" xfId="25815" xr:uid="{00000000-0005-0000-0000-0000D6640000}"/>
    <cellStyle name="Normal 2 6 2 2 31 10" xfId="25816" xr:uid="{00000000-0005-0000-0000-0000D7640000}"/>
    <cellStyle name="Normal 2 6 2 2 31 2" xfId="25817" xr:uid="{00000000-0005-0000-0000-0000D8640000}"/>
    <cellStyle name="Normal 2 6 2 2 31 2 2" xfId="25818" xr:uid="{00000000-0005-0000-0000-0000D9640000}"/>
    <cellStyle name="Normal 2 6 2 2 31 3" xfId="25819" xr:uid="{00000000-0005-0000-0000-0000DA640000}"/>
    <cellStyle name="Normal 2 6 2 2 31 3 2" xfId="25820" xr:uid="{00000000-0005-0000-0000-0000DB640000}"/>
    <cellStyle name="Normal 2 6 2 2 31 4" xfId="25821" xr:uid="{00000000-0005-0000-0000-0000DC640000}"/>
    <cellStyle name="Normal 2 6 2 2 31 4 2" xfId="25822" xr:uid="{00000000-0005-0000-0000-0000DD640000}"/>
    <cellStyle name="Normal 2 6 2 2 31 5" xfId="25823" xr:uid="{00000000-0005-0000-0000-0000DE640000}"/>
    <cellStyle name="Normal 2 6 2 2 31 5 2" xfId="25824" xr:uid="{00000000-0005-0000-0000-0000DF640000}"/>
    <cellStyle name="Normal 2 6 2 2 31 6" xfId="25825" xr:uid="{00000000-0005-0000-0000-0000E0640000}"/>
    <cellStyle name="Normal 2 6 2 2 31 6 2" xfId="25826" xr:uid="{00000000-0005-0000-0000-0000E1640000}"/>
    <cellStyle name="Normal 2 6 2 2 31 7" xfId="25827" xr:uid="{00000000-0005-0000-0000-0000E2640000}"/>
    <cellStyle name="Normal 2 6 2 2 31 7 2" xfId="25828" xr:uid="{00000000-0005-0000-0000-0000E3640000}"/>
    <cellStyle name="Normal 2 6 2 2 31 8" xfId="25829" xr:uid="{00000000-0005-0000-0000-0000E4640000}"/>
    <cellStyle name="Normal 2 6 2 2 31 9" xfId="25830" xr:uid="{00000000-0005-0000-0000-0000E5640000}"/>
    <cellStyle name="Normal 2 6 2 2 32" xfId="25831" xr:uid="{00000000-0005-0000-0000-0000E6640000}"/>
    <cellStyle name="Normal 2 6 2 2 32 10" xfId="25832" xr:uid="{00000000-0005-0000-0000-0000E7640000}"/>
    <cellStyle name="Normal 2 6 2 2 32 2" xfId="25833" xr:uid="{00000000-0005-0000-0000-0000E8640000}"/>
    <cellStyle name="Normal 2 6 2 2 32 2 2" xfId="25834" xr:uid="{00000000-0005-0000-0000-0000E9640000}"/>
    <cellStyle name="Normal 2 6 2 2 32 3" xfId="25835" xr:uid="{00000000-0005-0000-0000-0000EA640000}"/>
    <cellStyle name="Normal 2 6 2 2 32 3 2" xfId="25836" xr:uid="{00000000-0005-0000-0000-0000EB640000}"/>
    <cellStyle name="Normal 2 6 2 2 32 4" xfId="25837" xr:uid="{00000000-0005-0000-0000-0000EC640000}"/>
    <cellStyle name="Normal 2 6 2 2 32 4 2" xfId="25838" xr:uid="{00000000-0005-0000-0000-0000ED640000}"/>
    <cellStyle name="Normal 2 6 2 2 32 5" xfId="25839" xr:uid="{00000000-0005-0000-0000-0000EE640000}"/>
    <cellStyle name="Normal 2 6 2 2 32 5 2" xfId="25840" xr:uid="{00000000-0005-0000-0000-0000EF640000}"/>
    <cellStyle name="Normal 2 6 2 2 32 6" xfId="25841" xr:uid="{00000000-0005-0000-0000-0000F0640000}"/>
    <cellStyle name="Normal 2 6 2 2 32 6 2" xfId="25842" xr:uid="{00000000-0005-0000-0000-0000F1640000}"/>
    <cellStyle name="Normal 2 6 2 2 32 7" xfId="25843" xr:uid="{00000000-0005-0000-0000-0000F2640000}"/>
    <cellStyle name="Normal 2 6 2 2 32 7 2" xfId="25844" xr:uid="{00000000-0005-0000-0000-0000F3640000}"/>
    <cellStyle name="Normal 2 6 2 2 32 8" xfId="25845" xr:uid="{00000000-0005-0000-0000-0000F4640000}"/>
    <cellStyle name="Normal 2 6 2 2 32 9" xfId="25846" xr:uid="{00000000-0005-0000-0000-0000F5640000}"/>
    <cellStyle name="Normal 2 6 2 2 33" xfId="25847" xr:uid="{00000000-0005-0000-0000-0000F6640000}"/>
    <cellStyle name="Normal 2 6 2 2 33 10" xfId="25848" xr:uid="{00000000-0005-0000-0000-0000F7640000}"/>
    <cellStyle name="Normal 2 6 2 2 33 2" xfId="25849" xr:uid="{00000000-0005-0000-0000-0000F8640000}"/>
    <cellStyle name="Normal 2 6 2 2 33 2 2" xfId="25850" xr:uid="{00000000-0005-0000-0000-0000F9640000}"/>
    <cellStyle name="Normal 2 6 2 2 33 3" xfId="25851" xr:uid="{00000000-0005-0000-0000-0000FA640000}"/>
    <cellStyle name="Normal 2 6 2 2 33 3 2" xfId="25852" xr:uid="{00000000-0005-0000-0000-0000FB640000}"/>
    <cellStyle name="Normal 2 6 2 2 33 4" xfId="25853" xr:uid="{00000000-0005-0000-0000-0000FC640000}"/>
    <cellStyle name="Normal 2 6 2 2 33 4 2" xfId="25854" xr:uid="{00000000-0005-0000-0000-0000FD640000}"/>
    <cellStyle name="Normal 2 6 2 2 33 5" xfId="25855" xr:uid="{00000000-0005-0000-0000-0000FE640000}"/>
    <cellStyle name="Normal 2 6 2 2 33 5 2" xfId="25856" xr:uid="{00000000-0005-0000-0000-0000FF640000}"/>
    <cellStyle name="Normal 2 6 2 2 33 6" xfId="25857" xr:uid="{00000000-0005-0000-0000-000000650000}"/>
    <cellStyle name="Normal 2 6 2 2 33 6 2" xfId="25858" xr:uid="{00000000-0005-0000-0000-000001650000}"/>
    <cellStyle name="Normal 2 6 2 2 33 7" xfId="25859" xr:uid="{00000000-0005-0000-0000-000002650000}"/>
    <cellStyle name="Normal 2 6 2 2 33 7 2" xfId="25860" xr:uid="{00000000-0005-0000-0000-000003650000}"/>
    <cellStyle name="Normal 2 6 2 2 33 8" xfId="25861" xr:uid="{00000000-0005-0000-0000-000004650000}"/>
    <cellStyle name="Normal 2 6 2 2 33 9" xfId="25862" xr:uid="{00000000-0005-0000-0000-000005650000}"/>
    <cellStyle name="Normal 2 6 2 2 34" xfId="25863" xr:uid="{00000000-0005-0000-0000-000006650000}"/>
    <cellStyle name="Normal 2 6 2 2 34 10" xfId="25864" xr:uid="{00000000-0005-0000-0000-000007650000}"/>
    <cellStyle name="Normal 2 6 2 2 34 2" xfId="25865" xr:uid="{00000000-0005-0000-0000-000008650000}"/>
    <cellStyle name="Normal 2 6 2 2 34 2 2" xfId="25866" xr:uid="{00000000-0005-0000-0000-000009650000}"/>
    <cellStyle name="Normal 2 6 2 2 34 3" xfId="25867" xr:uid="{00000000-0005-0000-0000-00000A650000}"/>
    <cellStyle name="Normal 2 6 2 2 34 3 2" xfId="25868" xr:uid="{00000000-0005-0000-0000-00000B650000}"/>
    <cellStyle name="Normal 2 6 2 2 34 4" xfId="25869" xr:uid="{00000000-0005-0000-0000-00000C650000}"/>
    <cellStyle name="Normal 2 6 2 2 34 4 2" xfId="25870" xr:uid="{00000000-0005-0000-0000-00000D650000}"/>
    <cellStyle name="Normal 2 6 2 2 34 5" xfId="25871" xr:uid="{00000000-0005-0000-0000-00000E650000}"/>
    <cellStyle name="Normal 2 6 2 2 34 5 2" xfId="25872" xr:uid="{00000000-0005-0000-0000-00000F650000}"/>
    <cellStyle name="Normal 2 6 2 2 34 6" xfId="25873" xr:uid="{00000000-0005-0000-0000-000010650000}"/>
    <cellStyle name="Normal 2 6 2 2 34 6 2" xfId="25874" xr:uid="{00000000-0005-0000-0000-000011650000}"/>
    <cellStyle name="Normal 2 6 2 2 34 7" xfId="25875" xr:uid="{00000000-0005-0000-0000-000012650000}"/>
    <cellStyle name="Normal 2 6 2 2 34 7 2" xfId="25876" xr:uid="{00000000-0005-0000-0000-000013650000}"/>
    <cellStyle name="Normal 2 6 2 2 34 8" xfId="25877" xr:uid="{00000000-0005-0000-0000-000014650000}"/>
    <cellStyle name="Normal 2 6 2 2 34 9" xfId="25878" xr:uid="{00000000-0005-0000-0000-000015650000}"/>
    <cellStyle name="Normal 2 6 2 2 35" xfId="25879" xr:uid="{00000000-0005-0000-0000-000016650000}"/>
    <cellStyle name="Normal 2 6 2 2 35 10" xfId="25880" xr:uid="{00000000-0005-0000-0000-000017650000}"/>
    <cellStyle name="Normal 2 6 2 2 35 2" xfId="25881" xr:uid="{00000000-0005-0000-0000-000018650000}"/>
    <cellStyle name="Normal 2 6 2 2 35 2 2" xfId="25882" xr:uid="{00000000-0005-0000-0000-000019650000}"/>
    <cellStyle name="Normal 2 6 2 2 35 3" xfId="25883" xr:uid="{00000000-0005-0000-0000-00001A650000}"/>
    <cellStyle name="Normal 2 6 2 2 35 3 2" xfId="25884" xr:uid="{00000000-0005-0000-0000-00001B650000}"/>
    <cellStyle name="Normal 2 6 2 2 35 4" xfId="25885" xr:uid="{00000000-0005-0000-0000-00001C650000}"/>
    <cellStyle name="Normal 2 6 2 2 35 4 2" xfId="25886" xr:uid="{00000000-0005-0000-0000-00001D650000}"/>
    <cellStyle name="Normal 2 6 2 2 35 5" xfId="25887" xr:uid="{00000000-0005-0000-0000-00001E650000}"/>
    <cellStyle name="Normal 2 6 2 2 35 5 2" xfId="25888" xr:uid="{00000000-0005-0000-0000-00001F650000}"/>
    <cellStyle name="Normal 2 6 2 2 35 6" xfId="25889" xr:uid="{00000000-0005-0000-0000-000020650000}"/>
    <cellStyle name="Normal 2 6 2 2 35 6 2" xfId="25890" xr:uid="{00000000-0005-0000-0000-000021650000}"/>
    <cellStyle name="Normal 2 6 2 2 35 7" xfId="25891" xr:uid="{00000000-0005-0000-0000-000022650000}"/>
    <cellStyle name="Normal 2 6 2 2 35 7 2" xfId="25892" xr:uid="{00000000-0005-0000-0000-000023650000}"/>
    <cellStyle name="Normal 2 6 2 2 35 8" xfId="25893" xr:uid="{00000000-0005-0000-0000-000024650000}"/>
    <cellStyle name="Normal 2 6 2 2 35 9" xfId="25894" xr:uid="{00000000-0005-0000-0000-000025650000}"/>
    <cellStyle name="Normal 2 6 2 2 36" xfId="25895" xr:uid="{00000000-0005-0000-0000-000026650000}"/>
    <cellStyle name="Normal 2 6 2 2 36 10" xfId="25896" xr:uid="{00000000-0005-0000-0000-000027650000}"/>
    <cellStyle name="Normal 2 6 2 2 36 2" xfId="25897" xr:uid="{00000000-0005-0000-0000-000028650000}"/>
    <cellStyle name="Normal 2 6 2 2 36 2 2" xfId="25898" xr:uid="{00000000-0005-0000-0000-000029650000}"/>
    <cellStyle name="Normal 2 6 2 2 36 3" xfId="25899" xr:uid="{00000000-0005-0000-0000-00002A650000}"/>
    <cellStyle name="Normal 2 6 2 2 36 3 2" xfId="25900" xr:uid="{00000000-0005-0000-0000-00002B650000}"/>
    <cellStyle name="Normal 2 6 2 2 36 4" xfId="25901" xr:uid="{00000000-0005-0000-0000-00002C650000}"/>
    <cellStyle name="Normal 2 6 2 2 36 4 2" xfId="25902" xr:uid="{00000000-0005-0000-0000-00002D650000}"/>
    <cellStyle name="Normal 2 6 2 2 36 5" xfId="25903" xr:uid="{00000000-0005-0000-0000-00002E650000}"/>
    <cellStyle name="Normal 2 6 2 2 36 5 2" xfId="25904" xr:uid="{00000000-0005-0000-0000-00002F650000}"/>
    <cellStyle name="Normal 2 6 2 2 36 6" xfId="25905" xr:uid="{00000000-0005-0000-0000-000030650000}"/>
    <cellStyle name="Normal 2 6 2 2 36 6 2" xfId="25906" xr:uid="{00000000-0005-0000-0000-000031650000}"/>
    <cellStyle name="Normal 2 6 2 2 36 7" xfId="25907" xr:uid="{00000000-0005-0000-0000-000032650000}"/>
    <cellStyle name="Normal 2 6 2 2 36 7 2" xfId="25908" xr:uid="{00000000-0005-0000-0000-000033650000}"/>
    <cellStyle name="Normal 2 6 2 2 36 8" xfId="25909" xr:uid="{00000000-0005-0000-0000-000034650000}"/>
    <cellStyle name="Normal 2 6 2 2 36 9" xfId="25910" xr:uid="{00000000-0005-0000-0000-000035650000}"/>
    <cellStyle name="Normal 2 6 2 2 37" xfId="25911" xr:uid="{00000000-0005-0000-0000-000036650000}"/>
    <cellStyle name="Normal 2 6 2 2 37 10" xfId="25912" xr:uid="{00000000-0005-0000-0000-000037650000}"/>
    <cellStyle name="Normal 2 6 2 2 37 2" xfId="25913" xr:uid="{00000000-0005-0000-0000-000038650000}"/>
    <cellStyle name="Normal 2 6 2 2 37 2 2" xfId="25914" xr:uid="{00000000-0005-0000-0000-000039650000}"/>
    <cellStyle name="Normal 2 6 2 2 37 3" xfId="25915" xr:uid="{00000000-0005-0000-0000-00003A650000}"/>
    <cellStyle name="Normal 2 6 2 2 37 3 2" xfId="25916" xr:uid="{00000000-0005-0000-0000-00003B650000}"/>
    <cellStyle name="Normal 2 6 2 2 37 4" xfId="25917" xr:uid="{00000000-0005-0000-0000-00003C650000}"/>
    <cellStyle name="Normal 2 6 2 2 37 4 2" xfId="25918" xr:uid="{00000000-0005-0000-0000-00003D650000}"/>
    <cellStyle name="Normal 2 6 2 2 37 5" xfId="25919" xr:uid="{00000000-0005-0000-0000-00003E650000}"/>
    <cellStyle name="Normal 2 6 2 2 37 5 2" xfId="25920" xr:uid="{00000000-0005-0000-0000-00003F650000}"/>
    <cellStyle name="Normal 2 6 2 2 37 6" xfId="25921" xr:uid="{00000000-0005-0000-0000-000040650000}"/>
    <cellStyle name="Normal 2 6 2 2 37 6 2" xfId="25922" xr:uid="{00000000-0005-0000-0000-000041650000}"/>
    <cellStyle name="Normal 2 6 2 2 37 7" xfId="25923" xr:uid="{00000000-0005-0000-0000-000042650000}"/>
    <cellStyle name="Normal 2 6 2 2 37 7 2" xfId="25924" xr:uid="{00000000-0005-0000-0000-000043650000}"/>
    <cellStyle name="Normal 2 6 2 2 37 8" xfId="25925" xr:uid="{00000000-0005-0000-0000-000044650000}"/>
    <cellStyle name="Normal 2 6 2 2 37 9" xfId="25926" xr:uid="{00000000-0005-0000-0000-000045650000}"/>
    <cellStyle name="Normal 2 6 2 2 38" xfId="25927" xr:uid="{00000000-0005-0000-0000-000046650000}"/>
    <cellStyle name="Normal 2 6 2 2 38 10" xfId="25928" xr:uid="{00000000-0005-0000-0000-000047650000}"/>
    <cellStyle name="Normal 2 6 2 2 38 2" xfId="25929" xr:uid="{00000000-0005-0000-0000-000048650000}"/>
    <cellStyle name="Normal 2 6 2 2 38 2 2" xfId="25930" xr:uid="{00000000-0005-0000-0000-000049650000}"/>
    <cellStyle name="Normal 2 6 2 2 38 3" xfId="25931" xr:uid="{00000000-0005-0000-0000-00004A650000}"/>
    <cellStyle name="Normal 2 6 2 2 38 3 2" xfId="25932" xr:uid="{00000000-0005-0000-0000-00004B650000}"/>
    <cellStyle name="Normal 2 6 2 2 38 4" xfId="25933" xr:uid="{00000000-0005-0000-0000-00004C650000}"/>
    <cellStyle name="Normal 2 6 2 2 38 4 2" xfId="25934" xr:uid="{00000000-0005-0000-0000-00004D650000}"/>
    <cellStyle name="Normal 2 6 2 2 38 5" xfId="25935" xr:uid="{00000000-0005-0000-0000-00004E650000}"/>
    <cellStyle name="Normal 2 6 2 2 38 5 2" xfId="25936" xr:uid="{00000000-0005-0000-0000-00004F650000}"/>
    <cellStyle name="Normal 2 6 2 2 38 6" xfId="25937" xr:uid="{00000000-0005-0000-0000-000050650000}"/>
    <cellStyle name="Normal 2 6 2 2 38 6 2" xfId="25938" xr:uid="{00000000-0005-0000-0000-000051650000}"/>
    <cellStyle name="Normal 2 6 2 2 38 7" xfId="25939" xr:uid="{00000000-0005-0000-0000-000052650000}"/>
    <cellStyle name="Normal 2 6 2 2 38 7 2" xfId="25940" xr:uid="{00000000-0005-0000-0000-000053650000}"/>
    <cellStyle name="Normal 2 6 2 2 38 8" xfId="25941" xr:uid="{00000000-0005-0000-0000-000054650000}"/>
    <cellStyle name="Normal 2 6 2 2 38 9" xfId="25942" xr:uid="{00000000-0005-0000-0000-000055650000}"/>
    <cellStyle name="Normal 2 6 2 2 39" xfId="25943" xr:uid="{00000000-0005-0000-0000-000056650000}"/>
    <cellStyle name="Normal 2 6 2 2 39 10" xfId="25944" xr:uid="{00000000-0005-0000-0000-000057650000}"/>
    <cellStyle name="Normal 2 6 2 2 39 2" xfId="25945" xr:uid="{00000000-0005-0000-0000-000058650000}"/>
    <cellStyle name="Normal 2 6 2 2 39 2 2" xfId="25946" xr:uid="{00000000-0005-0000-0000-000059650000}"/>
    <cellStyle name="Normal 2 6 2 2 39 3" xfId="25947" xr:uid="{00000000-0005-0000-0000-00005A650000}"/>
    <cellStyle name="Normal 2 6 2 2 39 3 2" xfId="25948" xr:uid="{00000000-0005-0000-0000-00005B650000}"/>
    <cellStyle name="Normal 2 6 2 2 39 4" xfId="25949" xr:uid="{00000000-0005-0000-0000-00005C650000}"/>
    <cellStyle name="Normal 2 6 2 2 39 4 2" xfId="25950" xr:uid="{00000000-0005-0000-0000-00005D650000}"/>
    <cellStyle name="Normal 2 6 2 2 39 5" xfId="25951" xr:uid="{00000000-0005-0000-0000-00005E650000}"/>
    <cellStyle name="Normal 2 6 2 2 39 5 2" xfId="25952" xr:uid="{00000000-0005-0000-0000-00005F650000}"/>
    <cellStyle name="Normal 2 6 2 2 39 6" xfId="25953" xr:uid="{00000000-0005-0000-0000-000060650000}"/>
    <cellStyle name="Normal 2 6 2 2 39 6 2" xfId="25954" xr:uid="{00000000-0005-0000-0000-000061650000}"/>
    <cellStyle name="Normal 2 6 2 2 39 7" xfId="25955" xr:uid="{00000000-0005-0000-0000-000062650000}"/>
    <cellStyle name="Normal 2 6 2 2 39 7 2" xfId="25956" xr:uid="{00000000-0005-0000-0000-000063650000}"/>
    <cellStyle name="Normal 2 6 2 2 39 8" xfId="25957" xr:uid="{00000000-0005-0000-0000-000064650000}"/>
    <cellStyle name="Normal 2 6 2 2 39 9" xfId="25958" xr:uid="{00000000-0005-0000-0000-000065650000}"/>
    <cellStyle name="Normal 2 6 2 2 4" xfId="25959" xr:uid="{00000000-0005-0000-0000-000066650000}"/>
    <cellStyle name="Normal 2 6 2 2 4 10" xfId="25960" xr:uid="{00000000-0005-0000-0000-000067650000}"/>
    <cellStyle name="Normal 2 6 2 2 4 2" xfId="25961" xr:uid="{00000000-0005-0000-0000-000068650000}"/>
    <cellStyle name="Normal 2 6 2 2 4 2 2" xfId="25962" xr:uid="{00000000-0005-0000-0000-000069650000}"/>
    <cellStyle name="Normal 2 6 2 2 4 3" xfId="25963" xr:uid="{00000000-0005-0000-0000-00006A650000}"/>
    <cellStyle name="Normal 2 6 2 2 4 3 2" xfId="25964" xr:uid="{00000000-0005-0000-0000-00006B650000}"/>
    <cellStyle name="Normal 2 6 2 2 4 4" xfId="25965" xr:uid="{00000000-0005-0000-0000-00006C650000}"/>
    <cellStyle name="Normal 2 6 2 2 4 4 2" xfId="25966" xr:uid="{00000000-0005-0000-0000-00006D650000}"/>
    <cellStyle name="Normal 2 6 2 2 4 5" xfId="25967" xr:uid="{00000000-0005-0000-0000-00006E650000}"/>
    <cellStyle name="Normal 2 6 2 2 4 5 2" xfId="25968" xr:uid="{00000000-0005-0000-0000-00006F650000}"/>
    <cellStyle name="Normal 2 6 2 2 4 6" xfId="25969" xr:uid="{00000000-0005-0000-0000-000070650000}"/>
    <cellStyle name="Normal 2 6 2 2 4 6 2" xfId="25970" xr:uid="{00000000-0005-0000-0000-000071650000}"/>
    <cellStyle name="Normal 2 6 2 2 4 7" xfId="25971" xr:uid="{00000000-0005-0000-0000-000072650000}"/>
    <cellStyle name="Normal 2 6 2 2 4 7 2" xfId="25972" xr:uid="{00000000-0005-0000-0000-000073650000}"/>
    <cellStyle name="Normal 2 6 2 2 4 8" xfId="25973" xr:uid="{00000000-0005-0000-0000-000074650000}"/>
    <cellStyle name="Normal 2 6 2 2 4 9" xfId="25974" xr:uid="{00000000-0005-0000-0000-000075650000}"/>
    <cellStyle name="Normal 2 6 2 2 40" xfId="25975" xr:uid="{00000000-0005-0000-0000-000076650000}"/>
    <cellStyle name="Normal 2 6 2 2 40 10" xfId="25976" xr:uid="{00000000-0005-0000-0000-000077650000}"/>
    <cellStyle name="Normal 2 6 2 2 40 2" xfId="25977" xr:uid="{00000000-0005-0000-0000-000078650000}"/>
    <cellStyle name="Normal 2 6 2 2 40 2 2" xfId="25978" xr:uid="{00000000-0005-0000-0000-000079650000}"/>
    <cellStyle name="Normal 2 6 2 2 40 3" xfId="25979" xr:uid="{00000000-0005-0000-0000-00007A650000}"/>
    <cellStyle name="Normal 2 6 2 2 40 3 2" xfId="25980" xr:uid="{00000000-0005-0000-0000-00007B650000}"/>
    <cellStyle name="Normal 2 6 2 2 40 4" xfId="25981" xr:uid="{00000000-0005-0000-0000-00007C650000}"/>
    <cellStyle name="Normal 2 6 2 2 40 4 2" xfId="25982" xr:uid="{00000000-0005-0000-0000-00007D650000}"/>
    <cellStyle name="Normal 2 6 2 2 40 5" xfId="25983" xr:uid="{00000000-0005-0000-0000-00007E650000}"/>
    <cellStyle name="Normal 2 6 2 2 40 5 2" xfId="25984" xr:uid="{00000000-0005-0000-0000-00007F650000}"/>
    <cellStyle name="Normal 2 6 2 2 40 6" xfId="25985" xr:uid="{00000000-0005-0000-0000-000080650000}"/>
    <cellStyle name="Normal 2 6 2 2 40 6 2" xfId="25986" xr:uid="{00000000-0005-0000-0000-000081650000}"/>
    <cellStyle name="Normal 2 6 2 2 40 7" xfId="25987" xr:uid="{00000000-0005-0000-0000-000082650000}"/>
    <cellStyle name="Normal 2 6 2 2 40 7 2" xfId="25988" xr:uid="{00000000-0005-0000-0000-000083650000}"/>
    <cellStyle name="Normal 2 6 2 2 40 8" xfId="25989" xr:uid="{00000000-0005-0000-0000-000084650000}"/>
    <cellStyle name="Normal 2 6 2 2 40 9" xfId="25990" xr:uid="{00000000-0005-0000-0000-000085650000}"/>
    <cellStyle name="Normal 2 6 2 2 41" xfId="25991" xr:uid="{00000000-0005-0000-0000-000086650000}"/>
    <cellStyle name="Normal 2 6 2 2 41 10" xfId="25992" xr:uid="{00000000-0005-0000-0000-000087650000}"/>
    <cellStyle name="Normal 2 6 2 2 41 2" xfId="25993" xr:uid="{00000000-0005-0000-0000-000088650000}"/>
    <cellStyle name="Normal 2 6 2 2 41 2 2" xfId="25994" xr:uid="{00000000-0005-0000-0000-000089650000}"/>
    <cellStyle name="Normal 2 6 2 2 41 3" xfId="25995" xr:uid="{00000000-0005-0000-0000-00008A650000}"/>
    <cellStyle name="Normal 2 6 2 2 41 3 2" xfId="25996" xr:uid="{00000000-0005-0000-0000-00008B650000}"/>
    <cellStyle name="Normal 2 6 2 2 41 4" xfId="25997" xr:uid="{00000000-0005-0000-0000-00008C650000}"/>
    <cellStyle name="Normal 2 6 2 2 41 4 2" xfId="25998" xr:uid="{00000000-0005-0000-0000-00008D650000}"/>
    <cellStyle name="Normal 2 6 2 2 41 5" xfId="25999" xr:uid="{00000000-0005-0000-0000-00008E650000}"/>
    <cellStyle name="Normal 2 6 2 2 41 5 2" xfId="26000" xr:uid="{00000000-0005-0000-0000-00008F650000}"/>
    <cellStyle name="Normal 2 6 2 2 41 6" xfId="26001" xr:uid="{00000000-0005-0000-0000-000090650000}"/>
    <cellStyle name="Normal 2 6 2 2 41 6 2" xfId="26002" xr:uid="{00000000-0005-0000-0000-000091650000}"/>
    <cellStyle name="Normal 2 6 2 2 41 7" xfId="26003" xr:uid="{00000000-0005-0000-0000-000092650000}"/>
    <cellStyle name="Normal 2 6 2 2 41 7 2" xfId="26004" xr:uid="{00000000-0005-0000-0000-000093650000}"/>
    <cellStyle name="Normal 2 6 2 2 41 8" xfId="26005" xr:uid="{00000000-0005-0000-0000-000094650000}"/>
    <cellStyle name="Normal 2 6 2 2 41 9" xfId="26006" xr:uid="{00000000-0005-0000-0000-000095650000}"/>
    <cellStyle name="Normal 2 6 2 2 42" xfId="26007" xr:uid="{00000000-0005-0000-0000-000096650000}"/>
    <cellStyle name="Normal 2 6 2 2 42 10" xfId="26008" xr:uid="{00000000-0005-0000-0000-000097650000}"/>
    <cellStyle name="Normal 2 6 2 2 42 2" xfId="26009" xr:uid="{00000000-0005-0000-0000-000098650000}"/>
    <cellStyle name="Normal 2 6 2 2 42 2 2" xfId="26010" xr:uid="{00000000-0005-0000-0000-000099650000}"/>
    <cellStyle name="Normal 2 6 2 2 42 3" xfId="26011" xr:uid="{00000000-0005-0000-0000-00009A650000}"/>
    <cellStyle name="Normal 2 6 2 2 42 3 2" xfId="26012" xr:uid="{00000000-0005-0000-0000-00009B650000}"/>
    <cellStyle name="Normal 2 6 2 2 42 4" xfId="26013" xr:uid="{00000000-0005-0000-0000-00009C650000}"/>
    <cellStyle name="Normal 2 6 2 2 42 4 2" xfId="26014" xr:uid="{00000000-0005-0000-0000-00009D650000}"/>
    <cellStyle name="Normal 2 6 2 2 42 5" xfId="26015" xr:uid="{00000000-0005-0000-0000-00009E650000}"/>
    <cellStyle name="Normal 2 6 2 2 42 5 2" xfId="26016" xr:uid="{00000000-0005-0000-0000-00009F650000}"/>
    <cellStyle name="Normal 2 6 2 2 42 6" xfId="26017" xr:uid="{00000000-0005-0000-0000-0000A0650000}"/>
    <cellStyle name="Normal 2 6 2 2 42 6 2" xfId="26018" xr:uid="{00000000-0005-0000-0000-0000A1650000}"/>
    <cellStyle name="Normal 2 6 2 2 42 7" xfId="26019" xr:uid="{00000000-0005-0000-0000-0000A2650000}"/>
    <cellStyle name="Normal 2 6 2 2 42 7 2" xfId="26020" xr:uid="{00000000-0005-0000-0000-0000A3650000}"/>
    <cellStyle name="Normal 2 6 2 2 42 8" xfId="26021" xr:uid="{00000000-0005-0000-0000-0000A4650000}"/>
    <cellStyle name="Normal 2 6 2 2 42 9" xfId="26022" xr:uid="{00000000-0005-0000-0000-0000A5650000}"/>
    <cellStyle name="Normal 2 6 2 2 43" xfId="26023" xr:uid="{00000000-0005-0000-0000-0000A6650000}"/>
    <cellStyle name="Normal 2 6 2 2 43 10" xfId="26024" xr:uid="{00000000-0005-0000-0000-0000A7650000}"/>
    <cellStyle name="Normal 2 6 2 2 43 2" xfId="26025" xr:uid="{00000000-0005-0000-0000-0000A8650000}"/>
    <cellStyle name="Normal 2 6 2 2 43 2 2" xfId="26026" xr:uid="{00000000-0005-0000-0000-0000A9650000}"/>
    <cellStyle name="Normal 2 6 2 2 43 3" xfId="26027" xr:uid="{00000000-0005-0000-0000-0000AA650000}"/>
    <cellStyle name="Normal 2 6 2 2 43 3 2" xfId="26028" xr:uid="{00000000-0005-0000-0000-0000AB650000}"/>
    <cellStyle name="Normal 2 6 2 2 43 4" xfId="26029" xr:uid="{00000000-0005-0000-0000-0000AC650000}"/>
    <cellStyle name="Normal 2 6 2 2 43 4 2" xfId="26030" xr:uid="{00000000-0005-0000-0000-0000AD650000}"/>
    <cellStyle name="Normal 2 6 2 2 43 5" xfId="26031" xr:uid="{00000000-0005-0000-0000-0000AE650000}"/>
    <cellStyle name="Normal 2 6 2 2 43 5 2" xfId="26032" xr:uid="{00000000-0005-0000-0000-0000AF650000}"/>
    <cellStyle name="Normal 2 6 2 2 43 6" xfId="26033" xr:uid="{00000000-0005-0000-0000-0000B0650000}"/>
    <cellStyle name="Normal 2 6 2 2 43 6 2" xfId="26034" xr:uid="{00000000-0005-0000-0000-0000B1650000}"/>
    <cellStyle name="Normal 2 6 2 2 43 7" xfId="26035" xr:uid="{00000000-0005-0000-0000-0000B2650000}"/>
    <cellStyle name="Normal 2 6 2 2 43 7 2" xfId="26036" xr:uid="{00000000-0005-0000-0000-0000B3650000}"/>
    <cellStyle name="Normal 2 6 2 2 43 8" xfId="26037" xr:uid="{00000000-0005-0000-0000-0000B4650000}"/>
    <cellStyle name="Normal 2 6 2 2 43 9" xfId="26038" xr:uid="{00000000-0005-0000-0000-0000B5650000}"/>
    <cellStyle name="Normal 2 6 2 2 44" xfId="26039" xr:uid="{00000000-0005-0000-0000-0000B6650000}"/>
    <cellStyle name="Normal 2 6 2 2 44 10" xfId="26040" xr:uid="{00000000-0005-0000-0000-0000B7650000}"/>
    <cellStyle name="Normal 2 6 2 2 44 2" xfId="26041" xr:uid="{00000000-0005-0000-0000-0000B8650000}"/>
    <cellStyle name="Normal 2 6 2 2 44 2 2" xfId="26042" xr:uid="{00000000-0005-0000-0000-0000B9650000}"/>
    <cellStyle name="Normal 2 6 2 2 44 3" xfId="26043" xr:uid="{00000000-0005-0000-0000-0000BA650000}"/>
    <cellStyle name="Normal 2 6 2 2 44 3 2" xfId="26044" xr:uid="{00000000-0005-0000-0000-0000BB650000}"/>
    <cellStyle name="Normal 2 6 2 2 44 4" xfId="26045" xr:uid="{00000000-0005-0000-0000-0000BC650000}"/>
    <cellStyle name="Normal 2 6 2 2 44 4 2" xfId="26046" xr:uid="{00000000-0005-0000-0000-0000BD650000}"/>
    <cellStyle name="Normal 2 6 2 2 44 5" xfId="26047" xr:uid="{00000000-0005-0000-0000-0000BE650000}"/>
    <cellStyle name="Normal 2 6 2 2 44 5 2" xfId="26048" xr:uid="{00000000-0005-0000-0000-0000BF650000}"/>
    <cellStyle name="Normal 2 6 2 2 44 6" xfId="26049" xr:uid="{00000000-0005-0000-0000-0000C0650000}"/>
    <cellStyle name="Normal 2 6 2 2 44 6 2" xfId="26050" xr:uid="{00000000-0005-0000-0000-0000C1650000}"/>
    <cellStyle name="Normal 2 6 2 2 44 7" xfId="26051" xr:uid="{00000000-0005-0000-0000-0000C2650000}"/>
    <cellStyle name="Normal 2 6 2 2 44 7 2" xfId="26052" xr:uid="{00000000-0005-0000-0000-0000C3650000}"/>
    <cellStyle name="Normal 2 6 2 2 44 8" xfId="26053" xr:uid="{00000000-0005-0000-0000-0000C4650000}"/>
    <cellStyle name="Normal 2 6 2 2 44 9" xfId="26054" xr:uid="{00000000-0005-0000-0000-0000C5650000}"/>
    <cellStyle name="Normal 2 6 2 2 45" xfId="26055" xr:uid="{00000000-0005-0000-0000-0000C6650000}"/>
    <cellStyle name="Normal 2 6 2 2 45 10" xfId="26056" xr:uid="{00000000-0005-0000-0000-0000C7650000}"/>
    <cellStyle name="Normal 2 6 2 2 45 2" xfId="26057" xr:uid="{00000000-0005-0000-0000-0000C8650000}"/>
    <cellStyle name="Normal 2 6 2 2 45 2 2" xfId="26058" xr:uid="{00000000-0005-0000-0000-0000C9650000}"/>
    <cellStyle name="Normal 2 6 2 2 45 3" xfId="26059" xr:uid="{00000000-0005-0000-0000-0000CA650000}"/>
    <cellStyle name="Normal 2 6 2 2 45 3 2" xfId="26060" xr:uid="{00000000-0005-0000-0000-0000CB650000}"/>
    <cellStyle name="Normal 2 6 2 2 45 4" xfId="26061" xr:uid="{00000000-0005-0000-0000-0000CC650000}"/>
    <cellStyle name="Normal 2 6 2 2 45 4 2" xfId="26062" xr:uid="{00000000-0005-0000-0000-0000CD650000}"/>
    <cellStyle name="Normal 2 6 2 2 45 5" xfId="26063" xr:uid="{00000000-0005-0000-0000-0000CE650000}"/>
    <cellStyle name="Normal 2 6 2 2 45 5 2" xfId="26064" xr:uid="{00000000-0005-0000-0000-0000CF650000}"/>
    <cellStyle name="Normal 2 6 2 2 45 6" xfId="26065" xr:uid="{00000000-0005-0000-0000-0000D0650000}"/>
    <cellStyle name="Normal 2 6 2 2 45 6 2" xfId="26066" xr:uid="{00000000-0005-0000-0000-0000D1650000}"/>
    <cellStyle name="Normal 2 6 2 2 45 7" xfId="26067" xr:uid="{00000000-0005-0000-0000-0000D2650000}"/>
    <cellStyle name="Normal 2 6 2 2 45 7 2" xfId="26068" xr:uid="{00000000-0005-0000-0000-0000D3650000}"/>
    <cellStyle name="Normal 2 6 2 2 45 8" xfId="26069" xr:uid="{00000000-0005-0000-0000-0000D4650000}"/>
    <cellStyle name="Normal 2 6 2 2 45 9" xfId="26070" xr:uid="{00000000-0005-0000-0000-0000D5650000}"/>
    <cellStyle name="Normal 2 6 2 2 46" xfId="26071" xr:uid="{00000000-0005-0000-0000-0000D6650000}"/>
    <cellStyle name="Normal 2 6 2 2 46 10" xfId="26072" xr:uid="{00000000-0005-0000-0000-0000D7650000}"/>
    <cellStyle name="Normal 2 6 2 2 46 2" xfId="26073" xr:uid="{00000000-0005-0000-0000-0000D8650000}"/>
    <cellStyle name="Normal 2 6 2 2 46 2 2" xfId="26074" xr:uid="{00000000-0005-0000-0000-0000D9650000}"/>
    <cellStyle name="Normal 2 6 2 2 46 3" xfId="26075" xr:uid="{00000000-0005-0000-0000-0000DA650000}"/>
    <cellStyle name="Normal 2 6 2 2 46 3 2" xfId="26076" xr:uid="{00000000-0005-0000-0000-0000DB650000}"/>
    <cellStyle name="Normal 2 6 2 2 46 4" xfId="26077" xr:uid="{00000000-0005-0000-0000-0000DC650000}"/>
    <cellStyle name="Normal 2 6 2 2 46 4 2" xfId="26078" xr:uid="{00000000-0005-0000-0000-0000DD650000}"/>
    <cellStyle name="Normal 2 6 2 2 46 5" xfId="26079" xr:uid="{00000000-0005-0000-0000-0000DE650000}"/>
    <cellStyle name="Normal 2 6 2 2 46 5 2" xfId="26080" xr:uid="{00000000-0005-0000-0000-0000DF650000}"/>
    <cellStyle name="Normal 2 6 2 2 46 6" xfId="26081" xr:uid="{00000000-0005-0000-0000-0000E0650000}"/>
    <cellStyle name="Normal 2 6 2 2 46 6 2" xfId="26082" xr:uid="{00000000-0005-0000-0000-0000E1650000}"/>
    <cellStyle name="Normal 2 6 2 2 46 7" xfId="26083" xr:uid="{00000000-0005-0000-0000-0000E2650000}"/>
    <cellStyle name="Normal 2 6 2 2 46 7 2" xfId="26084" xr:uid="{00000000-0005-0000-0000-0000E3650000}"/>
    <cellStyle name="Normal 2 6 2 2 46 8" xfId="26085" xr:uid="{00000000-0005-0000-0000-0000E4650000}"/>
    <cellStyle name="Normal 2 6 2 2 46 9" xfId="26086" xr:uid="{00000000-0005-0000-0000-0000E5650000}"/>
    <cellStyle name="Normal 2 6 2 2 47" xfId="26087" xr:uid="{00000000-0005-0000-0000-0000E6650000}"/>
    <cellStyle name="Normal 2 6 2 2 47 10" xfId="26088" xr:uid="{00000000-0005-0000-0000-0000E7650000}"/>
    <cellStyle name="Normal 2 6 2 2 47 2" xfId="26089" xr:uid="{00000000-0005-0000-0000-0000E8650000}"/>
    <cellStyle name="Normal 2 6 2 2 47 2 2" xfId="26090" xr:uid="{00000000-0005-0000-0000-0000E9650000}"/>
    <cellStyle name="Normal 2 6 2 2 47 3" xfId="26091" xr:uid="{00000000-0005-0000-0000-0000EA650000}"/>
    <cellStyle name="Normal 2 6 2 2 47 3 2" xfId="26092" xr:uid="{00000000-0005-0000-0000-0000EB650000}"/>
    <cellStyle name="Normal 2 6 2 2 47 4" xfId="26093" xr:uid="{00000000-0005-0000-0000-0000EC650000}"/>
    <cellStyle name="Normal 2 6 2 2 47 4 2" xfId="26094" xr:uid="{00000000-0005-0000-0000-0000ED650000}"/>
    <cellStyle name="Normal 2 6 2 2 47 5" xfId="26095" xr:uid="{00000000-0005-0000-0000-0000EE650000}"/>
    <cellStyle name="Normal 2 6 2 2 47 5 2" xfId="26096" xr:uid="{00000000-0005-0000-0000-0000EF650000}"/>
    <cellStyle name="Normal 2 6 2 2 47 6" xfId="26097" xr:uid="{00000000-0005-0000-0000-0000F0650000}"/>
    <cellStyle name="Normal 2 6 2 2 47 6 2" xfId="26098" xr:uid="{00000000-0005-0000-0000-0000F1650000}"/>
    <cellStyle name="Normal 2 6 2 2 47 7" xfId="26099" xr:uid="{00000000-0005-0000-0000-0000F2650000}"/>
    <cellStyle name="Normal 2 6 2 2 47 7 2" xfId="26100" xr:uid="{00000000-0005-0000-0000-0000F3650000}"/>
    <cellStyle name="Normal 2 6 2 2 47 8" xfId="26101" xr:uid="{00000000-0005-0000-0000-0000F4650000}"/>
    <cellStyle name="Normal 2 6 2 2 47 9" xfId="26102" xr:uid="{00000000-0005-0000-0000-0000F5650000}"/>
    <cellStyle name="Normal 2 6 2 2 48" xfId="26103" xr:uid="{00000000-0005-0000-0000-0000F6650000}"/>
    <cellStyle name="Normal 2 6 2 2 48 10" xfId="26104" xr:uid="{00000000-0005-0000-0000-0000F7650000}"/>
    <cellStyle name="Normal 2 6 2 2 48 2" xfId="26105" xr:uid="{00000000-0005-0000-0000-0000F8650000}"/>
    <cellStyle name="Normal 2 6 2 2 48 2 2" xfId="26106" xr:uid="{00000000-0005-0000-0000-0000F9650000}"/>
    <cellStyle name="Normal 2 6 2 2 48 3" xfId="26107" xr:uid="{00000000-0005-0000-0000-0000FA650000}"/>
    <cellStyle name="Normal 2 6 2 2 48 3 2" xfId="26108" xr:uid="{00000000-0005-0000-0000-0000FB650000}"/>
    <cellStyle name="Normal 2 6 2 2 48 4" xfId="26109" xr:uid="{00000000-0005-0000-0000-0000FC650000}"/>
    <cellStyle name="Normal 2 6 2 2 48 4 2" xfId="26110" xr:uid="{00000000-0005-0000-0000-0000FD650000}"/>
    <cellStyle name="Normal 2 6 2 2 48 5" xfId="26111" xr:uid="{00000000-0005-0000-0000-0000FE650000}"/>
    <cellStyle name="Normal 2 6 2 2 48 5 2" xfId="26112" xr:uid="{00000000-0005-0000-0000-0000FF650000}"/>
    <cellStyle name="Normal 2 6 2 2 48 6" xfId="26113" xr:uid="{00000000-0005-0000-0000-000000660000}"/>
    <cellStyle name="Normal 2 6 2 2 48 6 2" xfId="26114" xr:uid="{00000000-0005-0000-0000-000001660000}"/>
    <cellStyle name="Normal 2 6 2 2 48 7" xfId="26115" xr:uid="{00000000-0005-0000-0000-000002660000}"/>
    <cellStyle name="Normal 2 6 2 2 48 7 2" xfId="26116" xr:uid="{00000000-0005-0000-0000-000003660000}"/>
    <cellStyle name="Normal 2 6 2 2 48 8" xfId="26117" xr:uid="{00000000-0005-0000-0000-000004660000}"/>
    <cellStyle name="Normal 2 6 2 2 48 9" xfId="26118" xr:uid="{00000000-0005-0000-0000-000005660000}"/>
    <cellStyle name="Normal 2 6 2 2 49" xfId="26119" xr:uid="{00000000-0005-0000-0000-000006660000}"/>
    <cellStyle name="Normal 2 6 2 2 49 10" xfId="26120" xr:uid="{00000000-0005-0000-0000-000007660000}"/>
    <cellStyle name="Normal 2 6 2 2 49 2" xfId="26121" xr:uid="{00000000-0005-0000-0000-000008660000}"/>
    <cellStyle name="Normal 2 6 2 2 49 2 2" xfId="26122" xr:uid="{00000000-0005-0000-0000-000009660000}"/>
    <cellStyle name="Normal 2 6 2 2 49 3" xfId="26123" xr:uid="{00000000-0005-0000-0000-00000A660000}"/>
    <cellStyle name="Normal 2 6 2 2 49 3 2" xfId="26124" xr:uid="{00000000-0005-0000-0000-00000B660000}"/>
    <cellStyle name="Normal 2 6 2 2 49 4" xfId="26125" xr:uid="{00000000-0005-0000-0000-00000C660000}"/>
    <cellStyle name="Normal 2 6 2 2 49 4 2" xfId="26126" xr:uid="{00000000-0005-0000-0000-00000D660000}"/>
    <cellStyle name="Normal 2 6 2 2 49 5" xfId="26127" xr:uid="{00000000-0005-0000-0000-00000E660000}"/>
    <cellStyle name="Normal 2 6 2 2 49 5 2" xfId="26128" xr:uid="{00000000-0005-0000-0000-00000F660000}"/>
    <cellStyle name="Normal 2 6 2 2 49 6" xfId="26129" xr:uid="{00000000-0005-0000-0000-000010660000}"/>
    <cellStyle name="Normal 2 6 2 2 49 6 2" xfId="26130" xr:uid="{00000000-0005-0000-0000-000011660000}"/>
    <cellStyle name="Normal 2 6 2 2 49 7" xfId="26131" xr:uid="{00000000-0005-0000-0000-000012660000}"/>
    <cellStyle name="Normal 2 6 2 2 49 7 2" xfId="26132" xr:uid="{00000000-0005-0000-0000-000013660000}"/>
    <cellStyle name="Normal 2 6 2 2 49 8" xfId="26133" xr:uid="{00000000-0005-0000-0000-000014660000}"/>
    <cellStyle name="Normal 2 6 2 2 49 9" xfId="26134" xr:uid="{00000000-0005-0000-0000-000015660000}"/>
    <cellStyle name="Normal 2 6 2 2 5" xfId="26135" xr:uid="{00000000-0005-0000-0000-000016660000}"/>
    <cellStyle name="Normal 2 6 2 2 5 10" xfId="26136" xr:uid="{00000000-0005-0000-0000-000017660000}"/>
    <cellStyle name="Normal 2 6 2 2 5 2" xfId="26137" xr:uid="{00000000-0005-0000-0000-000018660000}"/>
    <cellStyle name="Normal 2 6 2 2 5 2 2" xfId="26138" xr:uid="{00000000-0005-0000-0000-000019660000}"/>
    <cellStyle name="Normal 2 6 2 2 5 3" xfId="26139" xr:uid="{00000000-0005-0000-0000-00001A660000}"/>
    <cellStyle name="Normal 2 6 2 2 5 3 2" xfId="26140" xr:uid="{00000000-0005-0000-0000-00001B660000}"/>
    <cellStyle name="Normal 2 6 2 2 5 4" xfId="26141" xr:uid="{00000000-0005-0000-0000-00001C660000}"/>
    <cellStyle name="Normal 2 6 2 2 5 4 2" xfId="26142" xr:uid="{00000000-0005-0000-0000-00001D660000}"/>
    <cellStyle name="Normal 2 6 2 2 5 5" xfId="26143" xr:uid="{00000000-0005-0000-0000-00001E660000}"/>
    <cellStyle name="Normal 2 6 2 2 5 5 2" xfId="26144" xr:uid="{00000000-0005-0000-0000-00001F660000}"/>
    <cellStyle name="Normal 2 6 2 2 5 6" xfId="26145" xr:uid="{00000000-0005-0000-0000-000020660000}"/>
    <cellStyle name="Normal 2 6 2 2 5 6 2" xfId="26146" xr:uid="{00000000-0005-0000-0000-000021660000}"/>
    <cellStyle name="Normal 2 6 2 2 5 7" xfId="26147" xr:uid="{00000000-0005-0000-0000-000022660000}"/>
    <cellStyle name="Normal 2 6 2 2 5 7 2" xfId="26148" xr:uid="{00000000-0005-0000-0000-000023660000}"/>
    <cellStyle name="Normal 2 6 2 2 5 8" xfId="26149" xr:uid="{00000000-0005-0000-0000-000024660000}"/>
    <cellStyle name="Normal 2 6 2 2 5 9" xfId="26150" xr:uid="{00000000-0005-0000-0000-000025660000}"/>
    <cellStyle name="Normal 2 6 2 2 50" xfId="26151" xr:uid="{00000000-0005-0000-0000-000026660000}"/>
    <cellStyle name="Normal 2 6 2 2 50 2" xfId="26152" xr:uid="{00000000-0005-0000-0000-000027660000}"/>
    <cellStyle name="Normal 2 6 2 2 51" xfId="26153" xr:uid="{00000000-0005-0000-0000-000028660000}"/>
    <cellStyle name="Normal 2 6 2 2 51 2" xfId="26154" xr:uid="{00000000-0005-0000-0000-000029660000}"/>
    <cellStyle name="Normal 2 6 2 2 52" xfId="26155" xr:uid="{00000000-0005-0000-0000-00002A660000}"/>
    <cellStyle name="Normal 2 6 2 2 52 2" xfId="26156" xr:uid="{00000000-0005-0000-0000-00002B660000}"/>
    <cellStyle name="Normal 2 6 2 2 53" xfId="26157" xr:uid="{00000000-0005-0000-0000-00002C660000}"/>
    <cellStyle name="Normal 2 6 2 2 53 2" xfId="26158" xr:uid="{00000000-0005-0000-0000-00002D660000}"/>
    <cellStyle name="Normal 2 6 2 2 54" xfId="26159" xr:uid="{00000000-0005-0000-0000-00002E660000}"/>
    <cellStyle name="Normal 2 6 2 2 54 2" xfId="26160" xr:uid="{00000000-0005-0000-0000-00002F660000}"/>
    <cellStyle name="Normal 2 6 2 2 55" xfId="26161" xr:uid="{00000000-0005-0000-0000-000030660000}"/>
    <cellStyle name="Normal 2 6 2 2 55 2" xfId="26162" xr:uid="{00000000-0005-0000-0000-000031660000}"/>
    <cellStyle name="Normal 2 6 2 2 56" xfId="26163" xr:uid="{00000000-0005-0000-0000-000032660000}"/>
    <cellStyle name="Normal 2 6 2 2 57" xfId="26164" xr:uid="{00000000-0005-0000-0000-000033660000}"/>
    <cellStyle name="Normal 2 6 2 2 58" xfId="26165" xr:uid="{00000000-0005-0000-0000-000034660000}"/>
    <cellStyle name="Normal 2 6 2 2 6" xfId="26166" xr:uid="{00000000-0005-0000-0000-000035660000}"/>
    <cellStyle name="Normal 2 6 2 2 6 10" xfId="26167" xr:uid="{00000000-0005-0000-0000-000036660000}"/>
    <cellStyle name="Normal 2 6 2 2 6 2" xfId="26168" xr:uid="{00000000-0005-0000-0000-000037660000}"/>
    <cellStyle name="Normal 2 6 2 2 6 2 2" xfId="26169" xr:uid="{00000000-0005-0000-0000-000038660000}"/>
    <cellStyle name="Normal 2 6 2 2 6 3" xfId="26170" xr:uid="{00000000-0005-0000-0000-000039660000}"/>
    <cellStyle name="Normal 2 6 2 2 6 3 2" xfId="26171" xr:uid="{00000000-0005-0000-0000-00003A660000}"/>
    <cellStyle name="Normal 2 6 2 2 6 4" xfId="26172" xr:uid="{00000000-0005-0000-0000-00003B660000}"/>
    <cellStyle name="Normal 2 6 2 2 6 4 2" xfId="26173" xr:uid="{00000000-0005-0000-0000-00003C660000}"/>
    <cellStyle name="Normal 2 6 2 2 6 5" xfId="26174" xr:uid="{00000000-0005-0000-0000-00003D660000}"/>
    <cellStyle name="Normal 2 6 2 2 6 5 2" xfId="26175" xr:uid="{00000000-0005-0000-0000-00003E660000}"/>
    <cellStyle name="Normal 2 6 2 2 6 6" xfId="26176" xr:uid="{00000000-0005-0000-0000-00003F660000}"/>
    <cellStyle name="Normal 2 6 2 2 6 6 2" xfId="26177" xr:uid="{00000000-0005-0000-0000-000040660000}"/>
    <cellStyle name="Normal 2 6 2 2 6 7" xfId="26178" xr:uid="{00000000-0005-0000-0000-000041660000}"/>
    <cellStyle name="Normal 2 6 2 2 6 7 2" xfId="26179" xr:uid="{00000000-0005-0000-0000-000042660000}"/>
    <cellStyle name="Normal 2 6 2 2 6 8" xfId="26180" xr:uid="{00000000-0005-0000-0000-000043660000}"/>
    <cellStyle name="Normal 2 6 2 2 6 9" xfId="26181" xr:uid="{00000000-0005-0000-0000-000044660000}"/>
    <cellStyle name="Normal 2 6 2 2 7" xfId="26182" xr:uid="{00000000-0005-0000-0000-000045660000}"/>
    <cellStyle name="Normal 2 6 2 2 7 10" xfId="26183" xr:uid="{00000000-0005-0000-0000-000046660000}"/>
    <cellStyle name="Normal 2 6 2 2 7 2" xfId="26184" xr:uid="{00000000-0005-0000-0000-000047660000}"/>
    <cellStyle name="Normal 2 6 2 2 7 2 2" xfId="26185" xr:uid="{00000000-0005-0000-0000-000048660000}"/>
    <cellStyle name="Normal 2 6 2 2 7 3" xfId="26186" xr:uid="{00000000-0005-0000-0000-000049660000}"/>
    <cellStyle name="Normal 2 6 2 2 7 3 2" xfId="26187" xr:uid="{00000000-0005-0000-0000-00004A660000}"/>
    <cellStyle name="Normal 2 6 2 2 7 4" xfId="26188" xr:uid="{00000000-0005-0000-0000-00004B660000}"/>
    <cellStyle name="Normal 2 6 2 2 7 4 2" xfId="26189" xr:uid="{00000000-0005-0000-0000-00004C660000}"/>
    <cellStyle name="Normal 2 6 2 2 7 5" xfId="26190" xr:uid="{00000000-0005-0000-0000-00004D660000}"/>
    <cellStyle name="Normal 2 6 2 2 7 5 2" xfId="26191" xr:uid="{00000000-0005-0000-0000-00004E660000}"/>
    <cellStyle name="Normal 2 6 2 2 7 6" xfId="26192" xr:uid="{00000000-0005-0000-0000-00004F660000}"/>
    <cellStyle name="Normal 2 6 2 2 7 6 2" xfId="26193" xr:uid="{00000000-0005-0000-0000-000050660000}"/>
    <cellStyle name="Normal 2 6 2 2 7 7" xfId="26194" xr:uid="{00000000-0005-0000-0000-000051660000}"/>
    <cellStyle name="Normal 2 6 2 2 7 7 2" xfId="26195" xr:uid="{00000000-0005-0000-0000-000052660000}"/>
    <cellStyle name="Normal 2 6 2 2 7 8" xfId="26196" xr:uid="{00000000-0005-0000-0000-000053660000}"/>
    <cellStyle name="Normal 2 6 2 2 7 9" xfId="26197" xr:uid="{00000000-0005-0000-0000-000054660000}"/>
    <cellStyle name="Normal 2 6 2 2 8" xfId="26198" xr:uid="{00000000-0005-0000-0000-000055660000}"/>
    <cellStyle name="Normal 2 6 2 2 8 10" xfId="26199" xr:uid="{00000000-0005-0000-0000-000056660000}"/>
    <cellStyle name="Normal 2 6 2 2 8 2" xfId="26200" xr:uid="{00000000-0005-0000-0000-000057660000}"/>
    <cellStyle name="Normal 2 6 2 2 8 2 2" xfId="26201" xr:uid="{00000000-0005-0000-0000-000058660000}"/>
    <cellStyle name="Normal 2 6 2 2 8 3" xfId="26202" xr:uid="{00000000-0005-0000-0000-000059660000}"/>
    <cellStyle name="Normal 2 6 2 2 8 3 2" xfId="26203" xr:uid="{00000000-0005-0000-0000-00005A660000}"/>
    <cellStyle name="Normal 2 6 2 2 8 4" xfId="26204" xr:uid="{00000000-0005-0000-0000-00005B660000}"/>
    <cellStyle name="Normal 2 6 2 2 8 4 2" xfId="26205" xr:uid="{00000000-0005-0000-0000-00005C660000}"/>
    <cellStyle name="Normal 2 6 2 2 8 5" xfId="26206" xr:uid="{00000000-0005-0000-0000-00005D660000}"/>
    <cellStyle name="Normal 2 6 2 2 8 5 2" xfId="26207" xr:uid="{00000000-0005-0000-0000-00005E660000}"/>
    <cellStyle name="Normal 2 6 2 2 8 6" xfId="26208" xr:uid="{00000000-0005-0000-0000-00005F660000}"/>
    <cellStyle name="Normal 2 6 2 2 8 6 2" xfId="26209" xr:uid="{00000000-0005-0000-0000-000060660000}"/>
    <cellStyle name="Normal 2 6 2 2 8 7" xfId="26210" xr:uid="{00000000-0005-0000-0000-000061660000}"/>
    <cellStyle name="Normal 2 6 2 2 8 7 2" xfId="26211" xr:uid="{00000000-0005-0000-0000-000062660000}"/>
    <cellStyle name="Normal 2 6 2 2 8 8" xfId="26212" xr:uid="{00000000-0005-0000-0000-000063660000}"/>
    <cellStyle name="Normal 2 6 2 2 8 9" xfId="26213" xr:uid="{00000000-0005-0000-0000-000064660000}"/>
    <cellStyle name="Normal 2 6 2 2 9" xfId="26214" xr:uid="{00000000-0005-0000-0000-000065660000}"/>
    <cellStyle name="Normal 2 6 2 2 9 10" xfId="26215" xr:uid="{00000000-0005-0000-0000-000066660000}"/>
    <cellStyle name="Normal 2 6 2 2 9 2" xfId="26216" xr:uid="{00000000-0005-0000-0000-000067660000}"/>
    <cellStyle name="Normal 2 6 2 2 9 2 2" xfId="26217" xr:uid="{00000000-0005-0000-0000-000068660000}"/>
    <cellStyle name="Normal 2 6 2 2 9 3" xfId="26218" xr:uid="{00000000-0005-0000-0000-000069660000}"/>
    <cellStyle name="Normal 2 6 2 2 9 3 2" xfId="26219" xr:uid="{00000000-0005-0000-0000-00006A660000}"/>
    <cellStyle name="Normal 2 6 2 2 9 4" xfId="26220" xr:uid="{00000000-0005-0000-0000-00006B660000}"/>
    <cellStyle name="Normal 2 6 2 2 9 4 2" xfId="26221" xr:uid="{00000000-0005-0000-0000-00006C660000}"/>
    <cellStyle name="Normal 2 6 2 2 9 5" xfId="26222" xr:uid="{00000000-0005-0000-0000-00006D660000}"/>
    <cellStyle name="Normal 2 6 2 2 9 5 2" xfId="26223" xr:uid="{00000000-0005-0000-0000-00006E660000}"/>
    <cellStyle name="Normal 2 6 2 2 9 6" xfId="26224" xr:uid="{00000000-0005-0000-0000-00006F660000}"/>
    <cellStyle name="Normal 2 6 2 2 9 6 2" xfId="26225" xr:uid="{00000000-0005-0000-0000-000070660000}"/>
    <cellStyle name="Normal 2 6 2 2 9 7" xfId="26226" xr:uid="{00000000-0005-0000-0000-000071660000}"/>
    <cellStyle name="Normal 2 6 2 2 9 7 2" xfId="26227" xr:uid="{00000000-0005-0000-0000-000072660000}"/>
    <cellStyle name="Normal 2 6 2 2 9 8" xfId="26228" xr:uid="{00000000-0005-0000-0000-000073660000}"/>
    <cellStyle name="Normal 2 6 2 2 9 9" xfId="26229" xr:uid="{00000000-0005-0000-0000-000074660000}"/>
    <cellStyle name="Normal 2 6 2 20" xfId="26230" xr:uid="{00000000-0005-0000-0000-000075660000}"/>
    <cellStyle name="Normal 2 6 2 20 2" xfId="26231" xr:uid="{00000000-0005-0000-0000-000076660000}"/>
    <cellStyle name="Normal 2 6 2 21" xfId="26232" xr:uid="{00000000-0005-0000-0000-000077660000}"/>
    <cellStyle name="Normal 2 6 2 22" xfId="26233" xr:uid="{00000000-0005-0000-0000-000078660000}"/>
    <cellStyle name="Normal 2 6 2 23" xfId="26234" xr:uid="{00000000-0005-0000-0000-000079660000}"/>
    <cellStyle name="Normal 2 6 2 3" xfId="26235" xr:uid="{00000000-0005-0000-0000-00007A660000}"/>
    <cellStyle name="Normal 2 6 2 3 10" xfId="26236" xr:uid="{00000000-0005-0000-0000-00007B660000}"/>
    <cellStyle name="Normal 2 6 2 3 2" xfId="26237" xr:uid="{00000000-0005-0000-0000-00007C660000}"/>
    <cellStyle name="Normal 2 6 2 3 2 2" xfId="26238" xr:uid="{00000000-0005-0000-0000-00007D660000}"/>
    <cellStyle name="Normal 2 6 2 3 3" xfId="26239" xr:uid="{00000000-0005-0000-0000-00007E660000}"/>
    <cellStyle name="Normal 2 6 2 3 3 2" xfId="26240" xr:uid="{00000000-0005-0000-0000-00007F660000}"/>
    <cellStyle name="Normal 2 6 2 3 4" xfId="26241" xr:uid="{00000000-0005-0000-0000-000080660000}"/>
    <cellStyle name="Normal 2 6 2 3 4 2" xfId="26242" xr:uid="{00000000-0005-0000-0000-000081660000}"/>
    <cellStyle name="Normal 2 6 2 3 5" xfId="26243" xr:uid="{00000000-0005-0000-0000-000082660000}"/>
    <cellStyle name="Normal 2 6 2 3 5 2" xfId="26244" xr:uid="{00000000-0005-0000-0000-000083660000}"/>
    <cellStyle name="Normal 2 6 2 3 6" xfId="26245" xr:uid="{00000000-0005-0000-0000-000084660000}"/>
    <cellStyle name="Normal 2 6 2 3 6 2" xfId="26246" xr:uid="{00000000-0005-0000-0000-000085660000}"/>
    <cellStyle name="Normal 2 6 2 3 7" xfId="26247" xr:uid="{00000000-0005-0000-0000-000086660000}"/>
    <cellStyle name="Normal 2 6 2 3 7 2" xfId="26248" xr:uid="{00000000-0005-0000-0000-000087660000}"/>
    <cellStyle name="Normal 2 6 2 3 8" xfId="26249" xr:uid="{00000000-0005-0000-0000-000088660000}"/>
    <cellStyle name="Normal 2 6 2 3 9" xfId="26250" xr:uid="{00000000-0005-0000-0000-000089660000}"/>
    <cellStyle name="Normal 2 6 2 4" xfId="26251" xr:uid="{00000000-0005-0000-0000-00008A660000}"/>
    <cellStyle name="Normal 2 6 2 4 10" xfId="26252" xr:uid="{00000000-0005-0000-0000-00008B660000}"/>
    <cellStyle name="Normal 2 6 2 4 2" xfId="26253" xr:uid="{00000000-0005-0000-0000-00008C660000}"/>
    <cellStyle name="Normal 2 6 2 4 2 2" xfId="26254" xr:uid="{00000000-0005-0000-0000-00008D660000}"/>
    <cellStyle name="Normal 2 6 2 4 3" xfId="26255" xr:uid="{00000000-0005-0000-0000-00008E660000}"/>
    <cellStyle name="Normal 2 6 2 4 3 2" xfId="26256" xr:uid="{00000000-0005-0000-0000-00008F660000}"/>
    <cellStyle name="Normal 2 6 2 4 4" xfId="26257" xr:uid="{00000000-0005-0000-0000-000090660000}"/>
    <cellStyle name="Normal 2 6 2 4 4 2" xfId="26258" xr:uid="{00000000-0005-0000-0000-000091660000}"/>
    <cellStyle name="Normal 2 6 2 4 5" xfId="26259" xr:uid="{00000000-0005-0000-0000-000092660000}"/>
    <cellStyle name="Normal 2 6 2 4 5 2" xfId="26260" xr:uid="{00000000-0005-0000-0000-000093660000}"/>
    <cellStyle name="Normal 2 6 2 4 6" xfId="26261" xr:uid="{00000000-0005-0000-0000-000094660000}"/>
    <cellStyle name="Normal 2 6 2 4 6 2" xfId="26262" xr:uid="{00000000-0005-0000-0000-000095660000}"/>
    <cellStyle name="Normal 2 6 2 4 7" xfId="26263" xr:uid="{00000000-0005-0000-0000-000096660000}"/>
    <cellStyle name="Normal 2 6 2 4 7 2" xfId="26264" xr:uid="{00000000-0005-0000-0000-000097660000}"/>
    <cellStyle name="Normal 2 6 2 4 8" xfId="26265" xr:uid="{00000000-0005-0000-0000-000098660000}"/>
    <cellStyle name="Normal 2 6 2 4 9" xfId="26266" xr:uid="{00000000-0005-0000-0000-000099660000}"/>
    <cellStyle name="Normal 2 6 2 5" xfId="26267" xr:uid="{00000000-0005-0000-0000-00009A660000}"/>
    <cellStyle name="Normal 2 6 2 5 10" xfId="26268" xr:uid="{00000000-0005-0000-0000-00009B660000}"/>
    <cellStyle name="Normal 2 6 2 5 2" xfId="26269" xr:uid="{00000000-0005-0000-0000-00009C660000}"/>
    <cellStyle name="Normal 2 6 2 5 2 2" xfId="26270" xr:uid="{00000000-0005-0000-0000-00009D660000}"/>
    <cellStyle name="Normal 2 6 2 5 3" xfId="26271" xr:uid="{00000000-0005-0000-0000-00009E660000}"/>
    <cellStyle name="Normal 2 6 2 5 3 2" xfId="26272" xr:uid="{00000000-0005-0000-0000-00009F660000}"/>
    <cellStyle name="Normal 2 6 2 5 4" xfId="26273" xr:uid="{00000000-0005-0000-0000-0000A0660000}"/>
    <cellStyle name="Normal 2 6 2 5 4 2" xfId="26274" xr:uid="{00000000-0005-0000-0000-0000A1660000}"/>
    <cellStyle name="Normal 2 6 2 5 5" xfId="26275" xr:uid="{00000000-0005-0000-0000-0000A2660000}"/>
    <cellStyle name="Normal 2 6 2 5 5 2" xfId="26276" xr:uid="{00000000-0005-0000-0000-0000A3660000}"/>
    <cellStyle name="Normal 2 6 2 5 6" xfId="26277" xr:uid="{00000000-0005-0000-0000-0000A4660000}"/>
    <cellStyle name="Normal 2 6 2 5 6 2" xfId="26278" xr:uid="{00000000-0005-0000-0000-0000A5660000}"/>
    <cellStyle name="Normal 2 6 2 5 7" xfId="26279" xr:uid="{00000000-0005-0000-0000-0000A6660000}"/>
    <cellStyle name="Normal 2 6 2 5 7 2" xfId="26280" xr:uid="{00000000-0005-0000-0000-0000A7660000}"/>
    <cellStyle name="Normal 2 6 2 5 8" xfId="26281" xr:uid="{00000000-0005-0000-0000-0000A8660000}"/>
    <cellStyle name="Normal 2 6 2 5 9" xfId="26282" xr:uid="{00000000-0005-0000-0000-0000A9660000}"/>
    <cellStyle name="Normal 2 6 2 6" xfId="26283" xr:uid="{00000000-0005-0000-0000-0000AA660000}"/>
    <cellStyle name="Normal 2 6 2 6 10" xfId="26284" xr:uid="{00000000-0005-0000-0000-0000AB660000}"/>
    <cellStyle name="Normal 2 6 2 6 2" xfId="26285" xr:uid="{00000000-0005-0000-0000-0000AC660000}"/>
    <cellStyle name="Normal 2 6 2 6 2 2" xfId="26286" xr:uid="{00000000-0005-0000-0000-0000AD660000}"/>
    <cellStyle name="Normal 2 6 2 6 3" xfId="26287" xr:uid="{00000000-0005-0000-0000-0000AE660000}"/>
    <cellStyle name="Normal 2 6 2 6 3 2" xfId="26288" xr:uid="{00000000-0005-0000-0000-0000AF660000}"/>
    <cellStyle name="Normal 2 6 2 6 4" xfId="26289" xr:uid="{00000000-0005-0000-0000-0000B0660000}"/>
    <cellStyle name="Normal 2 6 2 6 4 2" xfId="26290" xr:uid="{00000000-0005-0000-0000-0000B1660000}"/>
    <cellStyle name="Normal 2 6 2 6 5" xfId="26291" xr:uid="{00000000-0005-0000-0000-0000B2660000}"/>
    <cellStyle name="Normal 2 6 2 6 5 2" xfId="26292" xr:uid="{00000000-0005-0000-0000-0000B3660000}"/>
    <cellStyle name="Normal 2 6 2 6 6" xfId="26293" xr:uid="{00000000-0005-0000-0000-0000B4660000}"/>
    <cellStyle name="Normal 2 6 2 6 6 2" xfId="26294" xr:uid="{00000000-0005-0000-0000-0000B5660000}"/>
    <cellStyle name="Normal 2 6 2 6 7" xfId="26295" xr:uid="{00000000-0005-0000-0000-0000B6660000}"/>
    <cellStyle name="Normal 2 6 2 6 7 2" xfId="26296" xr:uid="{00000000-0005-0000-0000-0000B7660000}"/>
    <cellStyle name="Normal 2 6 2 6 8" xfId="26297" xr:uid="{00000000-0005-0000-0000-0000B8660000}"/>
    <cellStyle name="Normal 2 6 2 6 9" xfId="26298" xr:uid="{00000000-0005-0000-0000-0000B9660000}"/>
    <cellStyle name="Normal 2 6 2 7" xfId="26299" xr:uid="{00000000-0005-0000-0000-0000BA660000}"/>
    <cellStyle name="Normal 2 6 2 7 10" xfId="26300" xr:uid="{00000000-0005-0000-0000-0000BB660000}"/>
    <cellStyle name="Normal 2 6 2 7 2" xfId="26301" xr:uid="{00000000-0005-0000-0000-0000BC660000}"/>
    <cellStyle name="Normal 2 6 2 7 2 2" xfId="26302" xr:uid="{00000000-0005-0000-0000-0000BD660000}"/>
    <cellStyle name="Normal 2 6 2 7 3" xfId="26303" xr:uid="{00000000-0005-0000-0000-0000BE660000}"/>
    <cellStyle name="Normal 2 6 2 7 3 2" xfId="26304" xr:uid="{00000000-0005-0000-0000-0000BF660000}"/>
    <cellStyle name="Normal 2 6 2 7 4" xfId="26305" xr:uid="{00000000-0005-0000-0000-0000C0660000}"/>
    <cellStyle name="Normal 2 6 2 7 4 2" xfId="26306" xr:uid="{00000000-0005-0000-0000-0000C1660000}"/>
    <cellStyle name="Normal 2 6 2 7 5" xfId="26307" xr:uid="{00000000-0005-0000-0000-0000C2660000}"/>
    <cellStyle name="Normal 2 6 2 7 5 2" xfId="26308" xr:uid="{00000000-0005-0000-0000-0000C3660000}"/>
    <cellStyle name="Normal 2 6 2 7 6" xfId="26309" xr:uid="{00000000-0005-0000-0000-0000C4660000}"/>
    <cellStyle name="Normal 2 6 2 7 6 2" xfId="26310" xr:uid="{00000000-0005-0000-0000-0000C5660000}"/>
    <cellStyle name="Normal 2 6 2 7 7" xfId="26311" xr:uid="{00000000-0005-0000-0000-0000C6660000}"/>
    <cellStyle name="Normal 2 6 2 7 7 2" xfId="26312" xr:uid="{00000000-0005-0000-0000-0000C7660000}"/>
    <cellStyle name="Normal 2 6 2 7 8" xfId="26313" xr:uid="{00000000-0005-0000-0000-0000C8660000}"/>
    <cellStyle name="Normal 2 6 2 7 9" xfId="26314" xr:uid="{00000000-0005-0000-0000-0000C9660000}"/>
    <cellStyle name="Normal 2 6 2 8" xfId="26315" xr:uid="{00000000-0005-0000-0000-0000CA660000}"/>
    <cellStyle name="Normal 2 6 2 8 10" xfId="26316" xr:uid="{00000000-0005-0000-0000-0000CB660000}"/>
    <cellStyle name="Normal 2 6 2 8 2" xfId="26317" xr:uid="{00000000-0005-0000-0000-0000CC660000}"/>
    <cellStyle name="Normal 2 6 2 8 2 2" xfId="26318" xr:uid="{00000000-0005-0000-0000-0000CD660000}"/>
    <cellStyle name="Normal 2 6 2 8 3" xfId="26319" xr:uid="{00000000-0005-0000-0000-0000CE660000}"/>
    <cellStyle name="Normal 2 6 2 8 3 2" xfId="26320" xr:uid="{00000000-0005-0000-0000-0000CF660000}"/>
    <cellStyle name="Normal 2 6 2 8 4" xfId="26321" xr:uid="{00000000-0005-0000-0000-0000D0660000}"/>
    <cellStyle name="Normal 2 6 2 8 4 2" xfId="26322" xr:uid="{00000000-0005-0000-0000-0000D1660000}"/>
    <cellStyle name="Normal 2 6 2 8 5" xfId="26323" xr:uid="{00000000-0005-0000-0000-0000D2660000}"/>
    <cellStyle name="Normal 2 6 2 8 5 2" xfId="26324" xr:uid="{00000000-0005-0000-0000-0000D3660000}"/>
    <cellStyle name="Normal 2 6 2 8 6" xfId="26325" xr:uid="{00000000-0005-0000-0000-0000D4660000}"/>
    <cellStyle name="Normal 2 6 2 8 6 2" xfId="26326" xr:uid="{00000000-0005-0000-0000-0000D5660000}"/>
    <cellStyle name="Normal 2 6 2 8 7" xfId="26327" xr:uid="{00000000-0005-0000-0000-0000D6660000}"/>
    <cellStyle name="Normal 2 6 2 8 7 2" xfId="26328" xr:uid="{00000000-0005-0000-0000-0000D7660000}"/>
    <cellStyle name="Normal 2 6 2 8 8" xfId="26329" xr:uid="{00000000-0005-0000-0000-0000D8660000}"/>
    <cellStyle name="Normal 2 6 2 8 9" xfId="26330" xr:uid="{00000000-0005-0000-0000-0000D9660000}"/>
    <cellStyle name="Normal 2 6 2 9" xfId="26331" xr:uid="{00000000-0005-0000-0000-0000DA660000}"/>
    <cellStyle name="Normal 2 6 2 9 10" xfId="26332" xr:uid="{00000000-0005-0000-0000-0000DB660000}"/>
    <cellStyle name="Normal 2 6 2 9 2" xfId="26333" xr:uid="{00000000-0005-0000-0000-0000DC660000}"/>
    <cellStyle name="Normal 2 6 2 9 2 2" xfId="26334" xr:uid="{00000000-0005-0000-0000-0000DD660000}"/>
    <cellStyle name="Normal 2 6 2 9 3" xfId="26335" xr:uid="{00000000-0005-0000-0000-0000DE660000}"/>
    <cellStyle name="Normal 2 6 2 9 3 2" xfId="26336" xr:uid="{00000000-0005-0000-0000-0000DF660000}"/>
    <cellStyle name="Normal 2 6 2 9 4" xfId="26337" xr:uid="{00000000-0005-0000-0000-0000E0660000}"/>
    <cellStyle name="Normal 2 6 2 9 4 2" xfId="26338" xr:uid="{00000000-0005-0000-0000-0000E1660000}"/>
    <cellStyle name="Normal 2 6 2 9 5" xfId="26339" xr:uid="{00000000-0005-0000-0000-0000E2660000}"/>
    <cellStyle name="Normal 2 6 2 9 5 2" xfId="26340" xr:uid="{00000000-0005-0000-0000-0000E3660000}"/>
    <cellStyle name="Normal 2 6 2 9 6" xfId="26341" xr:uid="{00000000-0005-0000-0000-0000E4660000}"/>
    <cellStyle name="Normal 2 6 2 9 6 2" xfId="26342" xr:uid="{00000000-0005-0000-0000-0000E5660000}"/>
    <cellStyle name="Normal 2 6 2 9 7" xfId="26343" xr:uid="{00000000-0005-0000-0000-0000E6660000}"/>
    <cellStyle name="Normal 2 6 2 9 7 2" xfId="26344" xr:uid="{00000000-0005-0000-0000-0000E7660000}"/>
    <cellStyle name="Normal 2 6 2 9 8" xfId="26345" xr:uid="{00000000-0005-0000-0000-0000E8660000}"/>
    <cellStyle name="Normal 2 6 2 9 9" xfId="26346" xr:uid="{00000000-0005-0000-0000-0000E9660000}"/>
    <cellStyle name="Normal 2 6 20" xfId="26347" xr:uid="{00000000-0005-0000-0000-0000EA660000}"/>
    <cellStyle name="Normal 2 6 20 10" xfId="26348" xr:uid="{00000000-0005-0000-0000-0000EB660000}"/>
    <cellStyle name="Normal 2 6 20 10 10" xfId="26349" xr:uid="{00000000-0005-0000-0000-0000EC660000}"/>
    <cellStyle name="Normal 2 6 20 10 2" xfId="26350" xr:uid="{00000000-0005-0000-0000-0000ED660000}"/>
    <cellStyle name="Normal 2 6 20 10 2 2" xfId="26351" xr:uid="{00000000-0005-0000-0000-0000EE660000}"/>
    <cellStyle name="Normal 2 6 20 10 3" xfId="26352" xr:uid="{00000000-0005-0000-0000-0000EF660000}"/>
    <cellStyle name="Normal 2 6 20 10 3 2" xfId="26353" xr:uid="{00000000-0005-0000-0000-0000F0660000}"/>
    <cellStyle name="Normal 2 6 20 10 4" xfId="26354" xr:uid="{00000000-0005-0000-0000-0000F1660000}"/>
    <cellStyle name="Normal 2 6 20 10 4 2" xfId="26355" xr:uid="{00000000-0005-0000-0000-0000F2660000}"/>
    <cellStyle name="Normal 2 6 20 10 5" xfId="26356" xr:uid="{00000000-0005-0000-0000-0000F3660000}"/>
    <cellStyle name="Normal 2 6 20 10 5 2" xfId="26357" xr:uid="{00000000-0005-0000-0000-0000F4660000}"/>
    <cellStyle name="Normal 2 6 20 10 6" xfId="26358" xr:uid="{00000000-0005-0000-0000-0000F5660000}"/>
    <cellStyle name="Normal 2 6 20 10 6 2" xfId="26359" xr:uid="{00000000-0005-0000-0000-0000F6660000}"/>
    <cellStyle name="Normal 2 6 20 10 7" xfId="26360" xr:uid="{00000000-0005-0000-0000-0000F7660000}"/>
    <cellStyle name="Normal 2 6 20 10 7 2" xfId="26361" xr:uid="{00000000-0005-0000-0000-0000F8660000}"/>
    <cellStyle name="Normal 2 6 20 10 8" xfId="26362" xr:uid="{00000000-0005-0000-0000-0000F9660000}"/>
    <cellStyle name="Normal 2 6 20 10 9" xfId="26363" xr:uid="{00000000-0005-0000-0000-0000FA660000}"/>
    <cellStyle name="Normal 2 6 20 11" xfId="26364" xr:uid="{00000000-0005-0000-0000-0000FB660000}"/>
    <cellStyle name="Normal 2 6 20 11 10" xfId="26365" xr:uid="{00000000-0005-0000-0000-0000FC660000}"/>
    <cellStyle name="Normal 2 6 20 11 2" xfId="26366" xr:uid="{00000000-0005-0000-0000-0000FD660000}"/>
    <cellStyle name="Normal 2 6 20 11 2 2" xfId="26367" xr:uid="{00000000-0005-0000-0000-0000FE660000}"/>
    <cellStyle name="Normal 2 6 20 11 3" xfId="26368" xr:uid="{00000000-0005-0000-0000-0000FF660000}"/>
    <cellStyle name="Normal 2 6 20 11 3 2" xfId="26369" xr:uid="{00000000-0005-0000-0000-000000670000}"/>
    <cellStyle name="Normal 2 6 20 11 4" xfId="26370" xr:uid="{00000000-0005-0000-0000-000001670000}"/>
    <cellStyle name="Normal 2 6 20 11 4 2" xfId="26371" xr:uid="{00000000-0005-0000-0000-000002670000}"/>
    <cellStyle name="Normal 2 6 20 11 5" xfId="26372" xr:uid="{00000000-0005-0000-0000-000003670000}"/>
    <cellStyle name="Normal 2 6 20 11 5 2" xfId="26373" xr:uid="{00000000-0005-0000-0000-000004670000}"/>
    <cellStyle name="Normal 2 6 20 11 6" xfId="26374" xr:uid="{00000000-0005-0000-0000-000005670000}"/>
    <cellStyle name="Normal 2 6 20 11 6 2" xfId="26375" xr:uid="{00000000-0005-0000-0000-000006670000}"/>
    <cellStyle name="Normal 2 6 20 11 7" xfId="26376" xr:uid="{00000000-0005-0000-0000-000007670000}"/>
    <cellStyle name="Normal 2 6 20 11 7 2" xfId="26377" xr:uid="{00000000-0005-0000-0000-000008670000}"/>
    <cellStyle name="Normal 2 6 20 11 8" xfId="26378" xr:uid="{00000000-0005-0000-0000-000009670000}"/>
    <cellStyle name="Normal 2 6 20 11 9" xfId="26379" xr:uid="{00000000-0005-0000-0000-00000A670000}"/>
    <cellStyle name="Normal 2 6 20 12" xfId="26380" xr:uid="{00000000-0005-0000-0000-00000B670000}"/>
    <cellStyle name="Normal 2 6 20 12 10" xfId="26381" xr:uid="{00000000-0005-0000-0000-00000C670000}"/>
    <cellStyle name="Normal 2 6 20 12 2" xfId="26382" xr:uid="{00000000-0005-0000-0000-00000D670000}"/>
    <cellStyle name="Normal 2 6 20 12 2 2" xfId="26383" xr:uid="{00000000-0005-0000-0000-00000E670000}"/>
    <cellStyle name="Normal 2 6 20 12 3" xfId="26384" xr:uid="{00000000-0005-0000-0000-00000F670000}"/>
    <cellStyle name="Normal 2 6 20 12 3 2" xfId="26385" xr:uid="{00000000-0005-0000-0000-000010670000}"/>
    <cellStyle name="Normal 2 6 20 12 4" xfId="26386" xr:uid="{00000000-0005-0000-0000-000011670000}"/>
    <cellStyle name="Normal 2 6 20 12 4 2" xfId="26387" xr:uid="{00000000-0005-0000-0000-000012670000}"/>
    <cellStyle name="Normal 2 6 20 12 5" xfId="26388" xr:uid="{00000000-0005-0000-0000-000013670000}"/>
    <cellStyle name="Normal 2 6 20 12 5 2" xfId="26389" xr:uid="{00000000-0005-0000-0000-000014670000}"/>
    <cellStyle name="Normal 2 6 20 12 6" xfId="26390" xr:uid="{00000000-0005-0000-0000-000015670000}"/>
    <cellStyle name="Normal 2 6 20 12 6 2" xfId="26391" xr:uid="{00000000-0005-0000-0000-000016670000}"/>
    <cellStyle name="Normal 2 6 20 12 7" xfId="26392" xr:uid="{00000000-0005-0000-0000-000017670000}"/>
    <cellStyle name="Normal 2 6 20 12 7 2" xfId="26393" xr:uid="{00000000-0005-0000-0000-000018670000}"/>
    <cellStyle name="Normal 2 6 20 12 8" xfId="26394" xr:uid="{00000000-0005-0000-0000-000019670000}"/>
    <cellStyle name="Normal 2 6 20 12 9" xfId="26395" xr:uid="{00000000-0005-0000-0000-00001A670000}"/>
    <cellStyle name="Normal 2 6 20 13" xfId="26396" xr:uid="{00000000-0005-0000-0000-00001B670000}"/>
    <cellStyle name="Normal 2 6 20 13 10" xfId="26397" xr:uid="{00000000-0005-0000-0000-00001C670000}"/>
    <cellStyle name="Normal 2 6 20 13 2" xfId="26398" xr:uid="{00000000-0005-0000-0000-00001D670000}"/>
    <cellStyle name="Normal 2 6 20 13 2 2" xfId="26399" xr:uid="{00000000-0005-0000-0000-00001E670000}"/>
    <cellStyle name="Normal 2 6 20 13 3" xfId="26400" xr:uid="{00000000-0005-0000-0000-00001F670000}"/>
    <cellStyle name="Normal 2 6 20 13 3 2" xfId="26401" xr:uid="{00000000-0005-0000-0000-000020670000}"/>
    <cellStyle name="Normal 2 6 20 13 4" xfId="26402" xr:uid="{00000000-0005-0000-0000-000021670000}"/>
    <cellStyle name="Normal 2 6 20 13 4 2" xfId="26403" xr:uid="{00000000-0005-0000-0000-000022670000}"/>
    <cellStyle name="Normal 2 6 20 13 5" xfId="26404" xr:uid="{00000000-0005-0000-0000-000023670000}"/>
    <cellStyle name="Normal 2 6 20 13 5 2" xfId="26405" xr:uid="{00000000-0005-0000-0000-000024670000}"/>
    <cellStyle name="Normal 2 6 20 13 6" xfId="26406" xr:uid="{00000000-0005-0000-0000-000025670000}"/>
    <cellStyle name="Normal 2 6 20 13 6 2" xfId="26407" xr:uid="{00000000-0005-0000-0000-000026670000}"/>
    <cellStyle name="Normal 2 6 20 13 7" xfId="26408" xr:uid="{00000000-0005-0000-0000-000027670000}"/>
    <cellStyle name="Normal 2 6 20 13 7 2" xfId="26409" xr:uid="{00000000-0005-0000-0000-000028670000}"/>
    <cellStyle name="Normal 2 6 20 13 8" xfId="26410" xr:uid="{00000000-0005-0000-0000-000029670000}"/>
    <cellStyle name="Normal 2 6 20 13 9" xfId="26411" xr:uid="{00000000-0005-0000-0000-00002A670000}"/>
    <cellStyle name="Normal 2 6 20 14" xfId="26412" xr:uid="{00000000-0005-0000-0000-00002B670000}"/>
    <cellStyle name="Normal 2 6 20 14 10" xfId="26413" xr:uid="{00000000-0005-0000-0000-00002C670000}"/>
    <cellStyle name="Normal 2 6 20 14 2" xfId="26414" xr:uid="{00000000-0005-0000-0000-00002D670000}"/>
    <cellStyle name="Normal 2 6 20 14 2 2" xfId="26415" xr:uid="{00000000-0005-0000-0000-00002E670000}"/>
    <cellStyle name="Normal 2 6 20 14 3" xfId="26416" xr:uid="{00000000-0005-0000-0000-00002F670000}"/>
    <cellStyle name="Normal 2 6 20 14 3 2" xfId="26417" xr:uid="{00000000-0005-0000-0000-000030670000}"/>
    <cellStyle name="Normal 2 6 20 14 4" xfId="26418" xr:uid="{00000000-0005-0000-0000-000031670000}"/>
    <cellStyle name="Normal 2 6 20 14 4 2" xfId="26419" xr:uid="{00000000-0005-0000-0000-000032670000}"/>
    <cellStyle name="Normal 2 6 20 14 5" xfId="26420" xr:uid="{00000000-0005-0000-0000-000033670000}"/>
    <cellStyle name="Normal 2 6 20 14 5 2" xfId="26421" xr:uid="{00000000-0005-0000-0000-000034670000}"/>
    <cellStyle name="Normal 2 6 20 14 6" xfId="26422" xr:uid="{00000000-0005-0000-0000-000035670000}"/>
    <cellStyle name="Normal 2 6 20 14 6 2" xfId="26423" xr:uid="{00000000-0005-0000-0000-000036670000}"/>
    <cellStyle name="Normal 2 6 20 14 7" xfId="26424" xr:uid="{00000000-0005-0000-0000-000037670000}"/>
    <cellStyle name="Normal 2 6 20 14 7 2" xfId="26425" xr:uid="{00000000-0005-0000-0000-000038670000}"/>
    <cellStyle name="Normal 2 6 20 14 8" xfId="26426" xr:uid="{00000000-0005-0000-0000-000039670000}"/>
    <cellStyle name="Normal 2 6 20 14 9" xfId="26427" xr:uid="{00000000-0005-0000-0000-00003A670000}"/>
    <cellStyle name="Normal 2 6 20 15" xfId="26428" xr:uid="{00000000-0005-0000-0000-00003B670000}"/>
    <cellStyle name="Normal 2 6 20 15 10" xfId="26429" xr:uid="{00000000-0005-0000-0000-00003C670000}"/>
    <cellStyle name="Normal 2 6 20 15 2" xfId="26430" xr:uid="{00000000-0005-0000-0000-00003D670000}"/>
    <cellStyle name="Normal 2 6 20 15 2 2" xfId="26431" xr:uid="{00000000-0005-0000-0000-00003E670000}"/>
    <cellStyle name="Normal 2 6 20 15 3" xfId="26432" xr:uid="{00000000-0005-0000-0000-00003F670000}"/>
    <cellStyle name="Normal 2 6 20 15 3 2" xfId="26433" xr:uid="{00000000-0005-0000-0000-000040670000}"/>
    <cellStyle name="Normal 2 6 20 15 4" xfId="26434" xr:uid="{00000000-0005-0000-0000-000041670000}"/>
    <cellStyle name="Normal 2 6 20 15 4 2" xfId="26435" xr:uid="{00000000-0005-0000-0000-000042670000}"/>
    <cellStyle name="Normal 2 6 20 15 5" xfId="26436" xr:uid="{00000000-0005-0000-0000-000043670000}"/>
    <cellStyle name="Normal 2 6 20 15 5 2" xfId="26437" xr:uid="{00000000-0005-0000-0000-000044670000}"/>
    <cellStyle name="Normal 2 6 20 15 6" xfId="26438" xr:uid="{00000000-0005-0000-0000-000045670000}"/>
    <cellStyle name="Normal 2 6 20 15 6 2" xfId="26439" xr:uid="{00000000-0005-0000-0000-000046670000}"/>
    <cellStyle name="Normal 2 6 20 15 7" xfId="26440" xr:uid="{00000000-0005-0000-0000-000047670000}"/>
    <cellStyle name="Normal 2 6 20 15 7 2" xfId="26441" xr:uid="{00000000-0005-0000-0000-000048670000}"/>
    <cellStyle name="Normal 2 6 20 15 8" xfId="26442" xr:uid="{00000000-0005-0000-0000-000049670000}"/>
    <cellStyle name="Normal 2 6 20 15 9" xfId="26443" xr:uid="{00000000-0005-0000-0000-00004A670000}"/>
    <cellStyle name="Normal 2 6 20 16" xfId="26444" xr:uid="{00000000-0005-0000-0000-00004B670000}"/>
    <cellStyle name="Normal 2 6 20 16 10" xfId="26445" xr:uid="{00000000-0005-0000-0000-00004C670000}"/>
    <cellStyle name="Normal 2 6 20 16 2" xfId="26446" xr:uid="{00000000-0005-0000-0000-00004D670000}"/>
    <cellStyle name="Normal 2 6 20 16 2 2" xfId="26447" xr:uid="{00000000-0005-0000-0000-00004E670000}"/>
    <cellStyle name="Normal 2 6 20 16 3" xfId="26448" xr:uid="{00000000-0005-0000-0000-00004F670000}"/>
    <cellStyle name="Normal 2 6 20 16 3 2" xfId="26449" xr:uid="{00000000-0005-0000-0000-000050670000}"/>
    <cellStyle name="Normal 2 6 20 16 4" xfId="26450" xr:uid="{00000000-0005-0000-0000-000051670000}"/>
    <cellStyle name="Normal 2 6 20 16 4 2" xfId="26451" xr:uid="{00000000-0005-0000-0000-000052670000}"/>
    <cellStyle name="Normal 2 6 20 16 5" xfId="26452" xr:uid="{00000000-0005-0000-0000-000053670000}"/>
    <cellStyle name="Normal 2 6 20 16 5 2" xfId="26453" xr:uid="{00000000-0005-0000-0000-000054670000}"/>
    <cellStyle name="Normal 2 6 20 16 6" xfId="26454" xr:uid="{00000000-0005-0000-0000-000055670000}"/>
    <cellStyle name="Normal 2 6 20 16 6 2" xfId="26455" xr:uid="{00000000-0005-0000-0000-000056670000}"/>
    <cellStyle name="Normal 2 6 20 16 7" xfId="26456" xr:uid="{00000000-0005-0000-0000-000057670000}"/>
    <cellStyle name="Normal 2 6 20 16 7 2" xfId="26457" xr:uid="{00000000-0005-0000-0000-000058670000}"/>
    <cellStyle name="Normal 2 6 20 16 8" xfId="26458" xr:uid="{00000000-0005-0000-0000-000059670000}"/>
    <cellStyle name="Normal 2 6 20 16 9" xfId="26459" xr:uid="{00000000-0005-0000-0000-00005A670000}"/>
    <cellStyle name="Normal 2 6 20 17" xfId="26460" xr:uid="{00000000-0005-0000-0000-00005B670000}"/>
    <cellStyle name="Normal 2 6 20 17 10" xfId="26461" xr:uid="{00000000-0005-0000-0000-00005C670000}"/>
    <cellStyle name="Normal 2 6 20 17 2" xfId="26462" xr:uid="{00000000-0005-0000-0000-00005D670000}"/>
    <cellStyle name="Normal 2 6 20 17 2 2" xfId="26463" xr:uid="{00000000-0005-0000-0000-00005E670000}"/>
    <cellStyle name="Normal 2 6 20 17 3" xfId="26464" xr:uid="{00000000-0005-0000-0000-00005F670000}"/>
    <cellStyle name="Normal 2 6 20 17 3 2" xfId="26465" xr:uid="{00000000-0005-0000-0000-000060670000}"/>
    <cellStyle name="Normal 2 6 20 17 4" xfId="26466" xr:uid="{00000000-0005-0000-0000-000061670000}"/>
    <cellStyle name="Normal 2 6 20 17 4 2" xfId="26467" xr:uid="{00000000-0005-0000-0000-000062670000}"/>
    <cellStyle name="Normal 2 6 20 17 5" xfId="26468" xr:uid="{00000000-0005-0000-0000-000063670000}"/>
    <cellStyle name="Normal 2 6 20 17 5 2" xfId="26469" xr:uid="{00000000-0005-0000-0000-000064670000}"/>
    <cellStyle name="Normal 2 6 20 17 6" xfId="26470" xr:uid="{00000000-0005-0000-0000-000065670000}"/>
    <cellStyle name="Normal 2 6 20 17 6 2" xfId="26471" xr:uid="{00000000-0005-0000-0000-000066670000}"/>
    <cellStyle name="Normal 2 6 20 17 7" xfId="26472" xr:uid="{00000000-0005-0000-0000-000067670000}"/>
    <cellStyle name="Normal 2 6 20 17 7 2" xfId="26473" xr:uid="{00000000-0005-0000-0000-000068670000}"/>
    <cellStyle name="Normal 2 6 20 17 8" xfId="26474" xr:uid="{00000000-0005-0000-0000-000069670000}"/>
    <cellStyle name="Normal 2 6 20 17 9" xfId="26475" xr:uid="{00000000-0005-0000-0000-00006A670000}"/>
    <cellStyle name="Normal 2 6 20 18" xfId="26476" xr:uid="{00000000-0005-0000-0000-00006B670000}"/>
    <cellStyle name="Normal 2 6 20 18 10" xfId="26477" xr:uid="{00000000-0005-0000-0000-00006C670000}"/>
    <cellStyle name="Normal 2 6 20 18 2" xfId="26478" xr:uid="{00000000-0005-0000-0000-00006D670000}"/>
    <cellStyle name="Normal 2 6 20 18 2 2" xfId="26479" xr:uid="{00000000-0005-0000-0000-00006E670000}"/>
    <cellStyle name="Normal 2 6 20 18 3" xfId="26480" xr:uid="{00000000-0005-0000-0000-00006F670000}"/>
    <cellStyle name="Normal 2 6 20 18 3 2" xfId="26481" xr:uid="{00000000-0005-0000-0000-000070670000}"/>
    <cellStyle name="Normal 2 6 20 18 4" xfId="26482" xr:uid="{00000000-0005-0000-0000-000071670000}"/>
    <cellStyle name="Normal 2 6 20 18 4 2" xfId="26483" xr:uid="{00000000-0005-0000-0000-000072670000}"/>
    <cellStyle name="Normal 2 6 20 18 5" xfId="26484" xr:uid="{00000000-0005-0000-0000-000073670000}"/>
    <cellStyle name="Normal 2 6 20 18 5 2" xfId="26485" xr:uid="{00000000-0005-0000-0000-000074670000}"/>
    <cellStyle name="Normal 2 6 20 18 6" xfId="26486" xr:uid="{00000000-0005-0000-0000-000075670000}"/>
    <cellStyle name="Normal 2 6 20 18 6 2" xfId="26487" xr:uid="{00000000-0005-0000-0000-000076670000}"/>
    <cellStyle name="Normal 2 6 20 18 7" xfId="26488" xr:uid="{00000000-0005-0000-0000-000077670000}"/>
    <cellStyle name="Normal 2 6 20 18 7 2" xfId="26489" xr:uid="{00000000-0005-0000-0000-000078670000}"/>
    <cellStyle name="Normal 2 6 20 18 8" xfId="26490" xr:uid="{00000000-0005-0000-0000-000079670000}"/>
    <cellStyle name="Normal 2 6 20 18 9" xfId="26491" xr:uid="{00000000-0005-0000-0000-00007A670000}"/>
    <cellStyle name="Normal 2 6 20 19" xfId="26492" xr:uid="{00000000-0005-0000-0000-00007B670000}"/>
    <cellStyle name="Normal 2 6 20 19 10" xfId="26493" xr:uid="{00000000-0005-0000-0000-00007C670000}"/>
    <cellStyle name="Normal 2 6 20 19 2" xfId="26494" xr:uid="{00000000-0005-0000-0000-00007D670000}"/>
    <cellStyle name="Normal 2 6 20 19 2 2" xfId="26495" xr:uid="{00000000-0005-0000-0000-00007E670000}"/>
    <cellStyle name="Normal 2 6 20 19 3" xfId="26496" xr:uid="{00000000-0005-0000-0000-00007F670000}"/>
    <cellStyle name="Normal 2 6 20 19 3 2" xfId="26497" xr:uid="{00000000-0005-0000-0000-000080670000}"/>
    <cellStyle name="Normal 2 6 20 19 4" xfId="26498" xr:uid="{00000000-0005-0000-0000-000081670000}"/>
    <cellStyle name="Normal 2 6 20 19 4 2" xfId="26499" xr:uid="{00000000-0005-0000-0000-000082670000}"/>
    <cellStyle name="Normal 2 6 20 19 5" xfId="26500" xr:uid="{00000000-0005-0000-0000-000083670000}"/>
    <cellStyle name="Normal 2 6 20 19 5 2" xfId="26501" xr:uid="{00000000-0005-0000-0000-000084670000}"/>
    <cellStyle name="Normal 2 6 20 19 6" xfId="26502" xr:uid="{00000000-0005-0000-0000-000085670000}"/>
    <cellStyle name="Normal 2 6 20 19 6 2" xfId="26503" xr:uid="{00000000-0005-0000-0000-000086670000}"/>
    <cellStyle name="Normal 2 6 20 19 7" xfId="26504" xr:uid="{00000000-0005-0000-0000-000087670000}"/>
    <cellStyle name="Normal 2 6 20 19 7 2" xfId="26505" xr:uid="{00000000-0005-0000-0000-000088670000}"/>
    <cellStyle name="Normal 2 6 20 19 8" xfId="26506" xr:uid="{00000000-0005-0000-0000-000089670000}"/>
    <cellStyle name="Normal 2 6 20 19 9" xfId="26507" xr:uid="{00000000-0005-0000-0000-00008A670000}"/>
    <cellStyle name="Normal 2 6 20 2" xfId="26508" xr:uid="{00000000-0005-0000-0000-00008B670000}"/>
    <cellStyle name="Normal 2 6 20 2 10" xfId="26509" xr:uid="{00000000-0005-0000-0000-00008C670000}"/>
    <cellStyle name="Normal 2 6 20 2 11" xfId="26510" xr:uid="{00000000-0005-0000-0000-00008D670000}"/>
    <cellStyle name="Normal 2 6 20 2 12" xfId="26511" xr:uid="{00000000-0005-0000-0000-00008E670000}"/>
    <cellStyle name="Normal 2 6 20 2 2" xfId="26512" xr:uid="{00000000-0005-0000-0000-00008F670000}"/>
    <cellStyle name="Normal 2 6 20 2 2 2" xfId="26513" xr:uid="{00000000-0005-0000-0000-000090670000}"/>
    <cellStyle name="Normal 2 6 20 2 3" xfId="26514" xr:uid="{00000000-0005-0000-0000-000091670000}"/>
    <cellStyle name="Normal 2 6 20 2 3 10" xfId="26515" xr:uid="{00000000-0005-0000-0000-000092670000}"/>
    <cellStyle name="Normal 2 6 20 2 3 2" xfId="26516" xr:uid="{00000000-0005-0000-0000-000093670000}"/>
    <cellStyle name="Normal 2 6 20 2 3 2 2" xfId="26517" xr:uid="{00000000-0005-0000-0000-000094670000}"/>
    <cellStyle name="Normal 2 6 20 2 3 2 3" xfId="26518" xr:uid="{00000000-0005-0000-0000-000095670000}"/>
    <cellStyle name="Normal 2 6 20 2 3 3" xfId="26519" xr:uid="{00000000-0005-0000-0000-000096670000}"/>
    <cellStyle name="Normal 2 6 20 2 3 3 2" xfId="26520" xr:uid="{00000000-0005-0000-0000-000097670000}"/>
    <cellStyle name="Normal 2 6 20 2 3 3 2 2" xfId="26521" xr:uid="{00000000-0005-0000-0000-000098670000}"/>
    <cellStyle name="Normal 2 6 20 2 3 3 3" xfId="26522" xr:uid="{00000000-0005-0000-0000-000099670000}"/>
    <cellStyle name="Normal 2 6 20 2 3 3 3 2" xfId="26523" xr:uid="{00000000-0005-0000-0000-00009A670000}"/>
    <cellStyle name="Normal 2 6 20 2 3 3 4" xfId="26524" xr:uid="{00000000-0005-0000-0000-00009B670000}"/>
    <cellStyle name="Normal 2 6 20 2 3 3 4 2" xfId="26525" xr:uid="{00000000-0005-0000-0000-00009C670000}"/>
    <cellStyle name="Normal 2 6 20 2 3 3 5" xfId="26526" xr:uid="{00000000-0005-0000-0000-00009D670000}"/>
    <cellStyle name="Normal 2 6 20 2 3 4" xfId="26527" xr:uid="{00000000-0005-0000-0000-00009E670000}"/>
    <cellStyle name="Normal 2 6 20 2 3 4 2" xfId="26528" xr:uid="{00000000-0005-0000-0000-00009F670000}"/>
    <cellStyle name="Normal 2 6 20 2 3 5" xfId="26529" xr:uid="{00000000-0005-0000-0000-0000A0670000}"/>
    <cellStyle name="Normal 2 6 20 2 3 5 2" xfId="26530" xr:uid="{00000000-0005-0000-0000-0000A1670000}"/>
    <cellStyle name="Normal 2 6 20 2 3 6" xfId="26531" xr:uid="{00000000-0005-0000-0000-0000A2670000}"/>
    <cellStyle name="Normal 2 6 20 2 3 6 2" xfId="26532" xr:uid="{00000000-0005-0000-0000-0000A3670000}"/>
    <cellStyle name="Normal 2 6 20 2 3 7" xfId="26533" xr:uid="{00000000-0005-0000-0000-0000A4670000}"/>
    <cellStyle name="Normal 2 6 20 2 3 7 2" xfId="26534" xr:uid="{00000000-0005-0000-0000-0000A5670000}"/>
    <cellStyle name="Normal 2 6 20 2 3 8" xfId="26535" xr:uid="{00000000-0005-0000-0000-0000A6670000}"/>
    <cellStyle name="Normal 2 6 20 2 3 8 2" xfId="26536" xr:uid="{00000000-0005-0000-0000-0000A7670000}"/>
    <cellStyle name="Normal 2 6 20 2 3 9" xfId="26537" xr:uid="{00000000-0005-0000-0000-0000A8670000}"/>
    <cellStyle name="Normal 2 6 20 2 4" xfId="26538" xr:uid="{00000000-0005-0000-0000-0000A9670000}"/>
    <cellStyle name="Normal 2 6 20 2 4 2" xfId="26539" xr:uid="{00000000-0005-0000-0000-0000AA670000}"/>
    <cellStyle name="Normal 2 6 20 2 5" xfId="26540" xr:uid="{00000000-0005-0000-0000-0000AB670000}"/>
    <cellStyle name="Normal 2 6 20 2 5 2" xfId="26541" xr:uid="{00000000-0005-0000-0000-0000AC670000}"/>
    <cellStyle name="Normal 2 6 20 2 5 2 2" xfId="26542" xr:uid="{00000000-0005-0000-0000-0000AD670000}"/>
    <cellStyle name="Normal 2 6 20 2 5 3" xfId="26543" xr:uid="{00000000-0005-0000-0000-0000AE670000}"/>
    <cellStyle name="Normal 2 6 20 2 5 3 2" xfId="26544" xr:uid="{00000000-0005-0000-0000-0000AF670000}"/>
    <cellStyle name="Normal 2 6 20 2 5 4" xfId="26545" xr:uid="{00000000-0005-0000-0000-0000B0670000}"/>
    <cellStyle name="Normal 2 6 20 2 5 4 2" xfId="26546" xr:uid="{00000000-0005-0000-0000-0000B1670000}"/>
    <cellStyle name="Normal 2 6 20 2 5 5" xfId="26547" xr:uid="{00000000-0005-0000-0000-0000B2670000}"/>
    <cellStyle name="Normal 2 6 20 2 6" xfId="26548" xr:uid="{00000000-0005-0000-0000-0000B3670000}"/>
    <cellStyle name="Normal 2 6 20 2 6 2" xfId="26549" xr:uid="{00000000-0005-0000-0000-0000B4670000}"/>
    <cellStyle name="Normal 2 6 20 2 7" xfId="26550" xr:uid="{00000000-0005-0000-0000-0000B5670000}"/>
    <cellStyle name="Normal 2 6 20 2 7 2" xfId="26551" xr:uid="{00000000-0005-0000-0000-0000B6670000}"/>
    <cellStyle name="Normal 2 6 20 2 8" xfId="26552" xr:uid="{00000000-0005-0000-0000-0000B7670000}"/>
    <cellStyle name="Normal 2 6 20 2 8 2" xfId="26553" xr:uid="{00000000-0005-0000-0000-0000B8670000}"/>
    <cellStyle name="Normal 2 6 20 2 9" xfId="26554" xr:uid="{00000000-0005-0000-0000-0000B9670000}"/>
    <cellStyle name="Normal 2 6 20 2 9 2" xfId="26555" xr:uid="{00000000-0005-0000-0000-0000BA670000}"/>
    <cellStyle name="Normal 2 6 20 20" xfId="26556" xr:uid="{00000000-0005-0000-0000-0000BB670000}"/>
    <cellStyle name="Normal 2 6 20 20 10" xfId="26557" xr:uid="{00000000-0005-0000-0000-0000BC670000}"/>
    <cellStyle name="Normal 2 6 20 20 2" xfId="26558" xr:uid="{00000000-0005-0000-0000-0000BD670000}"/>
    <cellStyle name="Normal 2 6 20 20 2 2" xfId="26559" xr:uid="{00000000-0005-0000-0000-0000BE670000}"/>
    <cellStyle name="Normal 2 6 20 20 3" xfId="26560" xr:uid="{00000000-0005-0000-0000-0000BF670000}"/>
    <cellStyle name="Normal 2 6 20 20 3 2" xfId="26561" xr:uid="{00000000-0005-0000-0000-0000C0670000}"/>
    <cellStyle name="Normal 2 6 20 20 4" xfId="26562" xr:uid="{00000000-0005-0000-0000-0000C1670000}"/>
    <cellStyle name="Normal 2 6 20 20 4 2" xfId="26563" xr:uid="{00000000-0005-0000-0000-0000C2670000}"/>
    <cellStyle name="Normal 2 6 20 20 5" xfId="26564" xr:uid="{00000000-0005-0000-0000-0000C3670000}"/>
    <cellStyle name="Normal 2 6 20 20 5 2" xfId="26565" xr:uid="{00000000-0005-0000-0000-0000C4670000}"/>
    <cellStyle name="Normal 2 6 20 20 6" xfId="26566" xr:uid="{00000000-0005-0000-0000-0000C5670000}"/>
    <cellStyle name="Normal 2 6 20 20 6 2" xfId="26567" xr:uid="{00000000-0005-0000-0000-0000C6670000}"/>
    <cellStyle name="Normal 2 6 20 20 7" xfId="26568" xr:uid="{00000000-0005-0000-0000-0000C7670000}"/>
    <cellStyle name="Normal 2 6 20 20 7 2" xfId="26569" xr:uid="{00000000-0005-0000-0000-0000C8670000}"/>
    <cellStyle name="Normal 2 6 20 20 8" xfId="26570" xr:uid="{00000000-0005-0000-0000-0000C9670000}"/>
    <cellStyle name="Normal 2 6 20 20 9" xfId="26571" xr:uid="{00000000-0005-0000-0000-0000CA670000}"/>
    <cellStyle name="Normal 2 6 20 21" xfId="26572" xr:uid="{00000000-0005-0000-0000-0000CB670000}"/>
    <cellStyle name="Normal 2 6 20 21 10" xfId="26573" xr:uid="{00000000-0005-0000-0000-0000CC670000}"/>
    <cellStyle name="Normal 2 6 20 21 2" xfId="26574" xr:uid="{00000000-0005-0000-0000-0000CD670000}"/>
    <cellStyle name="Normal 2 6 20 21 2 2" xfId="26575" xr:uid="{00000000-0005-0000-0000-0000CE670000}"/>
    <cellStyle name="Normal 2 6 20 21 3" xfId="26576" xr:uid="{00000000-0005-0000-0000-0000CF670000}"/>
    <cellStyle name="Normal 2 6 20 21 3 2" xfId="26577" xr:uid="{00000000-0005-0000-0000-0000D0670000}"/>
    <cellStyle name="Normal 2 6 20 21 4" xfId="26578" xr:uid="{00000000-0005-0000-0000-0000D1670000}"/>
    <cellStyle name="Normal 2 6 20 21 4 2" xfId="26579" xr:uid="{00000000-0005-0000-0000-0000D2670000}"/>
    <cellStyle name="Normal 2 6 20 21 5" xfId="26580" xr:uid="{00000000-0005-0000-0000-0000D3670000}"/>
    <cellStyle name="Normal 2 6 20 21 5 2" xfId="26581" xr:uid="{00000000-0005-0000-0000-0000D4670000}"/>
    <cellStyle name="Normal 2 6 20 21 6" xfId="26582" xr:uid="{00000000-0005-0000-0000-0000D5670000}"/>
    <cellStyle name="Normal 2 6 20 21 6 2" xfId="26583" xr:uid="{00000000-0005-0000-0000-0000D6670000}"/>
    <cellStyle name="Normal 2 6 20 21 7" xfId="26584" xr:uid="{00000000-0005-0000-0000-0000D7670000}"/>
    <cellStyle name="Normal 2 6 20 21 7 2" xfId="26585" xr:uid="{00000000-0005-0000-0000-0000D8670000}"/>
    <cellStyle name="Normal 2 6 20 21 8" xfId="26586" xr:uid="{00000000-0005-0000-0000-0000D9670000}"/>
    <cellStyle name="Normal 2 6 20 21 9" xfId="26587" xr:uid="{00000000-0005-0000-0000-0000DA670000}"/>
    <cellStyle name="Normal 2 6 20 22" xfId="26588" xr:uid="{00000000-0005-0000-0000-0000DB670000}"/>
    <cellStyle name="Normal 2 6 20 22 10" xfId="26589" xr:uid="{00000000-0005-0000-0000-0000DC670000}"/>
    <cellStyle name="Normal 2 6 20 22 2" xfId="26590" xr:uid="{00000000-0005-0000-0000-0000DD670000}"/>
    <cellStyle name="Normal 2 6 20 22 2 2" xfId="26591" xr:uid="{00000000-0005-0000-0000-0000DE670000}"/>
    <cellStyle name="Normal 2 6 20 22 3" xfId="26592" xr:uid="{00000000-0005-0000-0000-0000DF670000}"/>
    <cellStyle name="Normal 2 6 20 22 3 2" xfId="26593" xr:uid="{00000000-0005-0000-0000-0000E0670000}"/>
    <cellStyle name="Normal 2 6 20 22 4" xfId="26594" xr:uid="{00000000-0005-0000-0000-0000E1670000}"/>
    <cellStyle name="Normal 2 6 20 22 4 2" xfId="26595" xr:uid="{00000000-0005-0000-0000-0000E2670000}"/>
    <cellStyle name="Normal 2 6 20 22 5" xfId="26596" xr:uid="{00000000-0005-0000-0000-0000E3670000}"/>
    <cellStyle name="Normal 2 6 20 22 5 2" xfId="26597" xr:uid="{00000000-0005-0000-0000-0000E4670000}"/>
    <cellStyle name="Normal 2 6 20 22 6" xfId="26598" xr:uid="{00000000-0005-0000-0000-0000E5670000}"/>
    <cellStyle name="Normal 2 6 20 22 6 2" xfId="26599" xr:uid="{00000000-0005-0000-0000-0000E6670000}"/>
    <cellStyle name="Normal 2 6 20 22 7" xfId="26600" xr:uid="{00000000-0005-0000-0000-0000E7670000}"/>
    <cellStyle name="Normal 2 6 20 22 7 2" xfId="26601" xr:uid="{00000000-0005-0000-0000-0000E8670000}"/>
    <cellStyle name="Normal 2 6 20 22 8" xfId="26602" xr:uid="{00000000-0005-0000-0000-0000E9670000}"/>
    <cellStyle name="Normal 2 6 20 22 9" xfId="26603" xr:uid="{00000000-0005-0000-0000-0000EA670000}"/>
    <cellStyle name="Normal 2 6 20 23" xfId="26604" xr:uid="{00000000-0005-0000-0000-0000EB670000}"/>
    <cellStyle name="Normal 2 6 20 23 10" xfId="26605" xr:uid="{00000000-0005-0000-0000-0000EC670000}"/>
    <cellStyle name="Normal 2 6 20 23 2" xfId="26606" xr:uid="{00000000-0005-0000-0000-0000ED670000}"/>
    <cellStyle name="Normal 2 6 20 23 2 2" xfId="26607" xr:uid="{00000000-0005-0000-0000-0000EE670000}"/>
    <cellStyle name="Normal 2 6 20 23 3" xfId="26608" xr:uid="{00000000-0005-0000-0000-0000EF670000}"/>
    <cellStyle name="Normal 2 6 20 23 3 2" xfId="26609" xr:uid="{00000000-0005-0000-0000-0000F0670000}"/>
    <cellStyle name="Normal 2 6 20 23 4" xfId="26610" xr:uid="{00000000-0005-0000-0000-0000F1670000}"/>
    <cellStyle name="Normal 2 6 20 23 4 2" xfId="26611" xr:uid="{00000000-0005-0000-0000-0000F2670000}"/>
    <cellStyle name="Normal 2 6 20 23 5" xfId="26612" xr:uid="{00000000-0005-0000-0000-0000F3670000}"/>
    <cellStyle name="Normal 2 6 20 23 5 2" xfId="26613" xr:uid="{00000000-0005-0000-0000-0000F4670000}"/>
    <cellStyle name="Normal 2 6 20 23 6" xfId="26614" xr:uid="{00000000-0005-0000-0000-0000F5670000}"/>
    <cellStyle name="Normal 2 6 20 23 6 2" xfId="26615" xr:uid="{00000000-0005-0000-0000-0000F6670000}"/>
    <cellStyle name="Normal 2 6 20 23 7" xfId="26616" xr:uid="{00000000-0005-0000-0000-0000F7670000}"/>
    <cellStyle name="Normal 2 6 20 23 7 2" xfId="26617" xr:uid="{00000000-0005-0000-0000-0000F8670000}"/>
    <cellStyle name="Normal 2 6 20 23 8" xfId="26618" xr:uid="{00000000-0005-0000-0000-0000F9670000}"/>
    <cellStyle name="Normal 2 6 20 23 9" xfId="26619" xr:uid="{00000000-0005-0000-0000-0000FA670000}"/>
    <cellStyle name="Normal 2 6 20 24" xfId="26620" xr:uid="{00000000-0005-0000-0000-0000FB670000}"/>
    <cellStyle name="Normal 2 6 20 24 10" xfId="26621" xr:uid="{00000000-0005-0000-0000-0000FC670000}"/>
    <cellStyle name="Normal 2 6 20 24 2" xfId="26622" xr:uid="{00000000-0005-0000-0000-0000FD670000}"/>
    <cellStyle name="Normal 2 6 20 24 2 2" xfId="26623" xr:uid="{00000000-0005-0000-0000-0000FE670000}"/>
    <cellStyle name="Normal 2 6 20 24 3" xfId="26624" xr:uid="{00000000-0005-0000-0000-0000FF670000}"/>
    <cellStyle name="Normal 2 6 20 24 3 2" xfId="26625" xr:uid="{00000000-0005-0000-0000-000000680000}"/>
    <cellStyle name="Normal 2 6 20 24 4" xfId="26626" xr:uid="{00000000-0005-0000-0000-000001680000}"/>
    <cellStyle name="Normal 2 6 20 24 4 2" xfId="26627" xr:uid="{00000000-0005-0000-0000-000002680000}"/>
    <cellStyle name="Normal 2 6 20 24 5" xfId="26628" xr:uid="{00000000-0005-0000-0000-000003680000}"/>
    <cellStyle name="Normal 2 6 20 24 5 2" xfId="26629" xr:uid="{00000000-0005-0000-0000-000004680000}"/>
    <cellStyle name="Normal 2 6 20 24 6" xfId="26630" xr:uid="{00000000-0005-0000-0000-000005680000}"/>
    <cellStyle name="Normal 2 6 20 24 6 2" xfId="26631" xr:uid="{00000000-0005-0000-0000-000006680000}"/>
    <cellStyle name="Normal 2 6 20 24 7" xfId="26632" xr:uid="{00000000-0005-0000-0000-000007680000}"/>
    <cellStyle name="Normal 2 6 20 24 7 2" xfId="26633" xr:uid="{00000000-0005-0000-0000-000008680000}"/>
    <cellStyle name="Normal 2 6 20 24 8" xfId="26634" xr:uid="{00000000-0005-0000-0000-000009680000}"/>
    <cellStyle name="Normal 2 6 20 24 9" xfId="26635" xr:uid="{00000000-0005-0000-0000-00000A680000}"/>
    <cellStyle name="Normal 2 6 20 25" xfId="26636" xr:uid="{00000000-0005-0000-0000-00000B680000}"/>
    <cellStyle name="Normal 2 6 20 25 10" xfId="26637" xr:uid="{00000000-0005-0000-0000-00000C680000}"/>
    <cellStyle name="Normal 2 6 20 25 2" xfId="26638" xr:uid="{00000000-0005-0000-0000-00000D680000}"/>
    <cellStyle name="Normal 2 6 20 25 2 2" xfId="26639" xr:uid="{00000000-0005-0000-0000-00000E680000}"/>
    <cellStyle name="Normal 2 6 20 25 3" xfId="26640" xr:uid="{00000000-0005-0000-0000-00000F680000}"/>
    <cellStyle name="Normal 2 6 20 25 3 2" xfId="26641" xr:uid="{00000000-0005-0000-0000-000010680000}"/>
    <cellStyle name="Normal 2 6 20 25 4" xfId="26642" xr:uid="{00000000-0005-0000-0000-000011680000}"/>
    <cellStyle name="Normal 2 6 20 25 4 2" xfId="26643" xr:uid="{00000000-0005-0000-0000-000012680000}"/>
    <cellStyle name="Normal 2 6 20 25 5" xfId="26644" xr:uid="{00000000-0005-0000-0000-000013680000}"/>
    <cellStyle name="Normal 2 6 20 25 5 2" xfId="26645" xr:uid="{00000000-0005-0000-0000-000014680000}"/>
    <cellStyle name="Normal 2 6 20 25 6" xfId="26646" xr:uid="{00000000-0005-0000-0000-000015680000}"/>
    <cellStyle name="Normal 2 6 20 25 6 2" xfId="26647" xr:uid="{00000000-0005-0000-0000-000016680000}"/>
    <cellStyle name="Normal 2 6 20 25 7" xfId="26648" xr:uid="{00000000-0005-0000-0000-000017680000}"/>
    <cellStyle name="Normal 2 6 20 25 7 2" xfId="26649" xr:uid="{00000000-0005-0000-0000-000018680000}"/>
    <cellStyle name="Normal 2 6 20 25 8" xfId="26650" xr:uid="{00000000-0005-0000-0000-000019680000}"/>
    <cellStyle name="Normal 2 6 20 25 9" xfId="26651" xr:uid="{00000000-0005-0000-0000-00001A680000}"/>
    <cellStyle name="Normal 2 6 20 26" xfId="26652" xr:uid="{00000000-0005-0000-0000-00001B680000}"/>
    <cellStyle name="Normal 2 6 20 26 10" xfId="26653" xr:uid="{00000000-0005-0000-0000-00001C680000}"/>
    <cellStyle name="Normal 2 6 20 26 2" xfId="26654" xr:uid="{00000000-0005-0000-0000-00001D680000}"/>
    <cellStyle name="Normal 2 6 20 26 2 2" xfId="26655" xr:uid="{00000000-0005-0000-0000-00001E680000}"/>
    <cellStyle name="Normal 2 6 20 26 3" xfId="26656" xr:uid="{00000000-0005-0000-0000-00001F680000}"/>
    <cellStyle name="Normal 2 6 20 26 3 2" xfId="26657" xr:uid="{00000000-0005-0000-0000-000020680000}"/>
    <cellStyle name="Normal 2 6 20 26 4" xfId="26658" xr:uid="{00000000-0005-0000-0000-000021680000}"/>
    <cellStyle name="Normal 2 6 20 26 4 2" xfId="26659" xr:uid="{00000000-0005-0000-0000-000022680000}"/>
    <cellStyle name="Normal 2 6 20 26 5" xfId="26660" xr:uid="{00000000-0005-0000-0000-000023680000}"/>
    <cellStyle name="Normal 2 6 20 26 5 2" xfId="26661" xr:uid="{00000000-0005-0000-0000-000024680000}"/>
    <cellStyle name="Normal 2 6 20 26 6" xfId="26662" xr:uid="{00000000-0005-0000-0000-000025680000}"/>
    <cellStyle name="Normal 2 6 20 26 6 2" xfId="26663" xr:uid="{00000000-0005-0000-0000-000026680000}"/>
    <cellStyle name="Normal 2 6 20 26 7" xfId="26664" xr:uid="{00000000-0005-0000-0000-000027680000}"/>
    <cellStyle name="Normal 2 6 20 26 7 2" xfId="26665" xr:uid="{00000000-0005-0000-0000-000028680000}"/>
    <cellStyle name="Normal 2 6 20 26 8" xfId="26666" xr:uid="{00000000-0005-0000-0000-000029680000}"/>
    <cellStyle name="Normal 2 6 20 26 9" xfId="26667" xr:uid="{00000000-0005-0000-0000-00002A680000}"/>
    <cellStyle name="Normal 2 6 20 27" xfId="26668" xr:uid="{00000000-0005-0000-0000-00002B680000}"/>
    <cellStyle name="Normal 2 6 20 27 10" xfId="26669" xr:uid="{00000000-0005-0000-0000-00002C680000}"/>
    <cellStyle name="Normal 2 6 20 27 2" xfId="26670" xr:uid="{00000000-0005-0000-0000-00002D680000}"/>
    <cellStyle name="Normal 2 6 20 27 2 2" xfId="26671" xr:uid="{00000000-0005-0000-0000-00002E680000}"/>
    <cellStyle name="Normal 2 6 20 27 3" xfId="26672" xr:uid="{00000000-0005-0000-0000-00002F680000}"/>
    <cellStyle name="Normal 2 6 20 27 3 2" xfId="26673" xr:uid="{00000000-0005-0000-0000-000030680000}"/>
    <cellStyle name="Normal 2 6 20 27 4" xfId="26674" xr:uid="{00000000-0005-0000-0000-000031680000}"/>
    <cellStyle name="Normal 2 6 20 27 4 2" xfId="26675" xr:uid="{00000000-0005-0000-0000-000032680000}"/>
    <cellStyle name="Normal 2 6 20 27 5" xfId="26676" xr:uid="{00000000-0005-0000-0000-000033680000}"/>
    <cellStyle name="Normal 2 6 20 27 5 2" xfId="26677" xr:uid="{00000000-0005-0000-0000-000034680000}"/>
    <cellStyle name="Normal 2 6 20 27 6" xfId="26678" xr:uid="{00000000-0005-0000-0000-000035680000}"/>
    <cellStyle name="Normal 2 6 20 27 6 2" xfId="26679" xr:uid="{00000000-0005-0000-0000-000036680000}"/>
    <cellStyle name="Normal 2 6 20 27 7" xfId="26680" xr:uid="{00000000-0005-0000-0000-000037680000}"/>
    <cellStyle name="Normal 2 6 20 27 7 2" xfId="26681" xr:uid="{00000000-0005-0000-0000-000038680000}"/>
    <cellStyle name="Normal 2 6 20 27 8" xfId="26682" xr:uid="{00000000-0005-0000-0000-000039680000}"/>
    <cellStyle name="Normal 2 6 20 27 9" xfId="26683" xr:uid="{00000000-0005-0000-0000-00003A680000}"/>
    <cellStyle name="Normal 2 6 20 28" xfId="26684" xr:uid="{00000000-0005-0000-0000-00003B680000}"/>
    <cellStyle name="Normal 2 6 20 28 10" xfId="26685" xr:uid="{00000000-0005-0000-0000-00003C680000}"/>
    <cellStyle name="Normal 2 6 20 28 2" xfId="26686" xr:uid="{00000000-0005-0000-0000-00003D680000}"/>
    <cellStyle name="Normal 2 6 20 28 2 2" xfId="26687" xr:uid="{00000000-0005-0000-0000-00003E680000}"/>
    <cellStyle name="Normal 2 6 20 28 3" xfId="26688" xr:uid="{00000000-0005-0000-0000-00003F680000}"/>
    <cellStyle name="Normal 2 6 20 28 3 2" xfId="26689" xr:uid="{00000000-0005-0000-0000-000040680000}"/>
    <cellStyle name="Normal 2 6 20 28 4" xfId="26690" xr:uid="{00000000-0005-0000-0000-000041680000}"/>
    <cellStyle name="Normal 2 6 20 28 4 2" xfId="26691" xr:uid="{00000000-0005-0000-0000-000042680000}"/>
    <cellStyle name="Normal 2 6 20 28 5" xfId="26692" xr:uid="{00000000-0005-0000-0000-000043680000}"/>
    <cellStyle name="Normal 2 6 20 28 5 2" xfId="26693" xr:uid="{00000000-0005-0000-0000-000044680000}"/>
    <cellStyle name="Normal 2 6 20 28 6" xfId="26694" xr:uid="{00000000-0005-0000-0000-000045680000}"/>
    <cellStyle name="Normal 2 6 20 28 6 2" xfId="26695" xr:uid="{00000000-0005-0000-0000-000046680000}"/>
    <cellStyle name="Normal 2 6 20 28 7" xfId="26696" xr:uid="{00000000-0005-0000-0000-000047680000}"/>
    <cellStyle name="Normal 2 6 20 28 7 2" xfId="26697" xr:uid="{00000000-0005-0000-0000-000048680000}"/>
    <cellStyle name="Normal 2 6 20 28 8" xfId="26698" xr:uid="{00000000-0005-0000-0000-000049680000}"/>
    <cellStyle name="Normal 2 6 20 28 9" xfId="26699" xr:uid="{00000000-0005-0000-0000-00004A680000}"/>
    <cellStyle name="Normal 2 6 20 29" xfId="26700" xr:uid="{00000000-0005-0000-0000-00004B680000}"/>
    <cellStyle name="Normal 2 6 20 29 10" xfId="26701" xr:uid="{00000000-0005-0000-0000-00004C680000}"/>
    <cellStyle name="Normal 2 6 20 29 2" xfId="26702" xr:uid="{00000000-0005-0000-0000-00004D680000}"/>
    <cellStyle name="Normal 2 6 20 29 2 2" xfId="26703" xr:uid="{00000000-0005-0000-0000-00004E680000}"/>
    <cellStyle name="Normal 2 6 20 29 3" xfId="26704" xr:uid="{00000000-0005-0000-0000-00004F680000}"/>
    <cellStyle name="Normal 2 6 20 29 3 2" xfId="26705" xr:uid="{00000000-0005-0000-0000-000050680000}"/>
    <cellStyle name="Normal 2 6 20 29 4" xfId="26706" xr:uid="{00000000-0005-0000-0000-000051680000}"/>
    <cellStyle name="Normal 2 6 20 29 4 2" xfId="26707" xr:uid="{00000000-0005-0000-0000-000052680000}"/>
    <cellStyle name="Normal 2 6 20 29 5" xfId="26708" xr:uid="{00000000-0005-0000-0000-000053680000}"/>
    <cellStyle name="Normal 2 6 20 29 5 2" xfId="26709" xr:uid="{00000000-0005-0000-0000-000054680000}"/>
    <cellStyle name="Normal 2 6 20 29 6" xfId="26710" xr:uid="{00000000-0005-0000-0000-000055680000}"/>
    <cellStyle name="Normal 2 6 20 29 6 2" xfId="26711" xr:uid="{00000000-0005-0000-0000-000056680000}"/>
    <cellStyle name="Normal 2 6 20 29 7" xfId="26712" xr:uid="{00000000-0005-0000-0000-000057680000}"/>
    <cellStyle name="Normal 2 6 20 29 7 2" xfId="26713" xr:uid="{00000000-0005-0000-0000-000058680000}"/>
    <cellStyle name="Normal 2 6 20 29 8" xfId="26714" xr:uid="{00000000-0005-0000-0000-000059680000}"/>
    <cellStyle name="Normal 2 6 20 29 9" xfId="26715" xr:uid="{00000000-0005-0000-0000-00005A680000}"/>
    <cellStyle name="Normal 2 6 20 3" xfId="26716" xr:uid="{00000000-0005-0000-0000-00005B680000}"/>
    <cellStyle name="Normal 2 6 20 3 10" xfId="26717" xr:uid="{00000000-0005-0000-0000-00005C680000}"/>
    <cellStyle name="Normal 2 6 20 3 2" xfId="26718" xr:uid="{00000000-0005-0000-0000-00005D680000}"/>
    <cellStyle name="Normal 2 6 20 3 2 2" xfId="26719" xr:uid="{00000000-0005-0000-0000-00005E680000}"/>
    <cellStyle name="Normal 2 6 20 3 3" xfId="26720" xr:uid="{00000000-0005-0000-0000-00005F680000}"/>
    <cellStyle name="Normal 2 6 20 3 3 2" xfId="26721" xr:uid="{00000000-0005-0000-0000-000060680000}"/>
    <cellStyle name="Normal 2 6 20 3 4" xfId="26722" xr:uid="{00000000-0005-0000-0000-000061680000}"/>
    <cellStyle name="Normal 2 6 20 3 4 2" xfId="26723" xr:uid="{00000000-0005-0000-0000-000062680000}"/>
    <cellStyle name="Normal 2 6 20 3 5" xfId="26724" xr:uid="{00000000-0005-0000-0000-000063680000}"/>
    <cellStyle name="Normal 2 6 20 3 5 2" xfId="26725" xr:uid="{00000000-0005-0000-0000-000064680000}"/>
    <cellStyle name="Normal 2 6 20 3 6" xfId="26726" xr:uid="{00000000-0005-0000-0000-000065680000}"/>
    <cellStyle name="Normal 2 6 20 3 6 2" xfId="26727" xr:uid="{00000000-0005-0000-0000-000066680000}"/>
    <cellStyle name="Normal 2 6 20 3 7" xfId="26728" xr:uid="{00000000-0005-0000-0000-000067680000}"/>
    <cellStyle name="Normal 2 6 20 3 7 2" xfId="26729" xr:uid="{00000000-0005-0000-0000-000068680000}"/>
    <cellStyle name="Normal 2 6 20 3 8" xfId="26730" xr:uid="{00000000-0005-0000-0000-000069680000}"/>
    <cellStyle name="Normal 2 6 20 3 9" xfId="26731" xr:uid="{00000000-0005-0000-0000-00006A680000}"/>
    <cellStyle name="Normal 2 6 20 30" xfId="26732" xr:uid="{00000000-0005-0000-0000-00006B680000}"/>
    <cellStyle name="Normal 2 6 20 30 10" xfId="26733" xr:uid="{00000000-0005-0000-0000-00006C680000}"/>
    <cellStyle name="Normal 2 6 20 30 2" xfId="26734" xr:uid="{00000000-0005-0000-0000-00006D680000}"/>
    <cellStyle name="Normal 2 6 20 30 2 2" xfId="26735" xr:uid="{00000000-0005-0000-0000-00006E680000}"/>
    <cellStyle name="Normal 2 6 20 30 3" xfId="26736" xr:uid="{00000000-0005-0000-0000-00006F680000}"/>
    <cellStyle name="Normal 2 6 20 30 3 2" xfId="26737" xr:uid="{00000000-0005-0000-0000-000070680000}"/>
    <cellStyle name="Normal 2 6 20 30 4" xfId="26738" xr:uid="{00000000-0005-0000-0000-000071680000}"/>
    <cellStyle name="Normal 2 6 20 30 4 2" xfId="26739" xr:uid="{00000000-0005-0000-0000-000072680000}"/>
    <cellStyle name="Normal 2 6 20 30 5" xfId="26740" xr:uid="{00000000-0005-0000-0000-000073680000}"/>
    <cellStyle name="Normal 2 6 20 30 5 2" xfId="26741" xr:uid="{00000000-0005-0000-0000-000074680000}"/>
    <cellStyle name="Normal 2 6 20 30 6" xfId="26742" xr:uid="{00000000-0005-0000-0000-000075680000}"/>
    <cellStyle name="Normal 2 6 20 30 6 2" xfId="26743" xr:uid="{00000000-0005-0000-0000-000076680000}"/>
    <cellStyle name="Normal 2 6 20 30 7" xfId="26744" xr:uid="{00000000-0005-0000-0000-000077680000}"/>
    <cellStyle name="Normal 2 6 20 30 7 2" xfId="26745" xr:uid="{00000000-0005-0000-0000-000078680000}"/>
    <cellStyle name="Normal 2 6 20 30 8" xfId="26746" xr:uid="{00000000-0005-0000-0000-000079680000}"/>
    <cellStyle name="Normal 2 6 20 30 9" xfId="26747" xr:uid="{00000000-0005-0000-0000-00007A680000}"/>
    <cellStyle name="Normal 2 6 20 31" xfId="26748" xr:uid="{00000000-0005-0000-0000-00007B680000}"/>
    <cellStyle name="Normal 2 6 20 31 10" xfId="26749" xr:uid="{00000000-0005-0000-0000-00007C680000}"/>
    <cellStyle name="Normal 2 6 20 31 2" xfId="26750" xr:uid="{00000000-0005-0000-0000-00007D680000}"/>
    <cellStyle name="Normal 2 6 20 31 2 2" xfId="26751" xr:uid="{00000000-0005-0000-0000-00007E680000}"/>
    <cellStyle name="Normal 2 6 20 31 3" xfId="26752" xr:uid="{00000000-0005-0000-0000-00007F680000}"/>
    <cellStyle name="Normal 2 6 20 31 3 2" xfId="26753" xr:uid="{00000000-0005-0000-0000-000080680000}"/>
    <cellStyle name="Normal 2 6 20 31 4" xfId="26754" xr:uid="{00000000-0005-0000-0000-000081680000}"/>
    <cellStyle name="Normal 2 6 20 31 4 2" xfId="26755" xr:uid="{00000000-0005-0000-0000-000082680000}"/>
    <cellStyle name="Normal 2 6 20 31 5" xfId="26756" xr:uid="{00000000-0005-0000-0000-000083680000}"/>
    <cellStyle name="Normal 2 6 20 31 5 2" xfId="26757" xr:uid="{00000000-0005-0000-0000-000084680000}"/>
    <cellStyle name="Normal 2 6 20 31 6" xfId="26758" xr:uid="{00000000-0005-0000-0000-000085680000}"/>
    <cellStyle name="Normal 2 6 20 31 6 2" xfId="26759" xr:uid="{00000000-0005-0000-0000-000086680000}"/>
    <cellStyle name="Normal 2 6 20 31 7" xfId="26760" xr:uid="{00000000-0005-0000-0000-000087680000}"/>
    <cellStyle name="Normal 2 6 20 31 7 2" xfId="26761" xr:uid="{00000000-0005-0000-0000-000088680000}"/>
    <cellStyle name="Normal 2 6 20 31 8" xfId="26762" xr:uid="{00000000-0005-0000-0000-000089680000}"/>
    <cellStyle name="Normal 2 6 20 31 9" xfId="26763" xr:uid="{00000000-0005-0000-0000-00008A680000}"/>
    <cellStyle name="Normal 2 6 20 32" xfId="26764" xr:uid="{00000000-0005-0000-0000-00008B680000}"/>
    <cellStyle name="Normal 2 6 20 32 10" xfId="26765" xr:uid="{00000000-0005-0000-0000-00008C680000}"/>
    <cellStyle name="Normal 2 6 20 32 2" xfId="26766" xr:uid="{00000000-0005-0000-0000-00008D680000}"/>
    <cellStyle name="Normal 2 6 20 32 2 2" xfId="26767" xr:uid="{00000000-0005-0000-0000-00008E680000}"/>
    <cellStyle name="Normal 2 6 20 32 3" xfId="26768" xr:uid="{00000000-0005-0000-0000-00008F680000}"/>
    <cellStyle name="Normal 2 6 20 32 3 2" xfId="26769" xr:uid="{00000000-0005-0000-0000-000090680000}"/>
    <cellStyle name="Normal 2 6 20 32 4" xfId="26770" xr:uid="{00000000-0005-0000-0000-000091680000}"/>
    <cellStyle name="Normal 2 6 20 32 4 2" xfId="26771" xr:uid="{00000000-0005-0000-0000-000092680000}"/>
    <cellStyle name="Normal 2 6 20 32 5" xfId="26772" xr:uid="{00000000-0005-0000-0000-000093680000}"/>
    <cellStyle name="Normal 2 6 20 32 5 2" xfId="26773" xr:uid="{00000000-0005-0000-0000-000094680000}"/>
    <cellStyle name="Normal 2 6 20 32 6" xfId="26774" xr:uid="{00000000-0005-0000-0000-000095680000}"/>
    <cellStyle name="Normal 2 6 20 32 6 2" xfId="26775" xr:uid="{00000000-0005-0000-0000-000096680000}"/>
    <cellStyle name="Normal 2 6 20 32 7" xfId="26776" xr:uid="{00000000-0005-0000-0000-000097680000}"/>
    <cellStyle name="Normal 2 6 20 32 7 2" xfId="26777" xr:uid="{00000000-0005-0000-0000-000098680000}"/>
    <cellStyle name="Normal 2 6 20 32 8" xfId="26778" xr:uid="{00000000-0005-0000-0000-000099680000}"/>
    <cellStyle name="Normal 2 6 20 32 9" xfId="26779" xr:uid="{00000000-0005-0000-0000-00009A680000}"/>
    <cellStyle name="Normal 2 6 20 33" xfId="26780" xr:uid="{00000000-0005-0000-0000-00009B680000}"/>
    <cellStyle name="Normal 2 6 20 33 10" xfId="26781" xr:uid="{00000000-0005-0000-0000-00009C680000}"/>
    <cellStyle name="Normal 2 6 20 33 2" xfId="26782" xr:uid="{00000000-0005-0000-0000-00009D680000}"/>
    <cellStyle name="Normal 2 6 20 33 2 2" xfId="26783" xr:uid="{00000000-0005-0000-0000-00009E680000}"/>
    <cellStyle name="Normal 2 6 20 33 3" xfId="26784" xr:uid="{00000000-0005-0000-0000-00009F680000}"/>
    <cellStyle name="Normal 2 6 20 33 3 2" xfId="26785" xr:uid="{00000000-0005-0000-0000-0000A0680000}"/>
    <cellStyle name="Normal 2 6 20 33 4" xfId="26786" xr:uid="{00000000-0005-0000-0000-0000A1680000}"/>
    <cellStyle name="Normal 2 6 20 33 4 2" xfId="26787" xr:uid="{00000000-0005-0000-0000-0000A2680000}"/>
    <cellStyle name="Normal 2 6 20 33 5" xfId="26788" xr:uid="{00000000-0005-0000-0000-0000A3680000}"/>
    <cellStyle name="Normal 2 6 20 33 5 2" xfId="26789" xr:uid="{00000000-0005-0000-0000-0000A4680000}"/>
    <cellStyle name="Normal 2 6 20 33 6" xfId="26790" xr:uid="{00000000-0005-0000-0000-0000A5680000}"/>
    <cellStyle name="Normal 2 6 20 33 6 2" xfId="26791" xr:uid="{00000000-0005-0000-0000-0000A6680000}"/>
    <cellStyle name="Normal 2 6 20 33 7" xfId="26792" xr:uid="{00000000-0005-0000-0000-0000A7680000}"/>
    <cellStyle name="Normal 2 6 20 33 7 2" xfId="26793" xr:uid="{00000000-0005-0000-0000-0000A8680000}"/>
    <cellStyle name="Normal 2 6 20 33 8" xfId="26794" xr:uid="{00000000-0005-0000-0000-0000A9680000}"/>
    <cellStyle name="Normal 2 6 20 33 9" xfId="26795" xr:uid="{00000000-0005-0000-0000-0000AA680000}"/>
    <cellStyle name="Normal 2 6 20 34" xfId="26796" xr:uid="{00000000-0005-0000-0000-0000AB680000}"/>
    <cellStyle name="Normal 2 6 20 34 10" xfId="26797" xr:uid="{00000000-0005-0000-0000-0000AC680000}"/>
    <cellStyle name="Normal 2 6 20 34 2" xfId="26798" xr:uid="{00000000-0005-0000-0000-0000AD680000}"/>
    <cellStyle name="Normal 2 6 20 34 2 2" xfId="26799" xr:uid="{00000000-0005-0000-0000-0000AE680000}"/>
    <cellStyle name="Normal 2 6 20 34 3" xfId="26800" xr:uid="{00000000-0005-0000-0000-0000AF680000}"/>
    <cellStyle name="Normal 2 6 20 34 3 2" xfId="26801" xr:uid="{00000000-0005-0000-0000-0000B0680000}"/>
    <cellStyle name="Normal 2 6 20 34 4" xfId="26802" xr:uid="{00000000-0005-0000-0000-0000B1680000}"/>
    <cellStyle name="Normal 2 6 20 34 4 2" xfId="26803" xr:uid="{00000000-0005-0000-0000-0000B2680000}"/>
    <cellStyle name="Normal 2 6 20 34 5" xfId="26804" xr:uid="{00000000-0005-0000-0000-0000B3680000}"/>
    <cellStyle name="Normal 2 6 20 34 5 2" xfId="26805" xr:uid="{00000000-0005-0000-0000-0000B4680000}"/>
    <cellStyle name="Normal 2 6 20 34 6" xfId="26806" xr:uid="{00000000-0005-0000-0000-0000B5680000}"/>
    <cellStyle name="Normal 2 6 20 34 6 2" xfId="26807" xr:uid="{00000000-0005-0000-0000-0000B6680000}"/>
    <cellStyle name="Normal 2 6 20 34 7" xfId="26808" xr:uid="{00000000-0005-0000-0000-0000B7680000}"/>
    <cellStyle name="Normal 2 6 20 34 7 2" xfId="26809" xr:uid="{00000000-0005-0000-0000-0000B8680000}"/>
    <cellStyle name="Normal 2 6 20 34 8" xfId="26810" xr:uid="{00000000-0005-0000-0000-0000B9680000}"/>
    <cellStyle name="Normal 2 6 20 34 9" xfId="26811" xr:uid="{00000000-0005-0000-0000-0000BA680000}"/>
    <cellStyle name="Normal 2 6 20 35" xfId="26812" xr:uid="{00000000-0005-0000-0000-0000BB680000}"/>
    <cellStyle name="Normal 2 6 20 35 10" xfId="26813" xr:uid="{00000000-0005-0000-0000-0000BC680000}"/>
    <cellStyle name="Normal 2 6 20 35 2" xfId="26814" xr:uid="{00000000-0005-0000-0000-0000BD680000}"/>
    <cellStyle name="Normal 2 6 20 35 2 2" xfId="26815" xr:uid="{00000000-0005-0000-0000-0000BE680000}"/>
    <cellStyle name="Normal 2 6 20 35 3" xfId="26816" xr:uid="{00000000-0005-0000-0000-0000BF680000}"/>
    <cellStyle name="Normal 2 6 20 35 3 2" xfId="26817" xr:uid="{00000000-0005-0000-0000-0000C0680000}"/>
    <cellStyle name="Normal 2 6 20 35 4" xfId="26818" xr:uid="{00000000-0005-0000-0000-0000C1680000}"/>
    <cellStyle name="Normal 2 6 20 35 4 2" xfId="26819" xr:uid="{00000000-0005-0000-0000-0000C2680000}"/>
    <cellStyle name="Normal 2 6 20 35 5" xfId="26820" xr:uid="{00000000-0005-0000-0000-0000C3680000}"/>
    <cellStyle name="Normal 2 6 20 35 5 2" xfId="26821" xr:uid="{00000000-0005-0000-0000-0000C4680000}"/>
    <cellStyle name="Normal 2 6 20 35 6" xfId="26822" xr:uid="{00000000-0005-0000-0000-0000C5680000}"/>
    <cellStyle name="Normal 2 6 20 35 6 2" xfId="26823" xr:uid="{00000000-0005-0000-0000-0000C6680000}"/>
    <cellStyle name="Normal 2 6 20 35 7" xfId="26824" xr:uid="{00000000-0005-0000-0000-0000C7680000}"/>
    <cellStyle name="Normal 2 6 20 35 7 2" xfId="26825" xr:uid="{00000000-0005-0000-0000-0000C8680000}"/>
    <cellStyle name="Normal 2 6 20 35 8" xfId="26826" xr:uid="{00000000-0005-0000-0000-0000C9680000}"/>
    <cellStyle name="Normal 2 6 20 35 9" xfId="26827" xr:uid="{00000000-0005-0000-0000-0000CA680000}"/>
    <cellStyle name="Normal 2 6 20 36" xfId="26828" xr:uid="{00000000-0005-0000-0000-0000CB680000}"/>
    <cellStyle name="Normal 2 6 20 36 10" xfId="26829" xr:uid="{00000000-0005-0000-0000-0000CC680000}"/>
    <cellStyle name="Normal 2 6 20 36 2" xfId="26830" xr:uid="{00000000-0005-0000-0000-0000CD680000}"/>
    <cellStyle name="Normal 2 6 20 36 2 2" xfId="26831" xr:uid="{00000000-0005-0000-0000-0000CE680000}"/>
    <cellStyle name="Normal 2 6 20 36 3" xfId="26832" xr:uid="{00000000-0005-0000-0000-0000CF680000}"/>
    <cellStyle name="Normal 2 6 20 36 3 2" xfId="26833" xr:uid="{00000000-0005-0000-0000-0000D0680000}"/>
    <cellStyle name="Normal 2 6 20 36 4" xfId="26834" xr:uid="{00000000-0005-0000-0000-0000D1680000}"/>
    <cellStyle name="Normal 2 6 20 36 4 2" xfId="26835" xr:uid="{00000000-0005-0000-0000-0000D2680000}"/>
    <cellStyle name="Normal 2 6 20 36 5" xfId="26836" xr:uid="{00000000-0005-0000-0000-0000D3680000}"/>
    <cellStyle name="Normal 2 6 20 36 5 2" xfId="26837" xr:uid="{00000000-0005-0000-0000-0000D4680000}"/>
    <cellStyle name="Normal 2 6 20 36 6" xfId="26838" xr:uid="{00000000-0005-0000-0000-0000D5680000}"/>
    <cellStyle name="Normal 2 6 20 36 6 2" xfId="26839" xr:uid="{00000000-0005-0000-0000-0000D6680000}"/>
    <cellStyle name="Normal 2 6 20 36 7" xfId="26840" xr:uid="{00000000-0005-0000-0000-0000D7680000}"/>
    <cellStyle name="Normal 2 6 20 36 7 2" xfId="26841" xr:uid="{00000000-0005-0000-0000-0000D8680000}"/>
    <cellStyle name="Normal 2 6 20 36 8" xfId="26842" xr:uid="{00000000-0005-0000-0000-0000D9680000}"/>
    <cellStyle name="Normal 2 6 20 36 9" xfId="26843" xr:uid="{00000000-0005-0000-0000-0000DA680000}"/>
    <cellStyle name="Normal 2 6 20 37" xfId="26844" xr:uid="{00000000-0005-0000-0000-0000DB680000}"/>
    <cellStyle name="Normal 2 6 20 37 10" xfId="26845" xr:uid="{00000000-0005-0000-0000-0000DC680000}"/>
    <cellStyle name="Normal 2 6 20 37 2" xfId="26846" xr:uid="{00000000-0005-0000-0000-0000DD680000}"/>
    <cellStyle name="Normal 2 6 20 37 2 2" xfId="26847" xr:uid="{00000000-0005-0000-0000-0000DE680000}"/>
    <cellStyle name="Normal 2 6 20 37 3" xfId="26848" xr:uid="{00000000-0005-0000-0000-0000DF680000}"/>
    <cellStyle name="Normal 2 6 20 37 3 2" xfId="26849" xr:uid="{00000000-0005-0000-0000-0000E0680000}"/>
    <cellStyle name="Normal 2 6 20 37 4" xfId="26850" xr:uid="{00000000-0005-0000-0000-0000E1680000}"/>
    <cellStyle name="Normal 2 6 20 37 4 2" xfId="26851" xr:uid="{00000000-0005-0000-0000-0000E2680000}"/>
    <cellStyle name="Normal 2 6 20 37 5" xfId="26852" xr:uid="{00000000-0005-0000-0000-0000E3680000}"/>
    <cellStyle name="Normal 2 6 20 37 5 2" xfId="26853" xr:uid="{00000000-0005-0000-0000-0000E4680000}"/>
    <cellStyle name="Normal 2 6 20 37 6" xfId="26854" xr:uid="{00000000-0005-0000-0000-0000E5680000}"/>
    <cellStyle name="Normal 2 6 20 37 6 2" xfId="26855" xr:uid="{00000000-0005-0000-0000-0000E6680000}"/>
    <cellStyle name="Normal 2 6 20 37 7" xfId="26856" xr:uid="{00000000-0005-0000-0000-0000E7680000}"/>
    <cellStyle name="Normal 2 6 20 37 7 2" xfId="26857" xr:uid="{00000000-0005-0000-0000-0000E8680000}"/>
    <cellStyle name="Normal 2 6 20 37 8" xfId="26858" xr:uid="{00000000-0005-0000-0000-0000E9680000}"/>
    <cellStyle name="Normal 2 6 20 37 9" xfId="26859" xr:uid="{00000000-0005-0000-0000-0000EA680000}"/>
    <cellStyle name="Normal 2 6 20 38" xfId="26860" xr:uid="{00000000-0005-0000-0000-0000EB680000}"/>
    <cellStyle name="Normal 2 6 20 38 10" xfId="26861" xr:uid="{00000000-0005-0000-0000-0000EC680000}"/>
    <cellStyle name="Normal 2 6 20 38 2" xfId="26862" xr:uid="{00000000-0005-0000-0000-0000ED680000}"/>
    <cellStyle name="Normal 2 6 20 38 2 2" xfId="26863" xr:uid="{00000000-0005-0000-0000-0000EE680000}"/>
    <cellStyle name="Normal 2 6 20 38 3" xfId="26864" xr:uid="{00000000-0005-0000-0000-0000EF680000}"/>
    <cellStyle name="Normal 2 6 20 38 3 2" xfId="26865" xr:uid="{00000000-0005-0000-0000-0000F0680000}"/>
    <cellStyle name="Normal 2 6 20 38 4" xfId="26866" xr:uid="{00000000-0005-0000-0000-0000F1680000}"/>
    <cellStyle name="Normal 2 6 20 38 4 2" xfId="26867" xr:uid="{00000000-0005-0000-0000-0000F2680000}"/>
    <cellStyle name="Normal 2 6 20 38 5" xfId="26868" xr:uid="{00000000-0005-0000-0000-0000F3680000}"/>
    <cellStyle name="Normal 2 6 20 38 5 2" xfId="26869" xr:uid="{00000000-0005-0000-0000-0000F4680000}"/>
    <cellStyle name="Normal 2 6 20 38 6" xfId="26870" xr:uid="{00000000-0005-0000-0000-0000F5680000}"/>
    <cellStyle name="Normal 2 6 20 38 6 2" xfId="26871" xr:uid="{00000000-0005-0000-0000-0000F6680000}"/>
    <cellStyle name="Normal 2 6 20 38 7" xfId="26872" xr:uid="{00000000-0005-0000-0000-0000F7680000}"/>
    <cellStyle name="Normal 2 6 20 38 7 2" xfId="26873" xr:uid="{00000000-0005-0000-0000-0000F8680000}"/>
    <cellStyle name="Normal 2 6 20 38 8" xfId="26874" xr:uid="{00000000-0005-0000-0000-0000F9680000}"/>
    <cellStyle name="Normal 2 6 20 38 9" xfId="26875" xr:uid="{00000000-0005-0000-0000-0000FA680000}"/>
    <cellStyle name="Normal 2 6 20 39" xfId="26876" xr:uid="{00000000-0005-0000-0000-0000FB680000}"/>
    <cellStyle name="Normal 2 6 20 39 10" xfId="26877" xr:uid="{00000000-0005-0000-0000-0000FC680000}"/>
    <cellStyle name="Normal 2 6 20 39 2" xfId="26878" xr:uid="{00000000-0005-0000-0000-0000FD680000}"/>
    <cellStyle name="Normal 2 6 20 39 2 2" xfId="26879" xr:uid="{00000000-0005-0000-0000-0000FE680000}"/>
    <cellStyle name="Normal 2 6 20 39 3" xfId="26880" xr:uid="{00000000-0005-0000-0000-0000FF680000}"/>
    <cellStyle name="Normal 2 6 20 39 3 2" xfId="26881" xr:uid="{00000000-0005-0000-0000-000000690000}"/>
    <cellStyle name="Normal 2 6 20 39 4" xfId="26882" xr:uid="{00000000-0005-0000-0000-000001690000}"/>
    <cellStyle name="Normal 2 6 20 39 4 2" xfId="26883" xr:uid="{00000000-0005-0000-0000-000002690000}"/>
    <cellStyle name="Normal 2 6 20 39 5" xfId="26884" xr:uid="{00000000-0005-0000-0000-000003690000}"/>
    <cellStyle name="Normal 2 6 20 39 5 2" xfId="26885" xr:uid="{00000000-0005-0000-0000-000004690000}"/>
    <cellStyle name="Normal 2 6 20 39 6" xfId="26886" xr:uid="{00000000-0005-0000-0000-000005690000}"/>
    <cellStyle name="Normal 2 6 20 39 6 2" xfId="26887" xr:uid="{00000000-0005-0000-0000-000006690000}"/>
    <cellStyle name="Normal 2 6 20 39 7" xfId="26888" xr:uid="{00000000-0005-0000-0000-000007690000}"/>
    <cellStyle name="Normal 2 6 20 39 7 2" xfId="26889" xr:uid="{00000000-0005-0000-0000-000008690000}"/>
    <cellStyle name="Normal 2 6 20 39 8" xfId="26890" xr:uid="{00000000-0005-0000-0000-000009690000}"/>
    <cellStyle name="Normal 2 6 20 39 9" xfId="26891" xr:uid="{00000000-0005-0000-0000-00000A690000}"/>
    <cellStyle name="Normal 2 6 20 4" xfId="26892" xr:uid="{00000000-0005-0000-0000-00000B690000}"/>
    <cellStyle name="Normal 2 6 20 4 10" xfId="26893" xr:uid="{00000000-0005-0000-0000-00000C690000}"/>
    <cellStyle name="Normal 2 6 20 4 2" xfId="26894" xr:uid="{00000000-0005-0000-0000-00000D690000}"/>
    <cellStyle name="Normal 2 6 20 4 2 2" xfId="26895" xr:uid="{00000000-0005-0000-0000-00000E690000}"/>
    <cellStyle name="Normal 2 6 20 4 3" xfId="26896" xr:uid="{00000000-0005-0000-0000-00000F690000}"/>
    <cellStyle name="Normal 2 6 20 4 3 2" xfId="26897" xr:uid="{00000000-0005-0000-0000-000010690000}"/>
    <cellStyle name="Normal 2 6 20 4 4" xfId="26898" xr:uid="{00000000-0005-0000-0000-000011690000}"/>
    <cellStyle name="Normal 2 6 20 4 4 2" xfId="26899" xr:uid="{00000000-0005-0000-0000-000012690000}"/>
    <cellStyle name="Normal 2 6 20 4 5" xfId="26900" xr:uid="{00000000-0005-0000-0000-000013690000}"/>
    <cellStyle name="Normal 2 6 20 4 5 2" xfId="26901" xr:uid="{00000000-0005-0000-0000-000014690000}"/>
    <cellStyle name="Normal 2 6 20 4 6" xfId="26902" xr:uid="{00000000-0005-0000-0000-000015690000}"/>
    <cellStyle name="Normal 2 6 20 4 6 2" xfId="26903" xr:uid="{00000000-0005-0000-0000-000016690000}"/>
    <cellStyle name="Normal 2 6 20 4 7" xfId="26904" xr:uid="{00000000-0005-0000-0000-000017690000}"/>
    <cellStyle name="Normal 2 6 20 4 7 2" xfId="26905" xr:uid="{00000000-0005-0000-0000-000018690000}"/>
    <cellStyle name="Normal 2 6 20 4 8" xfId="26906" xr:uid="{00000000-0005-0000-0000-000019690000}"/>
    <cellStyle name="Normal 2 6 20 4 9" xfId="26907" xr:uid="{00000000-0005-0000-0000-00001A690000}"/>
    <cellStyle name="Normal 2 6 20 40" xfId="26908" xr:uid="{00000000-0005-0000-0000-00001B690000}"/>
    <cellStyle name="Normal 2 6 20 40 10" xfId="26909" xr:uid="{00000000-0005-0000-0000-00001C690000}"/>
    <cellStyle name="Normal 2 6 20 40 2" xfId="26910" xr:uid="{00000000-0005-0000-0000-00001D690000}"/>
    <cellStyle name="Normal 2 6 20 40 2 2" xfId="26911" xr:uid="{00000000-0005-0000-0000-00001E690000}"/>
    <cellStyle name="Normal 2 6 20 40 3" xfId="26912" xr:uid="{00000000-0005-0000-0000-00001F690000}"/>
    <cellStyle name="Normal 2 6 20 40 3 2" xfId="26913" xr:uid="{00000000-0005-0000-0000-000020690000}"/>
    <cellStyle name="Normal 2 6 20 40 4" xfId="26914" xr:uid="{00000000-0005-0000-0000-000021690000}"/>
    <cellStyle name="Normal 2 6 20 40 4 2" xfId="26915" xr:uid="{00000000-0005-0000-0000-000022690000}"/>
    <cellStyle name="Normal 2 6 20 40 5" xfId="26916" xr:uid="{00000000-0005-0000-0000-000023690000}"/>
    <cellStyle name="Normal 2 6 20 40 5 2" xfId="26917" xr:uid="{00000000-0005-0000-0000-000024690000}"/>
    <cellStyle name="Normal 2 6 20 40 6" xfId="26918" xr:uid="{00000000-0005-0000-0000-000025690000}"/>
    <cellStyle name="Normal 2 6 20 40 6 2" xfId="26919" xr:uid="{00000000-0005-0000-0000-000026690000}"/>
    <cellStyle name="Normal 2 6 20 40 7" xfId="26920" xr:uid="{00000000-0005-0000-0000-000027690000}"/>
    <cellStyle name="Normal 2 6 20 40 7 2" xfId="26921" xr:uid="{00000000-0005-0000-0000-000028690000}"/>
    <cellStyle name="Normal 2 6 20 40 8" xfId="26922" xr:uid="{00000000-0005-0000-0000-000029690000}"/>
    <cellStyle name="Normal 2 6 20 40 9" xfId="26923" xr:uid="{00000000-0005-0000-0000-00002A690000}"/>
    <cellStyle name="Normal 2 6 20 41" xfId="26924" xr:uid="{00000000-0005-0000-0000-00002B690000}"/>
    <cellStyle name="Normal 2 6 20 41 10" xfId="26925" xr:uid="{00000000-0005-0000-0000-00002C690000}"/>
    <cellStyle name="Normal 2 6 20 41 2" xfId="26926" xr:uid="{00000000-0005-0000-0000-00002D690000}"/>
    <cellStyle name="Normal 2 6 20 41 2 2" xfId="26927" xr:uid="{00000000-0005-0000-0000-00002E690000}"/>
    <cellStyle name="Normal 2 6 20 41 3" xfId="26928" xr:uid="{00000000-0005-0000-0000-00002F690000}"/>
    <cellStyle name="Normal 2 6 20 41 3 2" xfId="26929" xr:uid="{00000000-0005-0000-0000-000030690000}"/>
    <cellStyle name="Normal 2 6 20 41 4" xfId="26930" xr:uid="{00000000-0005-0000-0000-000031690000}"/>
    <cellStyle name="Normal 2 6 20 41 4 2" xfId="26931" xr:uid="{00000000-0005-0000-0000-000032690000}"/>
    <cellStyle name="Normal 2 6 20 41 5" xfId="26932" xr:uid="{00000000-0005-0000-0000-000033690000}"/>
    <cellStyle name="Normal 2 6 20 41 5 2" xfId="26933" xr:uid="{00000000-0005-0000-0000-000034690000}"/>
    <cellStyle name="Normal 2 6 20 41 6" xfId="26934" xr:uid="{00000000-0005-0000-0000-000035690000}"/>
    <cellStyle name="Normal 2 6 20 41 6 2" xfId="26935" xr:uid="{00000000-0005-0000-0000-000036690000}"/>
    <cellStyle name="Normal 2 6 20 41 7" xfId="26936" xr:uid="{00000000-0005-0000-0000-000037690000}"/>
    <cellStyle name="Normal 2 6 20 41 7 2" xfId="26937" xr:uid="{00000000-0005-0000-0000-000038690000}"/>
    <cellStyle name="Normal 2 6 20 41 8" xfId="26938" xr:uid="{00000000-0005-0000-0000-000039690000}"/>
    <cellStyle name="Normal 2 6 20 41 9" xfId="26939" xr:uid="{00000000-0005-0000-0000-00003A690000}"/>
    <cellStyle name="Normal 2 6 20 42" xfId="26940" xr:uid="{00000000-0005-0000-0000-00003B690000}"/>
    <cellStyle name="Normal 2 6 20 42 10" xfId="26941" xr:uid="{00000000-0005-0000-0000-00003C690000}"/>
    <cellStyle name="Normal 2 6 20 42 2" xfId="26942" xr:uid="{00000000-0005-0000-0000-00003D690000}"/>
    <cellStyle name="Normal 2 6 20 42 2 2" xfId="26943" xr:uid="{00000000-0005-0000-0000-00003E690000}"/>
    <cellStyle name="Normal 2 6 20 42 3" xfId="26944" xr:uid="{00000000-0005-0000-0000-00003F690000}"/>
    <cellStyle name="Normal 2 6 20 42 3 2" xfId="26945" xr:uid="{00000000-0005-0000-0000-000040690000}"/>
    <cellStyle name="Normal 2 6 20 42 4" xfId="26946" xr:uid="{00000000-0005-0000-0000-000041690000}"/>
    <cellStyle name="Normal 2 6 20 42 4 2" xfId="26947" xr:uid="{00000000-0005-0000-0000-000042690000}"/>
    <cellStyle name="Normal 2 6 20 42 5" xfId="26948" xr:uid="{00000000-0005-0000-0000-000043690000}"/>
    <cellStyle name="Normal 2 6 20 42 5 2" xfId="26949" xr:uid="{00000000-0005-0000-0000-000044690000}"/>
    <cellStyle name="Normal 2 6 20 42 6" xfId="26950" xr:uid="{00000000-0005-0000-0000-000045690000}"/>
    <cellStyle name="Normal 2 6 20 42 6 2" xfId="26951" xr:uid="{00000000-0005-0000-0000-000046690000}"/>
    <cellStyle name="Normal 2 6 20 42 7" xfId="26952" xr:uid="{00000000-0005-0000-0000-000047690000}"/>
    <cellStyle name="Normal 2 6 20 42 7 2" xfId="26953" xr:uid="{00000000-0005-0000-0000-000048690000}"/>
    <cellStyle name="Normal 2 6 20 42 8" xfId="26954" xr:uid="{00000000-0005-0000-0000-000049690000}"/>
    <cellStyle name="Normal 2 6 20 42 9" xfId="26955" xr:uid="{00000000-0005-0000-0000-00004A690000}"/>
    <cellStyle name="Normal 2 6 20 43" xfId="26956" xr:uid="{00000000-0005-0000-0000-00004B690000}"/>
    <cellStyle name="Normal 2 6 20 43 10" xfId="26957" xr:uid="{00000000-0005-0000-0000-00004C690000}"/>
    <cellStyle name="Normal 2 6 20 43 2" xfId="26958" xr:uid="{00000000-0005-0000-0000-00004D690000}"/>
    <cellStyle name="Normal 2 6 20 43 2 2" xfId="26959" xr:uid="{00000000-0005-0000-0000-00004E690000}"/>
    <cellStyle name="Normal 2 6 20 43 3" xfId="26960" xr:uid="{00000000-0005-0000-0000-00004F690000}"/>
    <cellStyle name="Normal 2 6 20 43 3 2" xfId="26961" xr:uid="{00000000-0005-0000-0000-000050690000}"/>
    <cellStyle name="Normal 2 6 20 43 4" xfId="26962" xr:uid="{00000000-0005-0000-0000-000051690000}"/>
    <cellStyle name="Normal 2 6 20 43 4 2" xfId="26963" xr:uid="{00000000-0005-0000-0000-000052690000}"/>
    <cellStyle name="Normal 2 6 20 43 5" xfId="26964" xr:uid="{00000000-0005-0000-0000-000053690000}"/>
    <cellStyle name="Normal 2 6 20 43 5 2" xfId="26965" xr:uid="{00000000-0005-0000-0000-000054690000}"/>
    <cellStyle name="Normal 2 6 20 43 6" xfId="26966" xr:uid="{00000000-0005-0000-0000-000055690000}"/>
    <cellStyle name="Normal 2 6 20 43 6 2" xfId="26967" xr:uid="{00000000-0005-0000-0000-000056690000}"/>
    <cellStyle name="Normal 2 6 20 43 7" xfId="26968" xr:uid="{00000000-0005-0000-0000-000057690000}"/>
    <cellStyle name="Normal 2 6 20 43 7 2" xfId="26969" xr:uid="{00000000-0005-0000-0000-000058690000}"/>
    <cellStyle name="Normal 2 6 20 43 8" xfId="26970" xr:uid="{00000000-0005-0000-0000-000059690000}"/>
    <cellStyle name="Normal 2 6 20 43 9" xfId="26971" xr:uid="{00000000-0005-0000-0000-00005A690000}"/>
    <cellStyle name="Normal 2 6 20 44" xfId="26972" xr:uid="{00000000-0005-0000-0000-00005B690000}"/>
    <cellStyle name="Normal 2 6 20 44 10" xfId="26973" xr:uid="{00000000-0005-0000-0000-00005C690000}"/>
    <cellStyle name="Normal 2 6 20 44 2" xfId="26974" xr:uid="{00000000-0005-0000-0000-00005D690000}"/>
    <cellStyle name="Normal 2 6 20 44 2 2" xfId="26975" xr:uid="{00000000-0005-0000-0000-00005E690000}"/>
    <cellStyle name="Normal 2 6 20 44 3" xfId="26976" xr:uid="{00000000-0005-0000-0000-00005F690000}"/>
    <cellStyle name="Normal 2 6 20 44 3 2" xfId="26977" xr:uid="{00000000-0005-0000-0000-000060690000}"/>
    <cellStyle name="Normal 2 6 20 44 4" xfId="26978" xr:uid="{00000000-0005-0000-0000-000061690000}"/>
    <cellStyle name="Normal 2 6 20 44 4 2" xfId="26979" xr:uid="{00000000-0005-0000-0000-000062690000}"/>
    <cellStyle name="Normal 2 6 20 44 5" xfId="26980" xr:uid="{00000000-0005-0000-0000-000063690000}"/>
    <cellStyle name="Normal 2 6 20 44 5 2" xfId="26981" xr:uid="{00000000-0005-0000-0000-000064690000}"/>
    <cellStyle name="Normal 2 6 20 44 6" xfId="26982" xr:uid="{00000000-0005-0000-0000-000065690000}"/>
    <cellStyle name="Normal 2 6 20 44 6 2" xfId="26983" xr:uid="{00000000-0005-0000-0000-000066690000}"/>
    <cellStyle name="Normal 2 6 20 44 7" xfId="26984" xr:uid="{00000000-0005-0000-0000-000067690000}"/>
    <cellStyle name="Normal 2 6 20 44 7 2" xfId="26985" xr:uid="{00000000-0005-0000-0000-000068690000}"/>
    <cellStyle name="Normal 2 6 20 44 8" xfId="26986" xr:uid="{00000000-0005-0000-0000-000069690000}"/>
    <cellStyle name="Normal 2 6 20 44 9" xfId="26987" xr:uid="{00000000-0005-0000-0000-00006A690000}"/>
    <cellStyle name="Normal 2 6 20 45" xfId="26988" xr:uid="{00000000-0005-0000-0000-00006B690000}"/>
    <cellStyle name="Normal 2 6 20 45 2" xfId="26989" xr:uid="{00000000-0005-0000-0000-00006C690000}"/>
    <cellStyle name="Normal 2 6 20 45 2 2" xfId="26990" xr:uid="{00000000-0005-0000-0000-00006D690000}"/>
    <cellStyle name="Normal 2 6 20 45 2 2 2" xfId="26991" xr:uid="{00000000-0005-0000-0000-00006E690000}"/>
    <cellStyle name="Normal 2 6 20 45 2 3" xfId="26992" xr:uid="{00000000-0005-0000-0000-00006F690000}"/>
    <cellStyle name="Normal 2 6 20 45 2 3 2" xfId="26993" xr:uid="{00000000-0005-0000-0000-000070690000}"/>
    <cellStyle name="Normal 2 6 20 45 2 4" xfId="26994" xr:uid="{00000000-0005-0000-0000-000071690000}"/>
    <cellStyle name="Normal 2 6 20 45 2 4 2" xfId="26995" xr:uid="{00000000-0005-0000-0000-000072690000}"/>
    <cellStyle name="Normal 2 6 20 45 2 5" xfId="26996" xr:uid="{00000000-0005-0000-0000-000073690000}"/>
    <cellStyle name="Normal 2 6 20 45 3" xfId="26997" xr:uid="{00000000-0005-0000-0000-000074690000}"/>
    <cellStyle name="Normal 2 6 20 45 3 2" xfId="26998" xr:uid="{00000000-0005-0000-0000-000075690000}"/>
    <cellStyle name="Normal 2 6 20 45 4" xfId="26999" xr:uid="{00000000-0005-0000-0000-000076690000}"/>
    <cellStyle name="Normal 2 6 20 45 4 2" xfId="27000" xr:uid="{00000000-0005-0000-0000-000077690000}"/>
    <cellStyle name="Normal 2 6 20 45 5" xfId="27001" xr:uid="{00000000-0005-0000-0000-000078690000}"/>
    <cellStyle name="Normal 2 6 20 45 5 2" xfId="27002" xr:uid="{00000000-0005-0000-0000-000079690000}"/>
    <cellStyle name="Normal 2 6 20 45 6" xfId="27003" xr:uid="{00000000-0005-0000-0000-00007A690000}"/>
    <cellStyle name="Normal 2 6 20 45 6 2" xfId="27004" xr:uid="{00000000-0005-0000-0000-00007B690000}"/>
    <cellStyle name="Normal 2 6 20 45 7" xfId="27005" xr:uid="{00000000-0005-0000-0000-00007C690000}"/>
    <cellStyle name="Normal 2 6 20 45 7 2" xfId="27006" xr:uid="{00000000-0005-0000-0000-00007D690000}"/>
    <cellStyle name="Normal 2 6 20 45 8" xfId="27007" xr:uid="{00000000-0005-0000-0000-00007E690000}"/>
    <cellStyle name="Normal 2 6 20 45 8 2" xfId="27008" xr:uid="{00000000-0005-0000-0000-00007F690000}"/>
    <cellStyle name="Normal 2 6 20 45 9" xfId="27009" xr:uid="{00000000-0005-0000-0000-000080690000}"/>
    <cellStyle name="Normal 2 6 20 46" xfId="27010" xr:uid="{00000000-0005-0000-0000-000081690000}"/>
    <cellStyle name="Normal 2 6 20 46 2" xfId="27011" xr:uid="{00000000-0005-0000-0000-000082690000}"/>
    <cellStyle name="Normal 2 6 20 46 3" xfId="27012" xr:uid="{00000000-0005-0000-0000-000083690000}"/>
    <cellStyle name="Normal 2 6 20 47" xfId="27013" xr:uid="{00000000-0005-0000-0000-000084690000}"/>
    <cellStyle name="Normal 2 6 20 47 2" xfId="27014" xr:uid="{00000000-0005-0000-0000-000085690000}"/>
    <cellStyle name="Normal 2 6 20 47 2 2" xfId="27015" xr:uid="{00000000-0005-0000-0000-000086690000}"/>
    <cellStyle name="Normal 2 6 20 47 3" xfId="27016" xr:uid="{00000000-0005-0000-0000-000087690000}"/>
    <cellStyle name="Normal 2 6 20 47 3 2" xfId="27017" xr:uid="{00000000-0005-0000-0000-000088690000}"/>
    <cellStyle name="Normal 2 6 20 47 4" xfId="27018" xr:uid="{00000000-0005-0000-0000-000089690000}"/>
    <cellStyle name="Normal 2 6 20 47 4 2" xfId="27019" xr:uid="{00000000-0005-0000-0000-00008A690000}"/>
    <cellStyle name="Normal 2 6 20 47 5" xfId="27020" xr:uid="{00000000-0005-0000-0000-00008B690000}"/>
    <cellStyle name="Normal 2 6 20 48" xfId="27021" xr:uid="{00000000-0005-0000-0000-00008C690000}"/>
    <cellStyle name="Normal 2 6 20 48 2" xfId="27022" xr:uid="{00000000-0005-0000-0000-00008D690000}"/>
    <cellStyle name="Normal 2 6 20 49" xfId="27023" xr:uid="{00000000-0005-0000-0000-00008E690000}"/>
    <cellStyle name="Normal 2 6 20 49 2" xfId="27024" xr:uid="{00000000-0005-0000-0000-00008F690000}"/>
    <cellStyle name="Normal 2 6 20 5" xfId="27025" xr:uid="{00000000-0005-0000-0000-000090690000}"/>
    <cellStyle name="Normal 2 6 20 5 10" xfId="27026" xr:uid="{00000000-0005-0000-0000-000091690000}"/>
    <cellStyle name="Normal 2 6 20 5 2" xfId="27027" xr:uid="{00000000-0005-0000-0000-000092690000}"/>
    <cellStyle name="Normal 2 6 20 5 2 2" xfId="27028" xr:uid="{00000000-0005-0000-0000-000093690000}"/>
    <cellStyle name="Normal 2 6 20 5 3" xfId="27029" xr:uid="{00000000-0005-0000-0000-000094690000}"/>
    <cellStyle name="Normal 2 6 20 5 3 2" xfId="27030" xr:uid="{00000000-0005-0000-0000-000095690000}"/>
    <cellStyle name="Normal 2 6 20 5 4" xfId="27031" xr:uid="{00000000-0005-0000-0000-000096690000}"/>
    <cellStyle name="Normal 2 6 20 5 4 2" xfId="27032" xr:uid="{00000000-0005-0000-0000-000097690000}"/>
    <cellStyle name="Normal 2 6 20 5 5" xfId="27033" xr:uid="{00000000-0005-0000-0000-000098690000}"/>
    <cellStyle name="Normal 2 6 20 5 5 2" xfId="27034" xr:uid="{00000000-0005-0000-0000-000099690000}"/>
    <cellStyle name="Normal 2 6 20 5 6" xfId="27035" xr:uid="{00000000-0005-0000-0000-00009A690000}"/>
    <cellStyle name="Normal 2 6 20 5 6 2" xfId="27036" xr:uid="{00000000-0005-0000-0000-00009B690000}"/>
    <cellStyle name="Normal 2 6 20 5 7" xfId="27037" xr:uid="{00000000-0005-0000-0000-00009C690000}"/>
    <cellStyle name="Normal 2 6 20 5 7 2" xfId="27038" xr:uid="{00000000-0005-0000-0000-00009D690000}"/>
    <cellStyle name="Normal 2 6 20 5 8" xfId="27039" xr:uid="{00000000-0005-0000-0000-00009E690000}"/>
    <cellStyle name="Normal 2 6 20 5 9" xfId="27040" xr:uid="{00000000-0005-0000-0000-00009F690000}"/>
    <cellStyle name="Normal 2 6 20 50" xfId="27041" xr:uid="{00000000-0005-0000-0000-0000A0690000}"/>
    <cellStyle name="Normal 2 6 20 50 2" xfId="27042" xr:uid="{00000000-0005-0000-0000-0000A1690000}"/>
    <cellStyle name="Normal 2 6 20 51" xfId="27043" xr:uid="{00000000-0005-0000-0000-0000A2690000}"/>
    <cellStyle name="Normal 2 6 20 51 2" xfId="27044" xr:uid="{00000000-0005-0000-0000-0000A3690000}"/>
    <cellStyle name="Normal 2 6 20 52" xfId="27045" xr:uid="{00000000-0005-0000-0000-0000A4690000}"/>
    <cellStyle name="Normal 2 6 20 53" xfId="27046" xr:uid="{00000000-0005-0000-0000-0000A5690000}"/>
    <cellStyle name="Normal 2 6 20 6" xfId="27047" xr:uid="{00000000-0005-0000-0000-0000A6690000}"/>
    <cellStyle name="Normal 2 6 20 6 10" xfId="27048" xr:uid="{00000000-0005-0000-0000-0000A7690000}"/>
    <cellStyle name="Normal 2 6 20 6 2" xfId="27049" xr:uid="{00000000-0005-0000-0000-0000A8690000}"/>
    <cellStyle name="Normal 2 6 20 6 2 2" xfId="27050" xr:uid="{00000000-0005-0000-0000-0000A9690000}"/>
    <cellStyle name="Normal 2 6 20 6 3" xfId="27051" xr:uid="{00000000-0005-0000-0000-0000AA690000}"/>
    <cellStyle name="Normal 2 6 20 6 3 2" xfId="27052" xr:uid="{00000000-0005-0000-0000-0000AB690000}"/>
    <cellStyle name="Normal 2 6 20 6 4" xfId="27053" xr:uid="{00000000-0005-0000-0000-0000AC690000}"/>
    <cellStyle name="Normal 2 6 20 6 4 2" xfId="27054" xr:uid="{00000000-0005-0000-0000-0000AD690000}"/>
    <cellStyle name="Normal 2 6 20 6 5" xfId="27055" xr:uid="{00000000-0005-0000-0000-0000AE690000}"/>
    <cellStyle name="Normal 2 6 20 6 5 2" xfId="27056" xr:uid="{00000000-0005-0000-0000-0000AF690000}"/>
    <cellStyle name="Normal 2 6 20 6 6" xfId="27057" xr:uid="{00000000-0005-0000-0000-0000B0690000}"/>
    <cellStyle name="Normal 2 6 20 6 6 2" xfId="27058" xr:uid="{00000000-0005-0000-0000-0000B1690000}"/>
    <cellStyle name="Normal 2 6 20 6 7" xfId="27059" xr:uid="{00000000-0005-0000-0000-0000B2690000}"/>
    <cellStyle name="Normal 2 6 20 6 7 2" xfId="27060" xr:uid="{00000000-0005-0000-0000-0000B3690000}"/>
    <cellStyle name="Normal 2 6 20 6 8" xfId="27061" xr:uid="{00000000-0005-0000-0000-0000B4690000}"/>
    <cellStyle name="Normal 2 6 20 6 9" xfId="27062" xr:uid="{00000000-0005-0000-0000-0000B5690000}"/>
    <cellStyle name="Normal 2 6 20 7" xfId="27063" xr:uid="{00000000-0005-0000-0000-0000B6690000}"/>
    <cellStyle name="Normal 2 6 20 7 10" xfId="27064" xr:uid="{00000000-0005-0000-0000-0000B7690000}"/>
    <cellStyle name="Normal 2 6 20 7 2" xfId="27065" xr:uid="{00000000-0005-0000-0000-0000B8690000}"/>
    <cellStyle name="Normal 2 6 20 7 2 2" xfId="27066" xr:uid="{00000000-0005-0000-0000-0000B9690000}"/>
    <cellStyle name="Normal 2 6 20 7 3" xfId="27067" xr:uid="{00000000-0005-0000-0000-0000BA690000}"/>
    <cellStyle name="Normal 2 6 20 7 3 2" xfId="27068" xr:uid="{00000000-0005-0000-0000-0000BB690000}"/>
    <cellStyle name="Normal 2 6 20 7 4" xfId="27069" xr:uid="{00000000-0005-0000-0000-0000BC690000}"/>
    <cellStyle name="Normal 2 6 20 7 4 2" xfId="27070" xr:uid="{00000000-0005-0000-0000-0000BD690000}"/>
    <cellStyle name="Normal 2 6 20 7 5" xfId="27071" xr:uid="{00000000-0005-0000-0000-0000BE690000}"/>
    <cellStyle name="Normal 2 6 20 7 5 2" xfId="27072" xr:uid="{00000000-0005-0000-0000-0000BF690000}"/>
    <cellStyle name="Normal 2 6 20 7 6" xfId="27073" xr:uid="{00000000-0005-0000-0000-0000C0690000}"/>
    <cellStyle name="Normal 2 6 20 7 6 2" xfId="27074" xr:uid="{00000000-0005-0000-0000-0000C1690000}"/>
    <cellStyle name="Normal 2 6 20 7 7" xfId="27075" xr:uid="{00000000-0005-0000-0000-0000C2690000}"/>
    <cellStyle name="Normal 2 6 20 7 7 2" xfId="27076" xr:uid="{00000000-0005-0000-0000-0000C3690000}"/>
    <cellStyle name="Normal 2 6 20 7 8" xfId="27077" xr:uid="{00000000-0005-0000-0000-0000C4690000}"/>
    <cellStyle name="Normal 2 6 20 7 9" xfId="27078" xr:uid="{00000000-0005-0000-0000-0000C5690000}"/>
    <cellStyle name="Normal 2 6 20 8" xfId="27079" xr:uid="{00000000-0005-0000-0000-0000C6690000}"/>
    <cellStyle name="Normal 2 6 20 8 10" xfId="27080" xr:uid="{00000000-0005-0000-0000-0000C7690000}"/>
    <cellStyle name="Normal 2 6 20 8 2" xfId="27081" xr:uid="{00000000-0005-0000-0000-0000C8690000}"/>
    <cellStyle name="Normal 2 6 20 8 2 2" xfId="27082" xr:uid="{00000000-0005-0000-0000-0000C9690000}"/>
    <cellStyle name="Normal 2 6 20 8 3" xfId="27083" xr:uid="{00000000-0005-0000-0000-0000CA690000}"/>
    <cellStyle name="Normal 2 6 20 8 3 2" xfId="27084" xr:uid="{00000000-0005-0000-0000-0000CB690000}"/>
    <cellStyle name="Normal 2 6 20 8 4" xfId="27085" xr:uid="{00000000-0005-0000-0000-0000CC690000}"/>
    <cellStyle name="Normal 2 6 20 8 4 2" xfId="27086" xr:uid="{00000000-0005-0000-0000-0000CD690000}"/>
    <cellStyle name="Normal 2 6 20 8 5" xfId="27087" xr:uid="{00000000-0005-0000-0000-0000CE690000}"/>
    <cellStyle name="Normal 2 6 20 8 5 2" xfId="27088" xr:uid="{00000000-0005-0000-0000-0000CF690000}"/>
    <cellStyle name="Normal 2 6 20 8 6" xfId="27089" xr:uid="{00000000-0005-0000-0000-0000D0690000}"/>
    <cellStyle name="Normal 2 6 20 8 6 2" xfId="27090" xr:uid="{00000000-0005-0000-0000-0000D1690000}"/>
    <cellStyle name="Normal 2 6 20 8 7" xfId="27091" xr:uid="{00000000-0005-0000-0000-0000D2690000}"/>
    <cellStyle name="Normal 2 6 20 8 7 2" xfId="27092" xr:uid="{00000000-0005-0000-0000-0000D3690000}"/>
    <cellStyle name="Normal 2 6 20 8 8" xfId="27093" xr:uid="{00000000-0005-0000-0000-0000D4690000}"/>
    <cellStyle name="Normal 2 6 20 8 9" xfId="27094" xr:uid="{00000000-0005-0000-0000-0000D5690000}"/>
    <cellStyle name="Normal 2 6 20 9" xfId="27095" xr:uid="{00000000-0005-0000-0000-0000D6690000}"/>
    <cellStyle name="Normal 2 6 20 9 10" xfId="27096" xr:uid="{00000000-0005-0000-0000-0000D7690000}"/>
    <cellStyle name="Normal 2 6 20 9 2" xfId="27097" xr:uid="{00000000-0005-0000-0000-0000D8690000}"/>
    <cellStyle name="Normal 2 6 20 9 2 2" xfId="27098" xr:uid="{00000000-0005-0000-0000-0000D9690000}"/>
    <cellStyle name="Normal 2 6 20 9 3" xfId="27099" xr:uid="{00000000-0005-0000-0000-0000DA690000}"/>
    <cellStyle name="Normal 2 6 20 9 3 2" xfId="27100" xr:uid="{00000000-0005-0000-0000-0000DB690000}"/>
    <cellStyle name="Normal 2 6 20 9 4" xfId="27101" xr:uid="{00000000-0005-0000-0000-0000DC690000}"/>
    <cellStyle name="Normal 2 6 20 9 4 2" xfId="27102" xr:uid="{00000000-0005-0000-0000-0000DD690000}"/>
    <cellStyle name="Normal 2 6 20 9 5" xfId="27103" xr:uid="{00000000-0005-0000-0000-0000DE690000}"/>
    <cellStyle name="Normal 2 6 20 9 5 2" xfId="27104" xr:uid="{00000000-0005-0000-0000-0000DF690000}"/>
    <cellStyle name="Normal 2 6 20 9 6" xfId="27105" xr:uid="{00000000-0005-0000-0000-0000E0690000}"/>
    <cellStyle name="Normal 2 6 20 9 6 2" xfId="27106" xr:uid="{00000000-0005-0000-0000-0000E1690000}"/>
    <cellStyle name="Normal 2 6 20 9 7" xfId="27107" xr:uid="{00000000-0005-0000-0000-0000E2690000}"/>
    <cellStyle name="Normal 2 6 20 9 7 2" xfId="27108" xr:uid="{00000000-0005-0000-0000-0000E3690000}"/>
    <cellStyle name="Normal 2 6 20 9 8" xfId="27109" xr:uid="{00000000-0005-0000-0000-0000E4690000}"/>
    <cellStyle name="Normal 2 6 20 9 9" xfId="27110" xr:uid="{00000000-0005-0000-0000-0000E5690000}"/>
    <cellStyle name="Normal 2 6 21" xfId="27111" xr:uid="{00000000-0005-0000-0000-0000E6690000}"/>
    <cellStyle name="Normal 2 6 21 10" xfId="27112" xr:uid="{00000000-0005-0000-0000-0000E7690000}"/>
    <cellStyle name="Normal 2 6 21 2" xfId="27113" xr:uid="{00000000-0005-0000-0000-0000E8690000}"/>
    <cellStyle name="Normal 2 6 21 2 2" xfId="27114" xr:uid="{00000000-0005-0000-0000-0000E9690000}"/>
    <cellStyle name="Normal 2 6 21 3" xfId="27115" xr:uid="{00000000-0005-0000-0000-0000EA690000}"/>
    <cellStyle name="Normal 2 6 21 3 2" xfId="27116" xr:uid="{00000000-0005-0000-0000-0000EB690000}"/>
    <cellStyle name="Normal 2 6 21 4" xfId="27117" xr:uid="{00000000-0005-0000-0000-0000EC690000}"/>
    <cellStyle name="Normal 2 6 21 4 2" xfId="27118" xr:uid="{00000000-0005-0000-0000-0000ED690000}"/>
    <cellStyle name="Normal 2 6 21 5" xfId="27119" xr:uid="{00000000-0005-0000-0000-0000EE690000}"/>
    <cellStyle name="Normal 2 6 21 5 2" xfId="27120" xr:uid="{00000000-0005-0000-0000-0000EF690000}"/>
    <cellStyle name="Normal 2 6 21 6" xfId="27121" xr:uid="{00000000-0005-0000-0000-0000F0690000}"/>
    <cellStyle name="Normal 2 6 21 6 2" xfId="27122" xr:uid="{00000000-0005-0000-0000-0000F1690000}"/>
    <cellStyle name="Normal 2 6 21 7" xfId="27123" xr:uid="{00000000-0005-0000-0000-0000F2690000}"/>
    <cellStyle name="Normal 2 6 21 7 2" xfId="27124" xr:uid="{00000000-0005-0000-0000-0000F3690000}"/>
    <cellStyle name="Normal 2 6 21 8" xfId="27125" xr:uid="{00000000-0005-0000-0000-0000F4690000}"/>
    <cellStyle name="Normal 2 6 21 9" xfId="27126" xr:uid="{00000000-0005-0000-0000-0000F5690000}"/>
    <cellStyle name="Normal 2 6 22" xfId="27127" xr:uid="{00000000-0005-0000-0000-0000F6690000}"/>
    <cellStyle name="Normal 2 6 22 10" xfId="27128" xr:uid="{00000000-0005-0000-0000-0000F7690000}"/>
    <cellStyle name="Normal 2 6 22 2" xfId="27129" xr:uid="{00000000-0005-0000-0000-0000F8690000}"/>
    <cellStyle name="Normal 2 6 22 2 2" xfId="27130" xr:uid="{00000000-0005-0000-0000-0000F9690000}"/>
    <cellStyle name="Normal 2 6 22 3" xfId="27131" xr:uid="{00000000-0005-0000-0000-0000FA690000}"/>
    <cellStyle name="Normal 2 6 22 3 2" xfId="27132" xr:uid="{00000000-0005-0000-0000-0000FB690000}"/>
    <cellStyle name="Normal 2 6 22 4" xfId="27133" xr:uid="{00000000-0005-0000-0000-0000FC690000}"/>
    <cellStyle name="Normal 2 6 22 4 2" xfId="27134" xr:uid="{00000000-0005-0000-0000-0000FD690000}"/>
    <cellStyle name="Normal 2 6 22 5" xfId="27135" xr:uid="{00000000-0005-0000-0000-0000FE690000}"/>
    <cellStyle name="Normal 2 6 22 5 2" xfId="27136" xr:uid="{00000000-0005-0000-0000-0000FF690000}"/>
    <cellStyle name="Normal 2 6 22 6" xfId="27137" xr:uid="{00000000-0005-0000-0000-0000006A0000}"/>
    <cellStyle name="Normal 2 6 22 6 2" xfId="27138" xr:uid="{00000000-0005-0000-0000-0000016A0000}"/>
    <cellStyle name="Normal 2 6 22 7" xfId="27139" xr:uid="{00000000-0005-0000-0000-0000026A0000}"/>
    <cellStyle name="Normal 2 6 22 7 2" xfId="27140" xr:uid="{00000000-0005-0000-0000-0000036A0000}"/>
    <cellStyle name="Normal 2 6 22 8" xfId="27141" xr:uid="{00000000-0005-0000-0000-0000046A0000}"/>
    <cellStyle name="Normal 2 6 22 9" xfId="27142" xr:uid="{00000000-0005-0000-0000-0000056A0000}"/>
    <cellStyle name="Normal 2 6 23" xfId="27143" xr:uid="{00000000-0005-0000-0000-0000066A0000}"/>
    <cellStyle name="Normal 2 6 23 10" xfId="27144" xr:uid="{00000000-0005-0000-0000-0000076A0000}"/>
    <cellStyle name="Normal 2 6 23 2" xfId="27145" xr:uid="{00000000-0005-0000-0000-0000086A0000}"/>
    <cellStyle name="Normal 2 6 23 2 2" xfId="27146" xr:uid="{00000000-0005-0000-0000-0000096A0000}"/>
    <cellStyle name="Normal 2 6 23 3" xfId="27147" xr:uid="{00000000-0005-0000-0000-00000A6A0000}"/>
    <cellStyle name="Normal 2 6 23 3 2" xfId="27148" xr:uid="{00000000-0005-0000-0000-00000B6A0000}"/>
    <cellStyle name="Normal 2 6 23 4" xfId="27149" xr:uid="{00000000-0005-0000-0000-00000C6A0000}"/>
    <cellStyle name="Normal 2 6 23 4 2" xfId="27150" xr:uid="{00000000-0005-0000-0000-00000D6A0000}"/>
    <cellStyle name="Normal 2 6 23 5" xfId="27151" xr:uid="{00000000-0005-0000-0000-00000E6A0000}"/>
    <cellStyle name="Normal 2 6 23 5 2" xfId="27152" xr:uid="{00000000-0005-0000-0000-00000F6A0000}"/>
    <cellStyle name="Normal 2 6 23 6" xfId="27153" xr:uid="{00000000-0005-0000-0000-0000106A0000}"/>
    <cellStyle name="Normal 2 6 23 6 2" xfId="27154" xr:uid="{00000000-0005-0000-0000-0000116A0000}"/>
    <cellStyle name="Normal 2 6 23 7" xfId="27155" xr:uid="{00000000-0005-0000-0000-0000126A0000}"/>
    <cellStyle name="Normal 2 6 23 7 2" xfId="27156" xr:uid="{00000000-0005-0000-0000-0000136A0000}"/>
    <cellStyle name="Normal 2 6 23 8" xfId="27157" xr:uid="{00000000-0005-0000-0000-0000146A0000}"/>
    <cellStyle name="Normal 2 6 23 9" xfId="27158" xr:uid="{00000000-0005-0000-0000-0000156A0000}"/>
    <cellStyle name="Normal 2 6 24" xfId="27159" xr:uid="{00000000-0005-0000-0000-0000166A0000}"/>
    <cellStyle name="Normal 2 6 24 10" xfId="27160" xr:uid="{00000000-0005-0000-0000-0000176A0000}"/>
    <cellStyle name="Normal 2 6 24 2" xfId="27161" xr:uid="{00000000-0005-0000-0000-0000186A0000}"/>
    <cellStyle name="Normal 2 6 24 2 2" xfId="27162" xr:uid="{00000000-0005-0000-0000-0000196A0000}"/>
    <cellStyle name="Normal 2 6 24 3" xfId="27163" xr:uid="{00000000-0005-0000-0000-00001A6A0000}"/>
    <cellStyle name="Normal 2 6 24 3 2" xfId="27164" xr:uid="{00000000-0005-0000-0000-00001B6A0000}"/>
    <cellStyle name="Normal 2 6 24 4" xfId="27165" xr:uid="{00000000-0005-0000-0000-00001C6A0000}"/>
    <cellStyle name="Normal 2 6 24 4 2" xfId="27166" xr:uid="{00000000-0005-0000-0000-00001D6A0000}"/>
    <cellStyle name="Normal 2 6 24 5" xfId="27167" xr:uid="{00000000-0005-0000-0000-00001E6A0000}"/>
    <cellStyle name="Normal 2 6 24 5 2" xfId="27168" xr:uid="{00000000-0005-0000-0000-00001F6A0000}"/>
    <cellStyle name="Normal 2 6 24 6" xfId="27169" xr:uid="{00000000-0005-0000-0000-0000206A0000}"/>
    <cellStyle name="Normal 2 6 24 6 2" xfId="27170" xr:uid="{00000000-0005-0000-0000-0000216A0000}"/>
    <cellStyle name="Normal 2 6 24 7" xfId="27171" xr:uid="{00000000-0005-0000-0000-0000226A0000}"/>
    <cellStyle name="Normal 2 6 24 7 2" xfId="27172" xr:uid="{00000000-0005-0000-0000-0000236A0000}"/>
    <cellStyle name="Normal 2 6 24 8" xfId="27173" xr:uid="{00000000-0005-0000-0000-0000246A0000}"/>
    <cellStyle name="Normal 2 6 24 9" xfId="27174" xr:uid="{00000000-0005-0000-0000-0000256A0000}"/>
    <cellStyle name="Normal 2 6 25" xfId="27175" xr:uid="{00000000-0005-0000-0000-0000266A0000}"/>
    <cellStyle name="Normal 2 6 25 10" xfId="27176" xr:uid="{00000000-0005-0000-0000-0000276A0000}"/>
    <cellStyle name="Normal 2 6 25 2" xfId="27177" xr:uid="{00000000-0005-0000-0000-0000286A0000}"/>
    <cellStyle name="Normal 2 6 25 2 2" xfId="27178" xr:uid="{00000000-0005-0000-0000-0000296A0000}"/>
    <cellStyle name="Normal 2 6 25 3" xfId="27179" xr:uid="{00000000-0005-0000-0000-00002A6A0000}"/>
    <cellStyle name="Normal 2 6 25 3 2" xfId="27180" xr:uid="{00000000-0005-0000-0000-00002B6A0000}"/>
    <cellStyle name="Normal 2 6 25 4" xfId="27181" xr:uid="{00000000-0005-0000-0000-00002C6A0000}"/>
    <cellStyle name="Normal 2 6 25 4 2" xfId="27182" xr:uid="{00000000-0005-0000-0000-00002D6A0000}"/>
    <cellStyle name="Normal 2 6 25 5" xfId="27183" xr:uid="{00000000-0005-0000-0000-00002E6A0000}"/>
    <cellStyle name="Normal 2 6 25 5 2" xfId="27184" xr:uid="{00000000-0005-0000-0000-00002F6A0000}"/>
    <cellStyle name="Normal 2 6 25 6" xfId="27185" xr:uid="{00000000-0005-0000-0000-0000306A0000}"/>
    <cellStyle name="Normal 2 6 25 6 2" xfId="27186" xr:uid="{00000000-0005-0000-0000-0000316A0000}"/>
    <cellStyle name="Normal 2 6 25 7" xfId="27187" xr:uid="{00000000-0005-0000-0000-0000326A0000}"/>
    <cellStyle name="Normal 2 6 25 7 2" xfId="27188" xr:uid="{00000000-0005-0000-0000-0000336A0000}"/>
    <cellStyle name="Normal 2 6 25 8" xfId="27189" xr:uid="{00000000-0005-0000-0000-0000346A0000}"/>
    <cellStyle name="Normal 2 6 25 9" xfId="27190" xr:uid="{00000000-0005-0000-0000-0000356A0000}"/>
    <cellStyle name="Normal 2 6 26" xfId="27191" xr:uid="{00000000-0005-0000-0000-0000366A0000}"/>
    <cellStyle name="Normal 2 6 26 10" xfId="27192" xr:uid="{00000000-0005-0000-0000-0000376A0000}"/>
    <cellStyle name="Normal 2 6 26 2" xfId="27193" xr:uid="{00000000-0005-0000-0000-0000386A0000}"/>
    <cellStyle name="Normal 2 6 26 2 2" xfId="27194" xr:uid="{00000000-0005-0000-0000-0000396A0000}"/>
    <cellStyle name="Normal 2 6 26 3" xfId="27195" xr:uid="{00000000-0005-0000-0000-00003A6A0000}"/>
    <cellStyle name="Normal 2 6 26 3 2" xfId="27196" xr:uid="{00000000-0005-0000-0000-00003B6A0000}"/>
    <cellStyle name="Normal 2 6 26 4" xfId="27197" xr:uid="{00000000-0005-0000-0000-00003C6A0000}"/>
    <cellStyle name="Normal 2 6 26 4 2" xfId="27198" xr:uid="{00000000-0005-0000-0000-00003D6A0000}"/>
    <cellStyle name="Normal 2 6 26 5" xfId="27199" xr:uid="{00000000-0005-0000-0000-00003E6A0000}"/>
    <cellStyle name="Normal 2 6 26 5 2" xfId="27200" xr:uid="{00000000-0005-0000-0000-00003F6A0000}"/>
    <cellStyle name="Normal 2 6 26 6" xfId="27201" xr:uid="{00000000-0005-0000-0000-0000406A0000}"/>
    <cellStyle name="Normal 2 6 26 6 2" xfId="27202" xr:uid="{00000000-0005-0000-0000-0000416A0000}"/>
    <cellStyle name="Normal 2 6 26 7" xfId="27203" xr:uid="{00000000-0005-0000-0000-0000426A0000}"/>
    <cellStyle name="Normal 2 6 26 7 2" xfId="27204" xr:uid="{00000000-0005-0000-0000-0000436A0000}"/>
    <cellStyle name="Normal 2 6 26 8" xfId="27205" xr:uid="{00000000-0005-0000-0000-0000446A0000}"/>
    <cellStyle name="Normal 2 6 26 9" xfId="27206" xr:uid="{00000000-0005-0000-0000-0000456A0000}"/>
    <cellStyle name="Normal 2 6 27" xfId="27207" xr:uid="{00000000-0005-0000-0000-0000466A0000}"/>
    <cellStyle name="Normal 2 6 27 10" xfId="27208" xr:uid="{00000000-0005-0000-0000-0000476A0000}"/>
    <cellStyle name="Normal 2 6 27 11" xfId="27209" xr:uid="{00000000-0005-0000-0000-0000486A0000}"/>
    <cellStyle name="Normal 2 6 27 2" xfId="27210" xr:uid="{00000000-0005-0000-0000-0000496A0000}"/>
    <cellStyle name="Normal 2 6 27 2 10" xfId="27211" xr:uid="{00000000-0005-0000-0000-00004A6A0000}"/>
    <cellStyle name="Normal 2 6 27 2 2" xfId="27212" xr:uid="{00000000-0005-0000-0000-00004B6A0000}"/>
    <cellStyle name="Normal 2 6 27 2 2 2" xfId="27213" xr:uid="{00000000-0005-0000-0000-00004C6A0000}"/>
    <cellStyle name="Normal 2 6 27 2 2 2 2" xfId="27214" xr:uid="{00000000-0005-0000-0000-00004D6A0000}"/>
    <cellStyle name="Normal 2 6 27 2 2 2 3" xfId="27215" xr:uid="{00000000-0005-0000-0000-00004E6A0000}"/>
    <cellStyle name="Normal 2 6 27 2 2 3" xfId="27216" xr:uid="{00000000-0005-0000-0000-00004F6A0000}"/>
    <cellStyle name="Normal 2 6 27 2 2 3 2" xfId="27217" xr:uid="{00000000-0005-0000-0000-0000506A0000}"/>
    <cellStyle name="Normal 2 6 27 2 2 4" xfId="27218" xr:uid="{00000000-0005-0000-0000-0000516A0000}"/>
    <cellStyle name="Normal 2 6 27 2 2 4 2" xfId="27219" xr:uid="{00000000-0005-0000-0000-0000526A0000}"/>
    <cellStyle name="Normal 2 6 27 2 2 5" xfId="27220" xr:uid="{00000000-0005-0000-0000-0000536A0000}"/>
    <cellStyle name="Normal 2 6 27 2 2 5 2" xfId="27221" xr:uid="{00000000-0005-0000-0000-0000546A0000}"/>
    <cellStyle name="Normal 2 6 27 2 2 6" xfId="27222" xr:uid="{00000000-0005-0000-0000-0000556A0000}"/>
    <cellStyle name="Normal 2 6 27 2 2 7" xfId="27223" xr:uid="{00000000-0005-0000-0000-0000566A0000}"/>
    <cellStyle name="Normal 2 6 27 2 3" xfId="27224" xr:uid="{00000000-0005-0000-0000-0000576A0000}"/>
    <cellStyle name="Normal 2 6 27 2 3 2" xfId="27225" xr:uid="{00000000-0005-0000-0000-0000586A0000}"/>
    <cellStyle name="Normal 2 6 27 2 3 3" xfId="27226" xr:uid="{00000000-0005-0000-0000-0000596A0000}"/>
    <cellStyle name="Normal 2 6 27 2 4" xfId="27227" xr:uid="{00000000-0005-0000-0000-00005A6A0000}"/>
    <cellStyle name="Normal 2 6 27 2 4 2" xfId="27228" xr:uid="{00000000-0005-0000-0000-00005B6A0000}"/>
    <cellStyle name="Normal 2 6 27 2 5" xfId="27229" xr:uid="{00000000-0005-0000-0000-00005C6A0000}"/>
    <cellStyle name="Normal 2 6 27 2 5 2" xfId="27230" xr:uid="{00000000-0005-0000-0000-00005D6A0000}"/>
    <cellStyle name="Normal 2 6 27 2 6" xfId="27231" xr:uid="{00000000-0005-0000-0000-00005E6A0000}"/>
    <cellStyle name="Normal 2 6 27 2 6 2" xfId="27232" xr:uid="{00000000-0005-0000-0000-00005F6A0000}"/>
    <cellStyle name="Normal 2 6 27 2 7" xfId="27233" xr:uid="{00000000-0005-0000-0000-0000606A0000}"/>
    <cellStyle name="Normal 2 6 27 2 7 2" xfId="27234" xr:uid="{00000000-0005-0000-0000-0000616A0000}"/>
    <cellStyle name="Normal 2 6 27 2 8" xfId="27235" xr:uid="{00000000-0005-0000-0000-0000626A0000}"/>
    <cellStyle name="Normal 2 6 27 2 8 2" xfId="27236" xr:uid="{00000000-0005-0000-0000-0000636A0000}"/>
    <cellStyle name="Normal 2 6 27 2 9" xfId="27237" xr:uid="{00000000-0005-0000-0000-0000646A0000}"/>
    <cellStyle name="Normal 2 6 27 3" xfId="27238" xr:uid="{00000000-0005-0000-0000-0000656A0000}"/>
    <cellStyle name="Normal 2 6 27 3 2" xfId="27239" xr:uid="{00000000-0005-0000-0000-0000666A0000}"/>
    <cellStyle name="Normal 2 6 27 3 2 2" xfId="27240" xr:uid="{00000000-0005-0000-0000-0000676A0000}"/>
    <cellStyle name="Normal 2 6 27 3 2 2 2" xfId="27241" xr:uid="{00000000-0005-0000-0000-0000686A0000}"/>
    <cellStyle name="Normal 2 6 27 3 2 3" xfId="27242" xr:uid="{00000000-0005-0000-0000-0000696A0000}"/>
    <cellStyle name="Normal 2 6 27 3 2 3 2" xfId="27243" xr:uid="{00000000-0005-0000-0000-00006A6A0000}"/>
    <cellStyle name="Normal 2 6 27 3 2 4" xfId="27244" xr:uid="{00000000-0005-0000-0000-00006B6A0000}"/>
    <cellStyle name="Normal 2 6 27 3 2 4 2" xfId="27245" xr:uid="{00000000-0005-0000-0000-00006C6A0000}"/>
    <cellStyle name="Normal 2 6 27 3 2 5" xfId="27246" xr:uid="{00000000-0005-0000-0000-00006D6A0000}"/>
    <cellStyle name="Normal 2 6 27 3 3" xfId="27247" xr:uid="{00000000-0005-0000-0000-00006E6A0000}"/>
    <cellStyle name="Normal 2 6 27 3 3 2" xfId="27248" xr:uid="{00000000-0005-0000-0000-00006F6A0000}"/>
    <cellStyle name="Normal 2 6 27 3 4" xfId="27249" xr:uid="{00000000-0005-0000-0000-0000706A0000}"/>
    <cellStyle name="Normal 2 6 27 3 4 2" xfId="27250" xr:uid="{00000000-0005-0000-0000-0000716A0000}"/>
    <cellStyle name="Normal 2 6 27 3 5" xfId="27251" xr:uid="{00000000-0005-0000-0000-0000726A0000}"/>
    <cellStyle name="Normal 2 6 27 3 5 2" xfId="27252" xr:uid="{00000000-0005-0000-0000-0000736A0000}"/>
    <cellStyle name="Normal 2 6 27 3 6" xfId="27253" xr:uid="{00000000-0005-0000-0000-0000746A0000}"/>
    <cellStyle name="Normal 2 6 27 3 6 2" xfId="27254" xr:uid="{00000000-0005-0000-0000-0000756A0000}"/>
    <cellStyle name="Normal 2 6 27 3 7" xfId="27255" xr:uid="{00000000-0005-0000-0000-0000766A0000}"/>
    <cellStyle name="Normal 2 6 27 3 7 2" xfId="27256" xr:uid="{00000000-0005-0000-0000-0000776A0000}"/>
    <cellStyle name="Normal 2 6 27 3 8" xfId="27257" xr:uid="{00000000-0005-0000-0000-0000786A0000}"/>
    <cellStyle name="Normal 2 6 27 3 8 2" xfId="27258" xr:uid="{00000000-0005-0000-0000-0000796A0000}"/>
    <cellStyle name="Normal 2 6 27 3 9" xfId="27259" xr:uid="{00000000-0005-0000-0000-00007A6A0000}"/>
    <cellStyle name="Normal 2 6 27 4" xfId="27260" xr:uid="{00000000-0005-0000-0000-00007B6A0000}"/>
    <cellStyle name="Normal 2 6 27 4 2" xfId="27261" xr:uid="{00000000-0005-0000-0000-00007C6A0000}"/>
    <cellStyle name="Normal 2 6 27 4 3" xfId="27262" xr:uid="{00000000-0005-0000-0000-00007D6A0000}"/>
    <cellStyle name="Normal 2 6 27 5" xfId="27263" xr:uid="{00000000-0005-0000-0000-00007E6A0000}"/>
    <cellStyle name="Normal 2 6 27 5 2" xfId="27264" xr:uid="{00000000-0005-0000-0000-00007F6A0000}"/>
    <cellStyle name="Normal 2 6 27 5 2 2" xfId="27265" xr:uid="{00000000-0005-0000-0000-0000806A0000}"/>
    <cellStyle name="Normal 2 6 27 5 3" xfId="27266" xr:uid="{00000000-0005-0000-0000-0000816A0000}"/>
    <cellStyle name="Normal 2 6 27 5 3 2" xfId="27267" xr:uid="{00000000-0005-0000-0000-0000826A0000}"/>
    <cellStyle name="Normal 2 6 27 5 4" xfId="27268" xr:uid="{00000000-0005-0000-0000-0000836A0000}"/>
    <cellStyle name="Normal 2 6 27 5 4 2" xfId="27269" xr:uid="{00000000-0005-0000-0000-0000846A0000}"/>
    <cellStyle name="Normal 2 6 27 5 5" xfId="27270" xr:uid="{00000000-0005-0000-0000-0000856A0000}"/>
    <cellStyle name="Normal 2 6 27 6" xfId="27271" xr:uid="{00000000-0005-0000-0000-0000866A0000}"/>
    <cellStyle name="Normal 2 6 27 6 2" xfId="27272" xr:uid="{00000000-0005-0000-0000-0000876A0000}"/>
    <cellStyle name="Normal 2 6 27 7" xfId="27273" xr:uid="{00000000-0005-0000-0000-0000886A0000}"/>
    <cellStyle name="Normal 2 6 27 7 2" xfId="27274" xr:uid="{00000000-0005-0000-0000-0000896A0000}"/>
    <cellStyle name="Normal 2 6 27 8" xfId="27275" xr:uid="{00000000-0005-0000-0000-00008A6A0000}"/>
    <cellStyle name="Normal 2 6 27 8 2" xfId="27276" xr:uid="{00000000-0005-0000-0000-00008B6A0000}"/>
    <cellStyle name="Normal 2 6 27 9" xfId="27277" xr:uid="{00000000-0005-0000-0000-00008C6A0000}"/>
    <cellStyle name="Normal 2 6 27 9 2" xfId="27278" xr:uid="{00000000-0005-0000-0000-00008D6A0000}"/>
    <cellStyle name="Normal 2 6 28" xfId="27279" xr:uid="{00000000-0005-0000-0000-00008E6A0000}"/>
    <cellStyle name="Normal 2 6 28 10" xfId="27280" xr:uid="{00000000-0005-0000-0000-00008F6A0000}"/>
    <cellStyle name="Normal 2 6 28 2" xfId="27281" xr:uid="{00000000-0005-0000-0000-0000906A0000}"/>
    <cellStyle name="Normal 2 6 28 2 2" xfId="27282" xr:uid="{00000000-0005-0000-0000-0000916A0000}"/>
    <cellStyle name="Normal 2 6 28 2 2 2" xfId="27283" xr:uid="{00000000-0005-0000-0000-0000926A0000}"/>
    <cellStyle name="Normal 2 6 28 2 2 3" xfId="27284" xr:uid="{00000000-0005-0000-0000-0000936A0000}"/>
    <cellStyle name="Normal 2 6 28 2 3" xfId="27285" xr:uid="{00000000-0005-0000-0000-0000946A0000}"/>
    <cellStyle name="Normal 2 6 28 2 3 2" xfId="27286" xr:uid="{00000000-0005-0000-0000-0000956A0000}"/>
    <cellStyle name="Normal 2 6 28 2 4" xfId="27287" xr:uid="{00000000-0005-0000-0000-0000966A0000}"/>
    <cellStyle name="Normal 2 6 28 2 4 2" xfId="27288" xr:uid="{00000000-0005-0000-0000-0000976A0000}"/>
    <cellStyle name="Normal 2 6 28 2 5" xfId="27289" xr:uid="{00000000-0005-0000-0000-0000986A0000}"/>
    <cellStyle name="Normal 2 6 28 2 5 2" xfId="27290" xr:uid="{00000000-0005-0000-0000-0000996A0000}"/>
    <cellStyle name="Normal 2 6 28 2 6" xfId="27291" xr:uid="{00000000-0005-0000-0000-00009A6A0000}"/>
    <cellStyle name="Normal 2 6 28 2 7" xfId="27292" xr:uid="{00000000-0005-0000-0000-00009B6A0000}"/>
    <cellStyle name="Normal 2 6 28 3" xfId="27293" xr:uid="{00000000-0005-0000-0000-00009C6A0000}"/>
    <cellStyle name="Normal 2 6 28 3 2" xfId="27294" xr:uid="{00000000-0005-0000-0000-00009D6A0000}"/>
    <cellStyle name="Normal 2 6 28 3 3" xfId="27295" xr:uid="{00000000-0005-0000-0000-00009E6A0000}"/>
    <cellStyle name="Normal 2 6 28 4" xfId="27296" xr:uid="{00000000-0005-0000-0000-00009F6A0000}"/>
    <cellStyle name="Normal 2 6 28 4 2" xfId="27297" xr:uid="{00000000-0005-0000-0000-0000A06A0000}"/>
    <cellStyle name="Normal 2 6 28 5" xfId="27298" xr:uid="{00000000-0005-0000-0000-0000A16A0000}"/>
    <cellStyle name="Normal 2 6 28 5 2" xfId="27299" xr:uid="{00000000-0005-0000-0000-0000A26A0000}"/>
    <cellStyle name="Normal 2 6 28 6" xfId="27300" xr:uid="{00000000-0005-0000-0000-0000A36A0000}"/>
    <cellStyle name="Normal 2 6 28 6 2" xfId="27301" xr:uid="{00000000-0005-0000-0000-0000A46A0000}"/>
    <cellStyle name="Normal 2 6 28 7" xfId="27302" xr:uid="{00000000-0005-0000-0000-0000A56A0000}"/>
    <cellStyle name="Normal 2 6 28 7 2" xfId="27303" xr:uid="{00000000-0005-0000-0000-0000A66A0000}"/>
    <cellStyle name="Normal 2 6 28 8" xfId="27304" xr:uid="{00000000-0005-0000-0000-0000A76A0000}"/>
    <cellStyle name="Normal 2 6 28 8 2" xfId="27305" xr:uid="{00000000-0005-0000-0000-0000A86A0000}"/>
    <cellStyle name="Normal 2 6 28 9" xfId="27306" xr:uid="{00000000-0005-0000-0000-0000A96A0000}"/>
    <cellStyle name="Normal 2 6 29" xfId="27307" xr:uid="{00000000-0005-0000-0000-0000AA6A0000}"/>
    <cellStyle name="Normal 2 6 29 10" xfId="27308" xr:uid="{00000000-0005-0000-0000-0000AB6A0000}"/>
    <cellStyle name="Normal 2 6 29 2" xfId="27309" xr:uid="{00000000-0005-0000-0000-0000AC6A0000}"/>
    <cellStyle name="Normal 2 6 29 2 2" xfId="27310" xr:uid="{00000000-0005-0000-0000-0000AD6A0000}"/>
    <cellStyle name="Normal 2 6 29 2 2 2" xfId="27311" xr:uid="{00000000-0005-0000-0000-0000AE6A0000}"/>
    <cellStyle name="Normal 2 6 29 2 2 3" xfId="27312" xr:uid="{00000000-0005-0000-0000-0000AF6A0000}"/>
    <cellStyle name="Normal 2 6 29 2 3" xfId="27313" xr:uid="{00000000-0005-0000-0000-0000B06A0000}"/>
    <cellStyle name="Normal 2 6 29 2 3 2" xfId="27314" xr:uid="{00000000-0005-0000-0000-0000B16A0000}"/>
    <cellStyle name="Normal 2 6 29 2 4" xfId="27315" xr:uid="{00000000-0005-0000-0000-0000B26A0000}"/>
    <cellStyle name="Normal 2 6 29 2 4 2" xfId="27316" xr:uid="{00000000-0005-0000-0000-0000B36A0000}"/>
    <cellStyle name="Normal 2 6 29 2 5" xfId="27317" xr:uid="{00000000-0005-0000-0000-0000B46A0000}"/>
    <cellStyle name="Normal 2 6 29 2 5 2" xfId="27318" xr:uid="{00000000-0005-0000-0000-0000B56A0000}"/>
    <cellStyle name="Normal 2 6 29 2 6" xfId="27319" xr:uid="{00000000-0005-0000-0000-0000B66A0000}"/>
    <cellStyle name="Normal 2 6 29 2 7" xfId="27320" xr:uid="{00000000-0005-0000-0000-0000B76A0000}"/>
    <cellStyle name="Normal 2 6 29 3" xfId="27321" xr:uid="{00000000-0005-0000-0000-0000B86A0000}"/>
    <cellStyle name="Normal 2 6 29 3 2" xfId="27322" xr:uid="{00000000-0005-0000-0000-0000B96A0000}"/>
    <cellStyle name="Normal 2 6 29 3 3" xfId="27323" xr:uid="{00000000-0005-0000-0000-0000BA6A0000}"/>
    <cellStyle name="Normal 2 6 29 4" xfId="27324" xr:uid="{00000000-0005-0000-0000-0000BB6A0000}"/>
    <cellStyle name="Normal 2 6 29 4 2" xfId="27325" xr:uid="{00000000-0005-0000-0000-0000BC6A0000}"/>
    <cellStyle name="Normal 2 6 29 5" xfId="27326" xr:uid="{00000000-0005-0000-0000-0000BD6A0000}"/>
    <cellStyle name="Normal 2 6 29 5 2" xfId="27327" xr:uid="{00000000-0005-0000-0000-0000BE6A0000}"/>
    <cellStyle name="Normal 2 6 29 6" xfId="27328" xr:uid="{00000000-0005-0000-0000-0000BF6A0000}"/>
    <cellStyle name="Normal 2 6 29 6 2" xfId="27329" xr:uid="{00000000-0005-0000-0000-0000C06A0000}"/>
    <cellStyle name="Normal 2 6 29 7" xfId="27330" xr:uid="{00000000-0005-0000-0000-0000C16A0000}"/>
    <cellStyle name="Normal 2 6 29 7 2" xfId="27331" xr:uid="{00000000-0005-0000-0000-0000C26A0000}"/>
    <cellStyle name="Normal 2 6 29 8" xfId="27332" xr:uid="{00000000-0005-0000-0000-0000C36A0000}"/>
    <cellStyle name="Normal 2 6 29 8 2" xfId="27333" xr:uid="{00000000-0005-0000-0000-0000C46A0000}"/>
    <cellStyle name="Normal 2 6 29 9" xfId="27334" xr:uid="{00000000-0005-0000-0000-0000C56A0000}"/>
    <cellStyle name="Normal 2 6 3" xfId="27335" xr:uid="{00000000-0005-0000-0000-0000C66A0000}"/>
    <cellStyle name="Normal 2 6 3 10" xfId="27336" xr:uid="{00000000-0005-0000-0000-0000C76A0000}"/>
    <cellStyle name="Normal 2 6 3 2" xfId="27337" xr:uid="{00000000-0005-0000-0000-0000C86A0000}"/>
    <cellStyle name="Normal 2 6 3 2 2" xfId="27338" xr:uid="{00000000-0005-0000-0000-0000C96A0000}"/>
    <cellStyle name="Normal 2 6 3 3" xfId="27339" xr:uid="{00000000-0005-0000-0000-0000CA6A0000}"/>
    <cellStyle name="Normal 2 6 3 3 2" xfId="27340" xr:uid="{00000000-0005-0000-0000-0000CB6A0000}"/>
    <cellStyle name="Normal 2 6 3 4" xfId="27341" xr:uid="{00000000-0005-0000-0000-0000CC6A0000}"/>
    <cellStyle name="Normal 2 6 3 4 2" xfId="27342" xr:uid="{00000000-0005-0000-0000-0000CD6A0000}"/>
    <cellStyle name="Normal 2 6 3 5" xfId="27343" xr:uid="{00000000-0005-0000-0000-0000CE6A0000}"/>
    <cellStyle name="Normal 2 6 3 5 2" xfId="27344" xr:uid="{00000000-0005-0000-0000-0000CF6A0000}"/>
    <cellStyle name="Normal 2 6 3 6" xfId="27345" xr:uid="{00000000-0005-0000-0000-0000D06A0000}"/>
    <cellStyle name="Normal 2 6 3 6 2" xfId="27346" xr:uid="{00000000-0005-0000-0000-0000D16A0000}"/>
    <cellStyle name="Normal 2 6 3 7" xfId="27347" xr:uid="{00000000-0005-0000-0000-0000D26A0000}"/>
    <cellStyle name="Normal 2 6 3 7 2" xfId="27348" xr:uid="{00000000-0005-0000-0000-0000D36A0000}"/>
    <cellStyle name="Normal 2 6 3 8" xfId="27349" xr:uid="{00000000-0005-0000-0000-0000D46A0000}"/>
    <cellStyle name="Normal 2 6 3 9" xfId="27350" xr:uid="{00000000-0005-0000-0000-0000D56A0000}"/>
    <cellStyle name="Normal 2 6 30" xfId="27351" xr:uid="{00000000-0005-0000-0000-0000D66A0000}"/>
    <cellStyle name="Normal 2 6 30 10" xfId="27352" xr:uid="{00000000-0005-0000-0000-0000D76A0000}"/>
    <cellStyle name="Normal 2 6 30 2" xfId="27353" xr:uid="{00000000-0005-0000-0000-0000D86A0000}"/>
    <cellStyle name="Normal 2 6 30 2 2" xfId="27354" xr:uid="{00000000-0005-0000-0000-0000D96A0000}"/>
    <cellStyle name="Normal 2 6 30 2 2 2" xfId="27355" xr:uid="{00000000-0005-0000-0000-0000DA6A0000}"/>
    <cellStyle name="Normal 2 6 30 2 2 3" xfId="27356" xr:uid="{00000000-0005-0000-0000-0000DB6A0000}"/>
    <cellStyle name="Normal 2 6 30 2 3" xfId="27357" xr:uid="{00000000-0005-0000-0000-0000DC6A0000}"/>
    <cellStyle name="Normal 2 6 30 2 3 2" xfId="27358" xr:uid="{00000000-0005-0000-0000-0000DD6A0000}"/>
    <cellStyle name="Normal 2 6 30 2 4" xfId="27359" xr:uid="{00000000-0005-0000-0000-0000DE6A0000}"/>
    <cellStyle name="Normal 2 6 30 2 4 2" xfId="27360" xr:uid="{00000000-0005-0000-0000-0000DF6A0000}"/>
    <cellStyle name="Normal 2 6 30 2 5" xfId="27361" xr:uid="{00000000-0005-0000-0000-0000E06A0000}"/>
    <cellStyle name="Normal 2 6 30 2 5 2" xfId="27362" xr:uid="{00000000-0005-0000-0000-0000E16A0000}"/>
    <cellStyle name="Normal 2 6 30 2 6" xfId="27363" xr:uid="{00000000-0005-0000-0000-0000E26A0000}"/>
    <cellStyle name="Normal 2 6 30 2 7" xfId="27364" xr:uid="{00000000-0005-0000-0000-0000E36A0000}"/>
    <cellStyle name="Normal 2 6 30 3" xfId="27365" xr:uid="{00000000-0005-0000-0000-0000E46A0000}"/>
    <cellStyle name="Normal 2 6 30 3 2" xfId="27366" xr:uid="{00000000-0005-0000-0000-0000E56A0000}"/>
    <cellStyle name="Normal 2 6 30 3 3" xfId="27367" xr:uid="{00000000-0005-0000-0000-0000E66A0000}"/>
    <cellStyle name="Normal 2 6 30 4" xfId="27368" xr:uid="{00000000-0005-0000-0000-0000E76A0000}"/>
    <cellStyle name="Normal 2 6 30 4 2" xfId="27369" xr:uid="{00000000-0005-0000-0000-0000E86A0000}"/>
    <cellStyle name="Normal 2 6 30 5" xfId="27370" xr:uid="{00000000-0005-0000-0000-0000E96A0000}"/>
    <cellStyle name="Normal 2 6 30 5 2" xfId="27371" xr:uid="{00000000-0005-0000-0000-0000EA6A0000}"/>
    <cellStyle name="Normal 2 6 30 6" xfId="27372" xr:uid="{00000000-0005-0000-0000-0000EB6A0000}"/>
    <cellStyle name="Normal 2 6 30 6 2" xfId="27373" xr:uid="{00000000-0005-0000-0000-0000EC6A0000}"/>
    <cellStyle name="Normal 2 6 30 7" xfId="27374" xr:uid="{00000000-0005-0000-0000-0000ED6A0000}"/>
    <cellStyle name="Normal 2 6 30 7 2" xfId="27375" xr:uid="{00000000-0005-0000-0000-0000EE6A0000}"/>
    <cellStyle name="Normal 2 6 30 8" xfId="27376" xr:uid="{00000000-0005-0000-0000-0000EF6A0000}"/>
    <cellStyle name="Normal 2 6 30 8 2" xfId="27377" xr:uid="{00000000-0005-0000-0000-0000F06A0000}"/>
    <cellStyle name="Normal 2 6 30 9" xfId="27378" xr:uid="{00000000-0005-0000-0000-0000F16A0000}"/>
    <cellStyle name="Normal 2 6 31" xfId="27379" xr:uid="{00000000-0005-0000-0000-0000F26A0000}"/>
    <cellStyle name="Normal 2 6 31 10" xfId="27380" xr:uid="{00000000-0005-0000-0000-0000F36A0000}"/>
    <cellStyle name="Normal 2 6 31 2" xfId="27381" xr:uid="{00000000-0005-0000-0000-0000F46A0000}"/>
    <cellStyle name="Normal 2 6 31 2 2" xfId="27382" xr:uid="{00000000-0005-0000-0000-0000F56A0000}"/>
    <cellStyle name="Normal 2 6 31 2 2 2" xfId="27383" xr:uid="{00000000-0005-0000-0000-0000F66A0000}"/>
    <cellStyle name="Normal 2 6 31 2 2 3" xfId="27384" xr:uid="{00000000-0005-0000-0000-0000F76A0000}"/>
    <cellStyle name="Normal 2 6 31 2 3" xfId="27385" xr:uid="{00000000-0005-0000-0000-0000F86A0000}"/>
    <cellStyle name="Normal 2 6 31 2 3 2" xfId="27386" xr:uid="{00000000-0005-0000-0000-0000F96A0000}"/>
    <cellStyle name="Normal 2 6 31 2 4" xfId="27387" xr:uid="{00000000-0005-0000-0000-0000FA6A0000}"/>
    <cellStyle name="Normal 2 6 31 2 4 2" xfId="27388" xr:uid="{00000000-0005-0000-0000-0000FB6A0000}"/>
    <cellStyle name="Normal 2 6 31 2 5" xfId="27389" xr:uid="{00000000-0005-0000-0000-0000FC6A0000}"/>
    <cellStyle name="Normal 2 6 31 2 5 2" xfId="27390" xr:uid="{00000000-0005-0000-0000-0000FD6A0000}"/>
    <cellStyle name="Normal 2 6 31 2 6" xfId="27391" xr:uid="{00000000-0005-0000-0000-0000FE6A0000}"/>
    <cellStyle name="Normal 2 6 31 2 7" xfId="27392" xr:uid="{00000000-0005-0000-0000-0000FF6A0000}"/>
    <cellStyle name="Normal 2 6 31 3" xfId="27393" xr:uid="{00000000-0005-0000-0000-0000006B0000}"/>
    <cellStyle name="Normal 2 6 31 3 2" xfId="27394" xr:uid="{00000000-0005-0000-0000-0000016B0000}"/>
    <cellStyle name="Normal 2 6 31 3 3" xfId="27395" xr:uid="{00000000-0005-0000-0000-0000026B0000}"/>
    <cellStyle name="Normal 2 6 31 4" xfId="27396" xr:uid="{00000000-0005-0000-0000-0000036B0000}"/>
    <cellStyle name="Normal 2 6 31 4 2" xfId="27397" xr:uid="{00000000-0005-0000-0000-0000046B0000}"/>
    <cellStyle name="Normal 2 6 31 5" xfId="27398" xr:uid="{00000000-0005-0000-0000-0000056B0000}"/>
    <cellStyle name="Normal 2 6 31 5 2" xfId="27399" xr:uid="{00000000-0005-0000-0000-0000066B0000}"/>
    <cellStyle name="Normal 2 6 31 6" xfId="27400" xr:uid="{00000000-0005-0000-0000-0000076B0000}"/>
    <cellStyle name="Normal 2 6 31 6 2" xfId="27401" xr:uid="{00000000-0005-0000-0000-0000086B0000}"/>
    <cellStyle name="Normal 2 6 31 7" xfId="27402" xr:uid="{00000000-0005-0000-0000-0000096B0000}"/>
    <cellStyle name="Normal 2 6 31 7 2" xfId="27403" xr:uid="{00000000-0005-0000-0000-00000A6B0000}"/>
    <cellStyle name="Normal 2 6 31 8" xfId="27404" xr:uid="{00000000-0005-0000-0000-00000B6B0000}"/>
    <cellStyle name="Normal 2 6 31 8 2" xfId="27405" xr:uid="{00000000-0005-0000-0000-00000C6B0000}"/>
    <cellStyle name="Normal 2 6 31 9" xfId="27406" xr:uid="{00000000-0005-0000-0000-00000D6B0000}"/>
    <cellStyle name="Normal 2 6 32" xfId="27407" xr:uid="{00000000-0005-0000-0000-00000E6B0000}"/>
    <cellStyle name="Normal 2 6 32 10" xfId="27408" xr:uid="{00000000-0005-0000-0000-00000F6B0000}"/>
    <cellStyle name="Normal 2 6 32 2" xfId="27409" xr:uid="{00000000-0005-0000-0000-0000106B0000}"/>
    <cellStyle name="Normal 2 6 32 2 2" xfId="27410" xr:uid="{00000000-0005-0000-0000-0000116B0000}"/>
    <cellStyle name="Normal 2 6 32 2 2 2" xfId="27411" xr:uid="{00000000-0005-0000-0000-0000126B0000}"/>
    <cellStyle name="Normal 2 6 32 2 2 3" xfId="27412" xr:uid="{00000000-0005-0000-0000-0000136B0000}"/>
    <cellStyle name="Normal 2 6 32 2 3" xfId="27413" xr:uid="{00000000-0005-0000-0000-0000146B0000}"/>
    <cellStyle name="Normal 2 6 32 2 3 2" xfId="27414" xr:uid="{00000000-0005-0000-0000-0000156B0000}"/>
    <cellStyle name="Normal 2 6 32 2 4" xfId="27415" xr:uid="{00000000-0005-0000-0000-0000166B0000}"/>
    <cellStyle name="Normal 2 6 32 2 4 2" xfId="27416" xr:uid="{00000000-0005-0000-0000-0000176B0000}"/>
    <cellStyle name="Normal 2 6 32 2 5" xfId="27417" xr:uid="{00000000-0005-0000-0000-0000186B0000}"/>
    <cellStyle name="Normal 2 6 32 2 5 2" xfId="27418" xr:uid="{00000000-0005-0000-0000-0000196B0000}"/>
    <cellStyle name="Normal 2 6 32 2 6" xfId="27419" xr:uid="{00000000-0005-0000-0000-00001A6B0000}"/>
    <cellStyle name="Normal 2 6 32 2 7" xfId="27420" xr:uid="{00000000-0005-0000-0000-00001B6B0000}"/>
    <cellStyle name="Normal 2 6 32 3" xfId="27421" xr:uid="{00000000-0005-0000-0000-00001C6B0000}"/>
    <cellStyle name="Normal 2 6 32 3 2" xfId="27422" xr:uid="{00000000-0005-0000-0000-00001D6B0000}"/>
    <cellStyle name="Normal 2 6 32 3 3" xfId="27423" xr:uid="{00000000-0005-0000-0000-00001E6B0000}"/>
    <cellStyle name="Normal 2 6 32 4" xfId="27424" xr:uid="{00000000-0005-0000-0000-00001F6B0000}"/>
    <cellStyle name="Normal 2 6 32 4 2" xfId="27425" xr:uid="{00000000-0005-0000-0000-0000206B0000}"/>
    <cellStyle name="Normal 2 6 32 5" xfId="27426" xr:uid="{00000000-0005-0000-0000-0000216B0000}"/>
    <cellStyle name="Normal 2 6 32 5 2" xfId="27427" xr:uid="{00000000-0005-0000-0000-0000226B0000}"/>
    <cellStyle name="Normal 2 6 32 6" xfId="27428" xr:uid="{00000000-0005-0000-0000-0000236B0000}"/>
    <cellStyle name="Normal 2 6 32 6 2" xfId="27429" xr:uid="{00000000-0005-0000-0000-0000246B0000}"/>
    <cellStyle name="Normal 2 6 32 7" xfId="27430" xr:uid="{00000000-0005-0000-0000-0000256B0000}"/>
    <cellStyle name="Normal 2 6 32 7 2" xfId="27431" xr:uid="{00000000-0005-0000-0000-0000266B0000}"/>
    <cellStyle name="Normal 2 6 32 8" xfId="27432" xr:uid="{00000000-0005-0000-0000-0000276B0000}"/>
    <cellStyle name="Normal 2 6 32 8 2" xfId="27433" xr:uid="{00000000-0005-0000-0000-0000286B0000}"/>
    <cellStyle name="Normal 2 6 32 9" xfId="27434" xr:uid="{00000000-0005-0000-0000-0000296B0000}"/>
    <cellStyle name="Normal 2 6 33" xfId="27435" xr:uid="{00000000-0005-0000-0000-00002A6B0000}"/>
    <cellStyle name="Normal 2 6 33 10" xfId="27436" xr:uid="{00000000-0005-0000-0000-00002B6B0000}"/>
    <cellStyle name="Normal 2 6 33 2" xfId="27437" xr:uid="{00000000-0005-0000-0000-00002C6B0000}"/>
    <cellStyle name="Normal 2 6 33 2 2" xfId="27438" xr:uid="{00000000-0005-0000-0000-00002D6B0000}"/>
    <cellStyle name="Normal 2 6 33 2 2 2" xfId="27439" xr:uid="{00000000-0005-0000-0000-00002E6B0000}"/>
    <cellStyle name="Normal 2 6 33 2 2 3" xfId="27440" xr:uid="{00000000-0005-0000-0000-00002F6B0000}"/>
    <cellStyle name="Normal 2 6 33 2 3" xfId="27441" xr:uid="{00000000-0005-0000-0000-0000306B0000}"/>
    <cellStyle name="Normal 2 6 33 2 3 2" xfId="27442" xr:uid="{00000000-0005-0000-0000-0000316B0000}"/>
    <cellStyle name="Normal 2 6 33 2 4" xfId="27443" xr:uid="{00000000-0005-0000-0000-0000326B0000}"/>
    <cellStyle name="Normal 2 6 33 2 4 2" xfId="27444" xr:uid="{00000000-0005-0000-0000-0000336B0000}"/>
    <cellStyle name="Normal 2 6 33 2 5" xfId="27445" xr:uid="{00000000-0005-0000-0000-0000346B0000}"/>
    <cellStyle name="Normal 2 6 33 2 5 2" xfId="27446" xr:uid="{00000000-0005-0000-0000-0000356B0000}"/>
    <cellStyle name="Normal 2 6 33 2 6" xfId="27447" xr:uid="{00000000-0005-0000-0000-0000366B0000}"/>
    <cellStyle name="Normal 2 6 33 2 7" xfId="27448" xr:uid="{00000000-0005-0000-0000-0000376B0000}"/>
    <cellStyle name="Normal 2 6 33 3" xfId="27449" xr:uid="{00000000-0005-0000-0000-0000386B0000}"/>
    <cellStyle name="Normal 2 6 33 3 2" xfId="27450" xr:uid="{00000000-0005-0000-0000-0000396B0000}"/>
    <cellStyle name="Normal 2 6 33 3 3" xfId="27451" xr:uid="{00000000-0005-0000-0000-00003A6B0000}"/>
    <cellStyle name="Normal 2 6 33 4" xfId="27452" xr:uid="{00000000-0005-0000-0000-00003B6B0000}"/>
    <cellStyle name="Normal 2 6 33 4 2" xfId="27453" xr:uid="{00000000-0005-0000-0000-00003C6B0000}"/>
    <cellStyle name="Normal 2 6 33 5" xfId="27454" xr:uid="{00000000-0005-0000-0000-00003D6B0000}"/>
    <cellStyle name="Normal 2 6 33 5 2" xfId="27455" xr:uid="{00000000-0005-0000-0000-00003E6B0000}"/>
    <cellStyle name="Normal 2 6 33 6" xfId="27456" xr:uid="{00000000-0005-0000-0000-00003F6B0000}"/>
    <cellStyle name="Normal 2 6 33 6 2" xfId="27457" xr:uid="{00000000-0005-0000-0000-0000406B0000}"/>
    <cellStyle name="Normal 2 6 33 7" xfId="27458" xr:uid="{00000000-0005-0000-0000-0000416B0000}"/>
    <cellStyle name="Normal 2 6 33 7 2" xfId="27459" xr:uid="{00000000-0005-0000-0000-0000426B0000}"/>
    <cellStyle name="Normal 2 6 33 8" xfId="27460" xr:uid="{00000000-0005-0000-0000-0000436B0000}"/>
    <cellStyle name="Normal 2 6 33 8 2" xfId="27461" xr:uid="{00000000-0005-0000-0000-0000446B0000}"/>
    <cellStyle name="Normal 2 6 33 9" xfId="27462" xr:uid="{00000000-0005-0000-0000-0000456B0000}"/>
    <cellStyle name="Normal 2 6 34" xfId="27463" xr:uid="{00000000-0005-0000-0000-0000466B0000}"/>
    <cellStyle name="Normal 2 6 34 10" xfId="27464" xr:uid="{00000000-0005-0000-0000-0000476B0000}"/>
    <cellStyle name="Normal 2 6 34 2" xfId="27465" xr:uid="{00000000-0005-0000-0000-0000486B0000}"/>
    <cellStyle name="Normal 2 6 34 2 2" xfId="27466" xr:uid="{00000000-0005-0000-0000-0000496B0000}"/>
    <cellStyle name="Normal 2 6 34 2 2 2" xfId="27467" xr:uid="{00000000-0005-0000-0000-00004A6B0000}"/>
    <cellStyle name="Normal 2 6 34 2 2 3" xfId="27468" xr:uid="{00000000-0005-0000-0000-00004B6B0000}"/>
    <cellStyle name="Normal 2 6 34 2 3" xfId="27469" xr:uid="{00000000-0005-0000-0000-00004C6B0000}"/>
    <cellStyle name="Normal 2 6 34 2 3 2" xfId="27470" xr:uid="{00000000-0005-0000-0000-00004D6B0000}"/>
    <cellStyle name="Normal 2 6 34 2 4" xfId="27471" xr:uid="{00000000-0005-0000-0000-00004E6B0000}"/>
    <cellStyle name="Normal 2 6 34 2 4 2" xfId="27472" xr:uid="{00000000-0005-0000-0000-00004F6B0000}"/>
    <cellStyle name="Normal 2 6 34 2 5" xfId="27473" xr:uid="{00000000-0005-0000-0000-0000506B0000}"/>
    <cellStyle name="Normal 2 6 34 2 5 2" xfId="27474" xr:uid="{00000000-0005-0000-0000-0000516B0000}"/>
    <cellStyle name="Normal 2 6 34 2 6" xfId="27475" xr:uid="{00000000-0005-0000-0000-0000526B0000}"/>
    <cellStyle name="Normal 2 6 34 2 7" xfId="27476" xr:uid="{00000000-0005-0000-0000-0000536B0000}"/>
    <cellStyle name="Normal 2 6 34 3" xfId="27477" xr:uid="{00000000-0005-0000-0000-0000546B0000}"/>
    <cellStyle name="Normal 2 6 34 3 2" xfId="27478" xr:uid="{00000000-0005-0000-0000-0000556B0000}"/>
    <cellStyle name="Normal 2 6 34 3 3" xfId="27479" xr:uid="{00000000-0005-0000-0000-0000566B0000}"/>
    <cellStyle name="Normal 2 6 34 4" xfId="27480" xr:uid="{00000000-0005-0000-0000-0000576B0000}"/>
    <cellStyle name="Normal 2 6 34 4 2" xfId="27481" xr:uid="{00000000-0005-0000-0000-0000586B0000}"/>
    <cellStyle name="Normal 2 6 34 5" xfId="27482" xr:uid="{00000000-0005-0000-0000-0000596B0000}"/>
    <cellStyle name="Normal 2 6 34 5 2" xfId="27483" xr:uid="{00000000-0005-0000-0000-00005A6B0000}"/>
    <cellStyle name="Normal 2 6 34 6" xfId="27484" xr:uid="{00000000-0005-0000-0000-00005B6B0000}"/>
    <cellStyle name="Normal 2 6 34 6 2" xfId="27485" xr:uid="{00000000-0005-0000-0000-00005C6B0000}"/>
    <cellStyle name="Normal 2 6 34 7" xfId="27486" xr:uid="{00000000-0005-0000-0000-00005D6B0000}"/>
    <cellStyle name="Normal 2 6 34 7 2" xfId="27487" xr:uid="{00000000-0005-0000-0000-00005E6B0000}"/>
    <cellStyle name="Normal 2 6 34 8" xfId="27488" xr:uid="{00000000-0005-0000-0000-00005F6B0000}"/>
    <cellStyle name="Normal 2 6 34 8 2" xfId="27489" xr:uid="{00000000-0005-0000-0000-0000606B0000}"/>
    <cellStyle name="Normal 2 6 34 9" xfId="27490" xr:uid="{00000000-0005-0000-0000-0000616B0000}"/>
    <cellStyle name="Normal 2 6 35" xfId="27491" xr:uid="{00000000-0005-0000-0000-0000626B0000}"/>
    <cellStyle name="Normal 2 6 35 10" xfId="27492" xr:uid="{00000000-0005-0000-0000-0000636B0000}"/>
    <cellStyle name="Normal 2 6 35 2" xfId="27493" xr:uid="{00000000-0005-0000-0000-0000646B0000}"/>
    <cellStyle name="Normal 2 6 35 2 2" xfId="27494" xr:uid="{00000000-0005-0000-0000-0000656B0000}"/>
    <cellStyle name="Normal 2 6 35 2 2 2" xfId="27495" xr:uid="{00000000-0005-0000-0000-0000666B0000}"/>
    <cellStyle name="Normal 2 6 35 2 2 3" xfId="27496" xr:uid="{00000000-0005-0000-0000-0000676B0000}"/>
    <cellStyle name="Normal 2 6 35 2 3" xfId="27497" xr:uid="{00000000-0005-0000-0000-0000686B0000}"/>
    <cellStyle name="Normal 2 6 35 2 3 2" xfId="27498" xr:uid="{00000000-0005-0000-0000-0000696B0000}"/>
    <cellStyle name="Normal 2 6 35 2 4" xfId="27499" xr:uid="{00000000-0005-0000-0000-00006A6B0000}"/>
    <cellStyle name="Normal 2 6 35 2 4 2" xfId="27500" xr:uid="{00000000-0005-0000-0000-00006B6B0000}"/>
    <cellStyle name="Normal 2 6 35 2 5" xfId="27501" xr:uid="{00000000-0005-0000-0000-00006C6B0000}"/>
    <cellStyle name="Normal 2 6 35 2 5 2" xfId="27502" xr:uid="{00000000-0005-0000-0000-00006D6B0000}"/>
    <cellStyle name="Normal 2 6 35 2 6" xfId="27503" xr:uid="{00000000-0005-0000-0000-00006E6B0000}"/>
    <cellStyle name="Normal 2 6 35 2 7" xfId="27504" xr:uid="{00000000-0005-0000-0000-00006F6B0000}"/>
    <cellStyle name="Normal 2 6 35 3" xfId="27505" xr:uid="{00000000-0005-0000-0000-0000706B0000}"/>
    <cellStyle name="Normal 2 6 35 3 2" xfId="27506" xr:uid="{00000000-0005-0000-0000-0000716B0000}"/>
    <cellStyle name="Normal 2 6 35 3 3" xfId="27507" xr:uid="{00000000-0005-0000-0000-0000726B0000}"/>
    <cellStyle name="Normal 2 6 35 4" xfId="27508" xr:uid="{00000000-0005-0000-0000-0000736B0000}"/>
    <cellStyle name="Normal 2 6 35 4 2" xfId="27509" xr:uid="{00000000-0005-0000-0000-0000746B0000}"/>
    <cellStyle name="Normal 2 6 35 5" xfId="27510" xr:uid="{00000000-0005-0000-0000-0000756B0000}"/>
    <cellStyle name="Normal 2 6 35 5 2" xfId="27511" xr:uid="{00000000-0005-0000-0000-0000766B0000}"/>
    <cellStyle name="Normal 2 6 35 6" xfId="27512" xr:uid="{00000000-0005-0000-0000-0000776B0000}"/>
    <cellStyle name="Normal 2 6 35 6 2" xfId="27513" xr:uid="{00000000-0005-0000-0000-0000786B0000}"/>
    <cellStyle name="Normal 2 6 35 7" xfId="27514" xr:uid="{00000000-0005-0000-0000-0000796B0000}"/>
    <cellStyle name="Normal 2 6 35 7 2" xfId="27515" xr:uid="{00000000-0005-0000-0000-00007A6B0000}"/>
    <cellStyle name="Normal 2 6 35 8" xfId="27516" xr:uid="{00000000-0005-0000-0000-00007B6B0000}"/>
    <cellStyle name="Normal 2 6 35 8 2" xfId="27517" xr:uid="{00000000-0005-0000-0000-00007C6B0000}"/>
    <cellStyle name="Normal 2 6 35 9" xfId="27518" xr:uid="{00000000-0005-0000-0000-00007D6B0000}"/>
    <cellStyle name="Normal 2 6 36" xfId="27519" xr:uid="{00000000-0005-0000-0000-00007E6B0000}"/>
    <cellStyle name="Normal 2 6 36 10" xfId="27520" xr:uid="{00000000-0005-0000-0000-00007F6B0000}"/>
    <cellStyle name="Normal 2 6 36 2" xfId="27521" xr:uid="{00000000-0005-0000-0000-0000806B0000}"/>
    <cellStyle name="Normal 2 6 36 2 2" xfId="27522" xr:uid="{00000000-0005-0000-0000-0000816B0000}"/>
    <cellStyle name="Normal 2 6 36 2 2 2" xfId="27523" xr:uid="{00000000-0005-0000-0000-0000826B0000}"/>
    <cellStyle name="Normal 2 6 36 2 2 3" xfId="27524" xr:uid="{00000000-0005-0000-0000-0000836B0000}"/>
    <cellStyle name="Normal 2 6 36 2 3" xfId="27525" xr:uid="{00000000-0005-0000-0000-0000846B0000}"/>
    <cellStyle name="Normal 2 6 36 2 3 2" xfId="27526" xr:uid="{00000000-0005-0000-0000-0000856B0000}"/>
    <cellStyle name="Normal 2 6 36 2 4" xfId="27527" xr:uid="{00000000-0005-0000-0000-0000866B0000}"/>
    <cellStyle name="Normal 2 6 36 2 4 2" xfId="27528" xr:uid="{00000000-0005-0000-0000-0000876B0000}"/>
    <cellStyle name="Normal 2 6 36 2 5" xfId="27529" xr:uid="{00000000-0005-0000-0000-0000886B0000}"/>
    <cellStyle name="Normal 2 6 36 2 5 2" xfId="27530" xr:uid="{00000000-0005-0000-0000-0000896B0000}"/>
    <cellStyle name="Normal 2 6 36 2 6" xfId="27531" xr:uid="{00000000-0005-0000-0000-00008A6B0000}"/>
    <cellStyle name="Normal 2 6 36 2 7" xfId="27532" xr:uid="{00000000-0005-0000-0000-00008B6B0000}"/>
    <cellStyle name="Normal 2 6 36 3" xfId="27533" xr:uid="{00000000-0005-0000-0000-00008C6B0000}"/>
    <cellStyle name="Normal 2 6 36 3 2" xfId="27534" xr:uid="{00000000-0005-0000-0000-00008D6B0000}"/>
    <cellStyle name="Normal 2 6 36 3 3" xfId="27535" xr:uid="{00000000-0005-0000-0000-00008E6B0000}"/>
    <cellStyle name="Normal 2 6 36 4" xfId="27536" xr:uid="{00000000-0005-0000-0000-00008F6B0000}"/>
    <cellStyle name="Normal 2 6 36 4 2" xfId="27537" xr:uid="{00000000-0005-0000-0000-0000906B0000}"/>
    <cellStyle name="Normal 2 6 36 5" xfId="27538" xr:uid="{00000000-0005-0000-0000-0000916B0000}"/>
    <cellStyle name="Normal 2 6 36 5 2" xfId="27539" xr:uid="{00000000-0005-0000-0000-0000926B0000}"/>
    <cellStyle name="Normal 2 6 36 6" xfId="27540" xr:uid="{00000000-0005-0000-0000-0000936B0000}"/>
    <cellStyle name="Normal 2 6 36 6 2" xfId="27541" xr:uid="{00000000-0005-0000-0000-0000946B0000}"/>
    <cellStyle name="Normal 2 6 36 7" xfId="27542" xr:uid="{00000000-0005-0000-0000-0000956B0000}"/>
    <cellStyle name="Normal 2 6 36 7 2" xfId="27543" xr:uid="{00000000-0005-0000-0000-0000966B0000}"/>
    <cellStyle name="Normal 2 6 36 8" xfId="27544" xr:uid="{00000000-0005-0000-0000-0000976B0000}"/>
    <cellStyle name="Normal 2 6 36 8 2" xfId="27545" xr:uid="{00000000-0005-0000-0000-0000986B0000}"/>
    <cellStyle name="Normal 2 6 36 9" xfId="27546" xr:uid="{00000000-0005-0000-0000-0000996B0000}"/>
    <cellStyle name="Normal 2 6 37" xfId="27547" xr:uid="{00000000-0005-0000-0000-00009A6B0000}"/>
    <cellStyle name="Normal 2 6 37 10" xfId="27548" xr:uid="{00000000-0005-0000-0000-00009B6B0000}"/>
    <cellStyle name="Normal 2 6 37 2" xfId="27549" xr:uid="{00000000-0005-0000-0000-00009C6B0000}"/>
    <cellStyle name="Normal 2 6 37 2 2" xfId="27550" xr:uid="{00000000-0005-0000-0000-00009D6B0000}"/>
    <cellStyle name="Normal 2 6 37 2 2 2" xfId="27551" xr:uid="{00000000-0005-0000-0000-00009E6B0000}"/>
    <cellStyle name="Normal 2 6 37 2 2 3" xfId="27552" xr:uid="{00000000-0005-0000-0000-00009F6B0000}"/>
    <cellStyle name="Normal 2 6 37 2 3" xfId="27553" xr:uid="{00000000-0005-0000-0000-0000A06B0000}"/>
    <cellStyle name="Normal 2 6 37 2 3 2" xfId="27554" xr:uid="{00000000-0005-0000-0000-0000A16B0000}"/>
    <cellStyle name="Normal 2 6 37 2 4" xfId="27555" xr:uid="{00000000-0005-0000-0000-0000A26B0000}"/>
    <cellStyle name="Normal 2 6 37 2 4 2" xfId="27556" xr:uid="{00000000-0005-0000-0000-0000A36B0000}"/>
    <cellStyle name="Normal 2 6 37 2 5" xfId="27557" xr:uid="{00000000-0005-0000-0000-0000A46B0000}"/>
    <cellStyle name="Normal 2 6 37 2 5 2" xfId="27558" xr:uid="{00000000-0005-0000-0000-0000A56B0000}"/>
    <cellStyle name="Normal 2 6 37 2 6" xfId="27559" xr:uid="{00000000-0005-0000-0000-0000A66B0000}"/>
    <cellStyle name="Normal 2 6 37 2 7" xfId="27560" xr:uid="{00000000-0005-0000-0000-0000A76B0000}"/>
    <cellStyle name="Normal 2 6 37 3" xfId="27561" xr:uid="{00000000-0005-0000-0000-0000A86B0000}"/>
    <cellStyle name="Normal 2 6 37 3 2" xfId="27562" xr:uid="{00000000-0005-0000-0000-0000A96B0000}"/>
    <cellStyle name="Normal 2 6 37 3 3" xfId="27563" xr:uid="{00000000-0005-0000-0000-0000AA6B0000}"/>
    <cellStyle name="Normal 2 6 37 4" xfId="27564" xr:uid="{00000000-0005-0000-0000-0000AB6B0000}"/>
    <cellStyle name="Normal 2 6 37 4 2" xfId="27565" xr:uid="{00000000-0005-0000-0000-0000AC6B0000}"/>
    <cellStyle name="Normal 2 6 37 5" xfId="27566" xr:uid="{00000000-0005-0000-0000-0000AD6B0000}"/>
    <cellStyle name="Normal 2 6 37 5 2" xfId="27567" xr:uid="{00000000-0005-0000-0000-0000AE6B0000}"/>
    <cellStyle name="Normal 2 6 37 6" xfId="27568" xr:uid="{00000000-0005-0000-0000-0000AF6B0000}"/>
    <cellStyle name="Normal 2 6 37 6 2" xfId="27569" xr:uid="{00000000-0005-0000-0000-0000B06B0000}"/>
    <cellStyle name="Normal 2 6 37 7" xfId="27570" xr:uid="{00000000-0005-0000-0000-0000B16B0000}"/>
    <cellStyle name="Normal 2 6 37 7 2" xfId="27571" xr:uid="{00000000-0005-0000-0000-0000B26B0000}"/>
    <cellStyle name="Normal 2 6 37 8" xfId="27572" xr:uid="{00000000-0005-0000-0000-0000B36B0000}"/>
    <cellStyle name="Normal 2 6 37 8 2" xfId="27573" xr:uid="{00000000-0005-0000-0000-0000B46B0000}"/>
    <cellStyle name="Normal 2 6 37 9" xfId="27574" xr:uid="{00000000-0005-0000-0000-0000B56B0000}"/>
    <cellStyle name="Normal 2 6 38" xfId="27575" xr:uid="{00000000-0005-0000-0000-0000B66B0000}"/>
    <cellStyle name="Normal 2 6 38 10" xfId="27576" xr:uid="{00000000-0005-0000-0000-0000B76B0000}"/>
    <cellStyle name="Normal 2 6 38 2" xfId="27577" xr:uid="{00000000-0005-0000-0000-0000B86B0000}"/>
    <cellStyle name="Normal 2 6 38 2 2" xfId="27578" xr:uid="{00000000-0005-0000-0000-0000B96B0000}"/>
    <cellStyle name="Normal 2 6 38 2 2 2" xfId="27579" xr:uid="{00000000-0005-0000-0000-0000BA6B0000}"/>
    <cellStyle name="Normal 2 6 38 2 2 3" xfId="27580" xr:uid="{00000000-0005-0000-0000-0000BB6B0000}"/>
    <cellStyle name="Normal 2 6 38 2 3" xfId="27581" xr:uid="{00000000-0005-0000-0000-0000BC6B0000}"/>
    <cellStyle name="Normal 2 6 38 2 3 2" xfId="27582" xr:uid="{00000000-0005-0000-0000-0000BD6B0000}"/>
    <cellStyle name="Normal 2 6 38 2 4" xfId="27583" xr:uid="{00000000-0005-0000-0000-0000BE6B0000}"/>
    <cellStyle name="Normal 2 6 38 2 4 2" xfId="27584" xr:uid="{00000000-0005-0000-0000-0000BF6B0000}"/>
    <cellStyle name="Normal 2 6 38 2 5" xfId="27585" xr:uid="{00000000-0005-0000-0000-0000C06B0000}"/>
    <cellStyle name="Normal 2 6 38 2 5 2" xfId="27586" xr:uid="{00000000-0005-0000-0000-0000C16B0000}"/>
    <cellStyle name="Normal 2 6 38 2 6" xfId="27587" xr:uid="{00000000-0005-0000-0000-0000C26B0000}"/>
    <cellStyle name="Normal 2 6 38 2 7" xfId="27588" xr:uid="{00000000-0005-0000-0000-0000C36B0000}"/>
    <cellStyle name="Normal 2 6 38 3" xfId="27589" xr:uid="{00000000-0005-0000-0000-0000C46B0000}"/>
    <cellStyle name="Normal 2 6 38 3 2" xfId="27590" xr:uid="{00000000-0005-0000-0000-0000C56B0000}"/>
    <cellStyle name="Normal 2 6 38 3 3" xfId="27591" xr:uid="{00000000-0005-0000-0000-0000C66B0000}"/>
    <cellStyle name="Normal 2 6 38 4" xfId="27592" xr:uid="{00000000-0005-0000-0000-0000C76B0000}"/>
    <cellStyle name="Normal 2 6 38 4 2" xfId="27593" xr:uid="{00000000-0005-0000-0000-0000C86B0000}"/>
    <cellStyle name="Normal 2 6 38 5" xfId="27594" xr:uid="{00000000-0005-0000-0000-0000C96B0000}"/>
    <cellStyle name="Normal 2 6 38 5 2" xfId="27595" xr:uid="{00000000-0005-0000-0000-0000CA6B0000}"/>
    <cellStyle name="Normal 2 6 38 6" xfId="27596" xr:uid="{00000000-0005-0000-0000-0000CB6B0000}"/>
    <cellStyle name="Normal 2 6 38 6 2" xfId="27597" xr:uid="{00000000-0005-0000-0000-0000CC6B0000}"/>
    <cellStyle name="Normal 2 6 38 7" xfId="27598" xr:uid="{00000000-0005-0000-0000-0000CD6B0000}"/>
    <cellStyle name="Normal 2 6 38 7 2" xfId="27599" xr:uid="{00000000-0005-0000-0000-0000CE6B0000}"/>
    <cellStyle name="Normal 2 6 38 8" xfId="27600" xr:uid="{00000000-0005-0000-0000-0000CF6B0000}"/>
    <cellStyle name="Normal 2 6 38 8 2" xfId="27601" xr:uid="{00000000-0005-0000-0000-0000D06B0000}"/>
    <cellStyle name="Normal 2 6 38 9" xfId="27602" xr:uid="{00000000-0005-0000-0000-0000D16B0000}"/>
    <cellStyle name="Normal 2 6 39" xfId="27603" xr:uid="{00000000-0005-0000-0000-0000D26B0000}"/>
    <cellStyle name="Normal 2 6 39 10" xfId="27604" xr:uid="{00000000-0005-0000-0000-0000D36B0000}"/>
    <cellStyle name="Normal 2 6 39 2" xfId="27605" xr:uid="{00000000-0005-0000-0000-0000D46B0000}"/>
    <cellStyle name="Normal 2 6 39 2 2" xfId="27606" xr:uid="{00000000-0005-0000-0000-0000D56B0000}"/>
    <cellStyle name="Normal 2 6 39 2 2 2" xfId="27607" xr:uid="{00000000-0005-0000-0000-0000D66B0000}"/>
    <cellStyle name="Normal 2 6 39 2 2 3" xfId="27608" xr:uid="{00000000-0005-0000-0000-0000D76B0000}"/>
    <cellStyle name="Normal 2 6 39 2 3" xfId="27609" xr:uid="{00000000-0005-0000-0000-0000D86B0000}"/>
    <cellStyle name="Normal 2 6 39 2 3 2" xfId="27610" xr:uid="{00000000-0005-0000-0000-0000D96B0000}"/>
    <cellStyle name="Normal 2 6 39 2 4" xfId="27611" xr:uid="{00000000-0005-0000-0000-0000DA6B0000}"/>
    <cellStyle name="Normal 2 6 39 2 4 2" xfId="27612" xr:uid="{00000000-0005-0000-0000-0000DB6B0000}"/>
    <cellStyle name="Normal 2 6 39 2 5" xfId="27613" xr:uid="{00000000-0005-0000-0000-0000DC6B0000}"/>
    <cellStyle name="Normal 2 6 39 2 5 2" xfId="27614" xr:uid="{00000000-0005-0000-0000-0000DD6B0000}"/>
    <cellStyle name="Normal 2 6 39 2 6" xfId="27615" xr:uid="{00000000-0005-0000-0000-0000DE6B0000}"/>
    <cellStyle name="Normal 2 6 39 2 7" xfId="27616" xr:uid="{00000000-0005-0000-0000-0000DF6B0000}"/>
    <cellStyle name="Normal 2 6 39 3" xfId="27617" xr:uid="{00000000-0005-0000-0000-0000E06B0000}"/>
    <cellStyle name="Normal 2 6 39 3 2" xfId="27618" xr:uid="{00000000-0005-0000-0000-0000E16B0000}"/>
    <cellStyle name="Normal 2 6 39 3 3" xfId="27619" xr:uid="{00000000-0005-0000-0000-0000E26B0000}"/>
    <cellStyle name="Normal 2 6 39 4" xfId="27620" xr:uid="{00000000-0005-0000-0000-0000E36B0000}"/>
    <cellStyle name="Normal 2 6 39 4 2" xfId="27621" xr:uid="{00000000-0005-0000-0000-0000E46B0000}"/>
    <cellStyle name="Normal 2 6 39 5" xfId="27622" xr:uid="{00000000-0005-0000-0000-0000E56B0000}"/>
    <cellStyle name="Normal 2 6 39 5 2" xfId="27623" xr:uid="{00000000-0005-0000-0000-0000E66B0000}"/>
    <cellStyle name="Normal 2 6 39 6" xfId="27624" xr:uid="{00000000-0005-0000-0000-0000E76B0000}"/>
    <cellStyle name="Normal 2 6 39 6 2" xfId="27625" xr:uid="{00000000-0005-0000-0000-0000E86B0000}"/>
    <cellStyle name="Normal 2 6 39 7" xfId="27626" xr:uid="{00000000-0005-0000-0000-0000E96B0000}"/>
    <cellStyle name="Normal 2 6 39 7 2" xfId="27627" xr:uid="{00000000-0005-0000-0000-0000EA6B0000}"/>
    <cellStyle name="Normal 2 6 39 8" xfId="27628" xr:uid="{00000000-0005-0000-0000-0000EB6B0000}"/>
    <cellStyle name="Normal 2 6 39 8 2" xfId="27629" xr:uid="{00000000-0005-0000-0000-0000EC6B0000}"/>
    <cellStyle name="Normal 2 6 39 9" xfId="27630" xr:uid="{00000000-0005-0000-0000-0000ED6B0000}"/>
    <cellStyle name="Normal 2 6 4" xfId="27631" xr:uid="{00000000-0005-0000-0000-0000EE6B0000}"/>
    <cellStyle name="Normal 2 6 4 10" xfId="27632" xr:uid="{00000000-0005-0000-0000-0000EF6B0000}"/>
    <cellStyle name="Normal 2 6 4 2" xfId="27633" xr:uid="{00000000-0005-0000-0000-0000F06B0000}"/>
    <cellStyle name="Normal 2 6 4 2 2" xfId="27634" xr:uid="{00000000-0005-0000-0000-0000F16B0000}"/>
    <cellStyle name="Normal 2 6 4 3" xfId="27635" xr:uid="{00000000-0005-0000-0000-0000F26B0000}"/>
    <cellStyle name="Normal 2 6 4 3 2" xfId="27636" xr:uid="{00000000-0005-0000-0000-0000F36B0000}"/>
    <cellStyle name="Normal 2 6 4 4" xfId="27637" xr:uid="{00000000-0005-0000-0000-0000F46B0000}"/>
    <cellStyle name="Normal 2 6 4 4 2" xfId="27638" xr:uid="{00000000-0005-0000-0000-0000F56B0000}"/>
    <cellStyle name="Normal 2 6 4 5" xfId="27639" xr:uid="{00000000-0005-0000-0000-0000F66B0000}"/>
    <cellStyle name="Normal 2 6 4 5 2" xfId="27640" xr:uid="{00000000-0005-0000-0000-0000F76B0000}"/>
    <cellStyle name="Normal 2 6 4 6" xfId="27641" xr:uid="{00000000-0005-0000-0000-0000F86B0000}"/>
    <cellStyle name="Normal 2 6 4 6 2" xfId="27642" xr:uid="{00000000-0005-0000-0000-0000F96B0000}"/>
    <cellStyle name="Normal 2 6 4 7" xfId="27643" xr:uid="{00000000-0005-0000-0000-0000FA6B0000}"/>
    <cellStyle name="Normal 2 6 4 7 2" xfId="27644" xr:uid="{00000000-0005-0000-0000-0000FB6B0000}"/>
    <cellStyle name="Normal 2 6 4 8" xfId="27645" xr:uid="{00000000-0005-0000-0000-0000FC6B0000}"/>
    <cellStyle name="Normal 2 6 4 9" xfId="27646" xr:uid="{00000000-0005-0000-0000-0000FD6B0000}"/>
    <cellStyle name="Normal 2 6 40" xfId="27647" xr:uid="{00000000-0005-0000-0000-0000FE6B0000}"/>
    <cellStyle name="Normal 2 6 40 10" xfId="27648" xr:uid="{00000000-0005-0000-0000-0000FF6B0000}"/>
    <cellStyle name="Normal 2 6 40 2" xfId="27649" xr:uid="{00000000-0005-0000-0000-0000006C0000}"/>
    <cellStyle name="Normal 2 6 40 2 2" xfId="27650" xr:uid="{00000000-0005-0000-0000-0000016C0000}"/>
    <cellStyle name="Normal 2 6 40 2 2 2" xfId="27651" xr:uid="{00000000-0005-0000-0000-0000026C0000}"/>
    <cellStyle name="Normal 2 6 40 2 2 3" xfId="27652" xr:uid="{00000000-0005-0000-0000-0000036C0000}"/>
    <cellStyle name="Normal 2 6 40 2 3" xfId="27653" xr:uid="{00000000-0005-0000-0000-0000046C0000}"/>
    <cellStyle name="Normal 2 6 40 2 3 2" xfId="27654" xr:uid="{00000000-0005-0000-0000-0000056C0000}"/>
    <cellStyle name="Normal 2 6 40 2 4" xfId="27655" xr:uid="{00000000-0005-0000-0000-0000066C0000}"/>
    <cellStyle name="Normal 2 6 40 2 4 2" xfId="27656" xr:uid="{00000000-0005-0000-0000-0000076C0000}"/>
    <cellStyle name="Normal 2 6 40 2 5" xfId="27657" xr:uid="{00000000-0005-0000-0000-0000086C0000}"/>
    <cellStyle name="Normal 2 6 40 2 5 2" xfId="27658" xr:uid="{00000000-0005-0000-0000-0000096C0000}"/>
    <cellStyle name="Normal 2 6 40 2 6" xfId="27659" xr:uid="{00000000-0005-0000-0000-00000A6C0000}"/>
    <cellStyle name="Normal 2 6 40 2 7" xfId="27660" xr:uid="{00000000-0005-0000-0000-00000B6C0000}"/>
    <cellStyle name="Normal 2 6 40 3" xfId="27661" xr:uid="{00000000-0005-0000-0000-00000C6C0000}"/>
    <cellStyle name="Normal 2 6 40 3 2" xfId="27662" xr:uid="{00000000-0005-0000-0000-00000D6C0000}"/>
    <cellStyle name="Normal 2 6 40 3 3" xfId="27663" xr:uid="{00000000-0005-0000-0000-00000E6C0000}"/>
    <cellStyle name="Normal 2 6 40 4" xfId="27664" xr:uid="{00000000-0005-0000-0000-00000F6C0000}"/>
    <cellStyle name="Normal 2 6 40 4 2" xfId="27665" xr:uid="{00000000-0005-0000-0000-0000106C0000}"/>
    <cellStyle name="Normal 2 6 40 5" xfId="27666" xr:uid="{00000000-0005-0000-0000-0000116C0000}"/>
    <cellStyle name="Normal 2 6 40 5 2" xfId="27667" xr:uid="{00000000-0005-0000-0000-0000126C0000}"/>
    <cellStyle name="Normal 2 6 40 6" xfId="27668" xr:uid="{00000000-0005-0000-0000-0000136C0000}"/>
    <cellStyle name="Normal 2 6 40 6 2" xfId="27669" xr:uid="{00000000-0005-0000-0000-0000146C0000}"/>
    <cellStyle name="Normal 2 6 40 7" xfId="27670" xr:uid="{00000000-0005-0000-0000-0000156C0000}"/>
    <cellStyle name="Normal 2 6 40 7 2" xfId="27671" xr:uid="{00000000-0005-0000-0000-0000166C0000}"/>
    <cellStyle name="Normal 2 6 40 8" xfId="27672" xr:uid="{00000000-0005-0000-0000-0000176C0000}"/>
    <cellStyle name="Normal 2 6 40 8 2" xfId="27673" xr:uid="{00000000-0005-0000-0000-0000186C0000}"/>
    <cellStyle name="Normal 2 6 40 9" xfId="27674" xr:uid="{00000000-0005-0000-0000-0000196C0000}"/>
    <cellStyle name="Normal 2 6 41" xfId="27675" xr:uid="{00000000-0005-0000-0000-00001A6C0000}"/>
    <cellStyle name="Normal 2 6 41 10" xfId="27676" xr:uid="{00000000-0005-0000-0000-00001B6C0000}"/>
    <cellStyle name="Normal 2 6 41 2" xfId="27677" xr:uid="{00000000-0005-0000-0000-00001C6C0000}"/>
    <cellStyle name="Normal 2 6 41 2 2" xfId="27678" xr:uid="{00000000-0005-0000-0000-00001D6C0000}"/>
    <cellStyle name="Normal 2 6 41 2 2 2" xfId="27679" xr:uid="{00000000-0005-0000-0000-00001E6C0000}"/>
    <cellStyle name="Normal 2 6 41 2 2 3" xfId="27680" xr:uid="{00000000-0005-0000-0000-00001F6C0000}"/>
    <cellStyle name="Normal 2 6 41 2 3" xfId="27681" xr:uid="{00000000-0005-0000-0000-0000206C0000}"/>
    <cellStyle name="Normal 2 6 41 2 3 2" xfId="27682" xr:uid="{00000000-0005-0000-0000-0000216C0000}"/>
    <cellStyle name="Normal 2 6 41 2 4" xfId="27683" xr:uid="{00000000-0005-0000-0000-0000226C0000}"/>
    <cellStyle name="Normal 2 6 41 2 4 2" xfId="27684" xr:uid="{00000000-0005-0000-0000-0000236C0000}"/>
    <cellStyle name="Normal 2 6 41 2 5" xfId="27685" xr:uid="{00000000-0005-0000-0000-0000246C0000}"/>
    <cellStyle name="Normal 2 6 41 2 5 2" xfId="27686" xr:uid="{00000000-0005-0000-0000-0000256C0000}"/>
    <cellStyle name="Normal 2 6 41 2 6" xfId="27687" xr:uid="{00000000-0005-0000-0000-0000266C0000}"/>
    <cellStyle name="Normal 2 6 41 2 7" xfId="27688" xr:uid="{00000000-0005-0000-0000-0000276C0000}"/>
    <cellStyle name="Normal 2 6 41 3" xfId="27689" xr:uid="{00000000-0005-0000-0000-0000286C0000}"/>
    <cellStyle name="Normal 2 6 41 3 2" xfId="27690" xr:uid="{00000000-0005-0000-0000-0000296C0000}"/>
    <cellStyle name="Normal 2 6 41 3 3" xfId="27691" xr:uid="{00000000-0005-0000-0000-00002A6C0000}"/>
    <cellStyle name="Normal 2 6 41 4" xfId="27692" xr:uid="{00000000-0005-0000-0000-00002B6C0000}"/>
    <cellStyle name="Normal 2 6 41 4 2" xfId="27693" xr:uid="{00000000-0005-0000-0000-00002C6C0000}"/>
    <cellStyle name="Normal 2 6 41 5" xfId="27694" xr:uid="{00000000-0005-0000-0000-00002D6C0000}"/>
    <cellStyle name="Normal 2 6 41 5 2" xfId="27695" xr:uid="{00000000-0005-0000-0000-00002E6C0000}"/>
    <cellStyle name="Normal 2 6 41 6" xfId="27696" xr:uid="{00000000-0005-0000-0000-00002F6C0000}"/>
    <cellStyle name="Normal 2 6 41 6 2" xfId="27697" xr:uid="{00000000-0005-0000-0000-0000306C0000}"/>
    <cellStyle name="Normal 2 6 41 7" xfId="27698" xr:uid="{00000000-0005-0000-0000-0000316C0000}"/>
    <cellStyle name="Normal 2 6 41 7 2" xfId="27699" xr:uid="{00000000-0005-0000-0000-0000326C0000}"/>
    <cellStyle name="Normal 2 6 41 8" xfId="27700" xr:uid="{00000000-0005-0000-0000-0000336C0000}"/>
    <cellStyle name="Normal 2 6 41 8 2" xfId="27701" xr:uid="{00000000-0005-0000-0000-0000346C0000}"/>
    <cellStyle name="Normal 2 6 41 9" xfId="27702" xr:uid="{00000000-0005-0000-0000-0000356C0000}"/>
    <cellStyle name="Normal 2 6 42" xfId="27703" xr:uid="{00000000-0005-0000-0000-0000366C0000}"/>
    <cellStyle name="Normal 2 6 42 10" xfId="27704" xr:uid="{00000000-0005-0000-0000-0000376C0000}"/>
    <cellStyle name="Normal 2 6 42 2" xfId="27705" xr:uid="{00000000-0005-0000-0000-0000386C0000}"/>
    <cellStyle name="Normal 2 6 42 2 2" xfId="27706" xr:uid="{00000000-0005-0000-0000-0000396C0000}"/>
    <cellStyle name="Normal 2 6 42 2 2 2" xfId="27707" xr:uid="{00000000-0005-0000-0000-00003A6C0000}"/>
    <cellStyle name="Normal 2 6 42 2 2 3" xfId="27708" xr:uid="{00000000-0005-0000-0000-00003B6C0000}"/>
    <cellStyle name="Normal 2 6 42 2 3" xfId="27709" xr:uid="{00000000-0005-0000-0000-00003C6C0000}"/>
    <cellStyle name="Normal 2 6 42 2 3 2" xfId="27710" xr:uid="{00000000-0005-0000-0000-00003D6C0000}"/>
    <cellStyle name="Normal 2 6 42 2 4" xfId="27711" xr:uid="{00000000-0005-0000-0000-00003E6C0000}"/>
    <cellStyle name="Normal 2 6 42 2 4 2" xfId="27712" xr:uid="{00000000-0005-0000-0000-00003F6C0000}"/>
    <cellStyle name="Normal 2 6 42 2 5" xfId="27713" xr:uid="{00000000-0005-0000-0000-0000406C0000}"/>
    <cellStyle name="Normal 2 6 42 2 5 2" xfId="27714" xr:uid="{00000000-0005-0000-0000-0000416C0000}"/>
    <cellStyle name="Normal 2 6 42 2 6" xfId="27715" xr:uid="{00000000-0005-0000-0000-0000426C0000}"/>
    <cellStyle name="Normal 2 6 42 2 7" xfId="27716" xr:uid="{00000000-0005-0000-0000-0000436C0000}"/>
    <cellStyle name="Normal 2 6 42 3" xfId="27717" xr:uid="{00000000-0005-0000-0000-0000446C0000}"/>
    <cellStyle name="Normal 2 6 42 3 2" xfId="27718" xr:uid="{00000000-0005-0000-0000-0000456C0000}"/>
    <cellStyle name="Normal 2 6 42 3 3" xfId="27719" xr:uid="{00000000-0005-0000-0000-0000466C0000}"/>
    <cellStyle name="Normal 2 6 42 4" xfId="27720" xr:uid="{00000000-0005-0000-0000-0000476C0000}"/>
    <cellStyle name="Normal 2 6 42 4 2" xfId="27721" xr:uid="{00000000-0005-0000-0000-0000486C0000}"/>
    <cellStyle name="Normal 2 6 42 5" xfId="27722" xr:uid="{00000000-0005-0000-0000-0000496C0000}"/>
    <cellStyle name="Normal 2 6 42 5 2" xfId="27723" xr:uid="{00000000-0005-0000-0000-00004A6C0000}"/>
    <cellStyle name="Normal 2 6 42 6" xfId="27724" xr:uid="{00000000-0005-0000-0000-00004B6C0000}"/>
    <cellStyle name="Normal 2 6 42 6 2" xfId="27725" xr:uid="{00000000-0005-0000-0000-00004C6C0000}"/>
    <cellStyle name="Normal 2 6 42 7" xfId="27726" xr:uid="{00000000-0005-0000-0000-00004D6C0000}"/>
    <cellStyle name="Normal 2 6 42 7 2" xfId="27727" xr:uid="{00000000-0005-0000-0000-00004E6C0000}"/>
    <cellStyle name="Normal 2 6 42 8" xfId="27728" xr:uid="{00000000-0005-0000-0000-00004F6C0000}"/>
    <cellStyle name="Normal 2 6 42 8 2" xfId="27729" xr:uid="{00000000-0005-0000-0000-0000506C0000}"/>
    <cellStyle name="Normal 2 6 42 9" xfId="27730" xr:uid="{00000000-0005-0000-0000-0000516C0000}"/>
    <cellStyle name="Normal 2 6 43" xfId="27731" xr:uid="{00000000-0005-0000-0000-0000526C0000}"/>
    <cellStyle name="Normal 2 6 43 10" xfId="27732" xr:uid="{00000000-0005-0000-0000-0000536C0000}"/>
    <cellStyle name="Normal 2 6 43 2" xfId="27733" xr:uid="{00000000-0005-0000-0000-0000546C0000}"/>
    <cellStyle name="Normal 2 6 43 2 2" xfId="27734" xr:uid="{00000000-0005-0000-0000-0000556C0000}"/>
    <cellStyle name="Normal 2 6 43 2 2 2" xfId="27735" xr:uid="{00000000-0005-0000-0000-0000566C0000}"/>
    <cellStyle name="Normal 2 6 43 2 2 3" xfId="27736" xr:uid="{00000000-0005-0000-0000-0000576C0000}"/>
    <cellStyle name="Normal 2 6 43 2 3" xfId="27737" xr:uid="{00000000-0005-0000-0000-0000586C0000}"/>
    <cellStyle name="Normal 2 6 43 2 3 2" xfId="27738" xr:uid="{00000000-0005-0000-0000-0000596C0000}"/>
    <cellStyle name="Normal 2 6 43 2 4" xfId="27739" xr:uid="{00000000-0005-0000-0000-00005A6C0000}"/>
    <cellStyle name="Normal 2 6 43 2 4 2" xfId="27740" xr:uid="{00000000-0005-0000-0000-00005B6C0000}"/>
    <cellStyle name="Normal 2 6 43 2 5" xfId="27741" xr:uid="{00000000-0005-0000-0000-00005C6C0000}"/>
    <cellStyle name="Normal 2 6 43 2 5 2" xfId="27742" xr:uid="{00000000-0005-0000-0000-00005D6C0000}"/>
    <cellStyle name="Normal 2 6 43 2 6" xfId="27743" xr:uid="{00000000-0005-0000-0000-00005E6C0000}"/>
    <cellStyle name="Normal 2 6 43 2 7" xfId="27744" xr:uid="{00000000-0005-0000-0000-00005F6C0000}"/>
    <cellStyle name="Normal 2 6 43 3" xfId="27745" xr:uid="{00000000-0005-0000-0000-0000606C0000}"/>
    <cellStyle name="Normal 2 6 43 3 2" xfId="27746" xr:uid="{00000000-0005-0000-0000-0000616C0000}"/>
    <cellStyle name="Normal 2 6 43 3 3" xfId="27747" xr:uid="{00000000-0005-0000-0000-0000626C0000}"/>
    <cellStyle name="Normal 2 6 43 4" xfId="27748" xr:uid="{00000000-0005-0000-0000-0000636C0000}"/>
    <cellStyle name="Normal 2 6 43 4 2" xfId="27749" xr:uid="{00000000-0005-0000-0000-0000646C0000}"/>
    <cellStyle name="Normal 2 6 43 5" xfId="27750" xr:uid="{00000000-0005-0000-0000-0000656C0000}"/>
    <cellStyle name="Normal 2 6 43 5 2" xfId="27751" xr:uid="{00000000-0005-0000-0000-0000666C0000}"/>
    <cellStyle name="Normal 2 6 43 6" xfId="27752" xr:uid="{00000000-0005-0000-0000-0000676C0000}"/>
    <cellStyle name="Normal 2 6 43 6 2" xfId="27753" xr:uid="{00000000-0005-0000-0000-0000686C0000}"/>
    <cellStyle name="Normal 2 6 43 7" xfId="27754" xr:uid="{00000000-0005-0000-0000-0000696C0000}"/>
    <cellStyle name="Normal 2 6 43 7 2" xfId="27755" xr:uid="{00000000-0005-0000-0000-00006A6C0000}"/>
    <cellStyle name="Normal 2 6 43 8" xfId="27756" xr:uid="{00000000-0005-0000-0000-00006B6C0000}"/>
    <cellStyle name="Normal 2 6 43 8 2" xfId="27757" xr:uid="{00000000-0005-0000-0000-00006C6C0000}"/>
    <cellStyle name="Normal 2 6 43 9" xfId="27758" xr:uid="{00000000-0005-0000-0000-00006D6C0000}"/>
    <cellStyle name="Normal 2 6 44" xfId="27759" xr:uid="{00000000-0005-0000-0000-00006E6C0000}"/>
    <cellStyle name="Normal 2 6 44 10" xfId="27760" xr:uid="{00000000-0005-0000-0000-00006F6C0000}"/>
    <cellStyle name="Normal 2 6 44 2" xfId="27761" xr:uid="{00000000-0005-0000-0000-0000706C0000}"/>
    <cellStyle name="Normal 2 6 44 2 2" xfId="27762" xr:uid="{00000000-0005-0000-0000-0000716C0000}"/>
    <cellStyle name="Normal 2 6 44 2 2 2" xfId="27763" xr:uid="{00000000-0005-0000-0000-0000726C0000}"/>
    <cellStyle name="Normal 2 6 44 2 2 3" xfId="27764" xr:uid="{00000000-0005-0000-0000-0000736C0000}"/>
    <cellStyle name="Normal 2 6 44 2 3" xfId="27765" xr:uid="{00000000-0005-0000-0000-0000746C0000}"/>
    <cellStyle name="Normal 2 6 44 2 3 2" xfId="27766" xr:uid="{00000000-0005-0000-0000-0000756C0000}"/>
    <cellStyle name="Normal 2 6 44 2 4" xfId="27767" xr:uid="{00000000-0005-0000-0000-0000766C0000}"/>
    <cellStyle name="Normal 2 6 44 2 4 2" xfId="27768" xr:uid="{00000000-0005-0000-0000-0000776C0000}"/>
    <cellStyle name="Normal 2 6 44 2 5" xfId="27769" xr:uid="{00000000-0005-0000-0000-0000786C0000}"/>
    <cellStyle name="Normal 2 6 44 2 5 2" xfId="27770" xr:uid="{00000000-0005-0000-0000-0000796C0000}"/>
    <cellStyle name="Normal 2 6 44 2 6" xfId="27771" xr:uid="{00000000-0005-0000-0000-00007A6C0000}"/>
    <cellStyle name="Normal 2 6 44 2 7" xfId="27772" xr:uid="{00000000-0005-0000-0000-00007B6C0000}"/>
    <cellStyle name="Normal 2 6 44 3" xfId="27773" xr:uid="{00000000-0005-0000-0000-00007C6C0000}"/>
    <cellStyle name="Normal 2 6 44 3 2" xfId="27774" xr:uid="{00000000-0005-0000-0000-00007D6C0000}"/>
    <cellStyle name="Normal 2 6 44 3 3" xfId="27775" xr:uid="{00000000-0005-0000-0000-00007E6C0000}"/>
    <cellStyle name="Normal 2 6 44 4" xfId="27776" xr:uid="{00000000-0005-0000-0000-00007F6C0000}"/>
    <cellStyle name="Normal 2 6 44 4 2" xfId="27777" xr:uid="{00000000-0005-0000-0000-0000806C0000}"/>
    <cellStyle name="Normal 2 6 44 5" xfId="27778" xr:uid="{00000000-0005-0000-0000-0000816C0000}"/>
    <cellStyle name="Normal 2 6 44 5 2" xfId="27779" xr:uid="{00000000-0005-0000-0000-0000826C0000}"/>
    <cellStyle name="Normal 2 6 44 6" xfId="27780" xr:uid="{00000000-0005-0000-0000-0000836C0000}"/>
    <cellStyle name="Normal 2 6 44 6 2" xfId="27781" xr:uid="{00000000-0005-0000-0000-0000846C0000}"/>
    <cellStyle name="Normal 2 6 44 7" xfId="27782" xr:uid="{00000000-0005-0000-0000-0000856C0000}"/>
    <cellStyle name="Normal 2 6 44 7 2" xfId="27783" xr:uid="{00000000-0005-0000-0000-0000866C0000}"/>
    <cellStyle name="Normal 2 6 44 8" xfId="27784" xr:uid="{00000000-0005-0000-0000-0000876C0000}"/>
    <cellStyle name="Normal 2 6 44 8 2" xfId="27785" xr:uid="{00000000-0005-0000-0000-0000886C0000}"/>
    <cellStyle name="Normal 2 6 44 9" xfId="27786" xr:uid="{00000000-0005-0000-0000-0000896C0000}"/>
    <cellStyle name="Normal 2 6 45" xfId="27787" xr:uid="{00000000-0005-0000-0000-00008A6C0000}"/>
    <cellStyle name="Normal 2 6 45 10" xfId="27788" xr:uid="{00000000-0005-0000-0000-00008B6C0000}"/>
    <cellStyle name="Normal 2 6 45 2" xfId="27789" xr:uid="{00000000-0005-0000-0000-00008C6C0000}"/>
    <cellStyle name="Normal 2 6 45 2 2" xfId="27790" xr:uid="{00000000-0005-0000-0000-00008D6C0000}"/>
    <cellStyle name="Normal 2 6 45 2 2 2" xfId="27791" xr:uid="{00000000-0005-0000-0000-00008E6C0000}"/>
    <cellStyle name="Normal 2 6 45 2 2 3" xfId="27792" xr:uid="{00000000-0005-0000-0000-00008F6C0000}"/>
    <cellStyle name="Normal 2 6 45 2 3" xfId="27793" xr:uid="{00000000-0005-0000-0000-0000906C0000}"/>
    <cellStyle name="Normal 2 6 45 2 3 2" xfId="27794" xr:uid="{00000000-0005-0000-0000-0000916C0000}"/>
    <cellStyle name="Normal 2 6 45 2 4" xfId="27795" xr:uid="{00000000-0005-0000-0000-0000926C0000}"/>
    <cellStyle name="Normal 2 6 45 2 4 2" xfId="27796" xr:uid="{00000000-0005-0000-0000-0000936C0000}"/>
    <cellStyle name="Normal 2 6 45 2 5" xfId="27797" xr:uid="{00000000-0005-0000-0000-0000946C0000}"/>
    <cellStyle name="Normal 2 6 45 2 5 2" xfId="27798" xr:uid="{00000000-0005-0000-0000-0000956C0000}"/>
    <cellStyle name="Normal 2 6 45 2 6" xfId="27799" xr:uid="{00000000-0005-0000-0000-0000966C0000}"/>
    <cellStyle name="Normal 2 6 45 2 7" xfId="27800" xr:uid="{00000000-0005-0000-0000-0000976C0000}"/>
    <cellStyle name="Normal 2 6 45 3" xfId="27801" xr:uid="{00000000-0005-0000-0000-0000986C0000}"/>
    <cellStyle name="Normal 2 6 45 3 2" xfId="27802" xr:uid="{00000000-0005-0000-0000-0000996C0000}"/>
    <cellStyle name="Normal 2 6 45 3 3" xfId="27803" xr:uid="{00000000-0005-0000-0000-00009A6C0000}"/>
    <cellStyle name="Normal 2 6 45 4" xfId="27804" xr:uid="{00000000-0005-0000-0000-00009B6C0000}"/>
    <cellStyle name="Normal 2 6 45 4 2" xfId="27805" xr:uid="{00000000-0005-0000-0000-00009C6C0000}"/>
    <cellStyle name="Normal 2 6 45 5" xfId="27806" xr:uid="{00000000-0005-0000-0000-00009D6C0000}"/>
    <cellStyle name="Normal 2 6 45 5 2" xfId="27807" xr:uid="{00000000-0005-0000-0000-00009E6C0000}"/>
    <cellStyle name="Normal 2 6 45 6" xfId="27808" xr:uid="{00000000-0005-0000-0000-00009F6C0000}"/>
    <cellStyle name="Normal 2 6 45 6 2" xfId="27809" xr:uid="{00000000-0005-0000-0000-0000A06C0000}"/>
    <cellStyle name="Normal 2 6 45 7" xfId="27810" xr:uid="{00000000-0005-0000-0000-0000A16C0000}"/>
    <cellStyle name="Normal 2 6 45 7 2" xfId="27811" xr:uid="{00000000-0005-0000-0000-0000A26C0000}"/>
    <cellStyle name="Normal 2 6 45 8" xfId="27812" xr:uid="{00000000-0005-0000-0000-0000A36C0000}"/>
    <cellStyle name="Normal 2 6 45 8 2" xfId="27813" xr:uid="{00000000-0005-0000-0000-0000A46C0000}"/>
    <cellStyle name="Normal 2 6 45 9" xfId="27814" xr:uid="{00000000-0005-0000-0000-0000A56C0000}"/>
    <cellStyle name="Normal 2 6 46" xfId="27815" xr:uid="{00000000-0005-0000-0000-0000A66C0000}"/>
    <cellStyle name="Normal 2 6 46 10" xfId="27816" xr:uid="{00000000-0005-0000-0000-0000A76C0000}"/>
    <cellStyle name="Normal 2 6 46 2" xfId="27817" xr:uid="{00000000-0005-0000-0000-0000A86C0000}"/>
    <cellStyle name="Normal 2 6 46 2 2" xfId="27818" xr:uid="{00000000-0005-0000-0000-0000A96C0000}"/>
    <cellStyle name="Normal 2 6 46 2 2 2" xfId="27819" xr:uid="{00000000-0005-0000-0000-0000AA6C0000}"/>
    <cellStyle name="Normal 2 6 46 2 2 3" xfId="27820" xr:uid="{00000000-0005-0000-0000-0000AB6C0000}"/>
    <cellStyle name="Normal 2 6 46 2 3" xfId="27821" xr:uid="{00000000-0005-0000-0000-0000AC6C0000}"/>
    <cellStyle name="Normal 2 6 46 2 3 2" xfId="27822" xr:uid="{00000000-0005-0000-0000-0000AD6C0000}"/>
    <cellStyle name="Normal 2 6 46 2 4" xfId="27823" xr:uid="{00000000-0005-0000-0000-0000AE6C0000}"/>
    <cellStyle name="Normal 2 6 46 2 4 2" xfId="27824" xr:uid="{00000000-0005-0000-0000-0000AF6C0000}"/>
    <cellStyle name="Normal 2 6 46 2 5" xfId="27825" xr:uid="{00000000-0005-0000-0000-0000B06C0000}"/>
    <cellStyle name="Normal 2 6 46 2 5 2" xfId="27826" xr:uid="{00000000-0005-0000-0000-0000B16C0000}"/>
    <cellStyle name="Normal 2 6 46 2 6" xfId="27827" xr:uid="{00000000-0005-0000-0000-0000B26C0000}"/>
    <cellStyle name="Normal 2 6 46 2 7" xfId="27828" xr:uid="{00000000-0005-0000-0000-0000B36C0000}"/>
    <cellStyle name="Normal 2 6 46 3" xfId="27829" xr:uid="{00000000-0005-0000-0000-0000B46C0000}"/>
    <cellStyle name="Normal 2 6 46 3 2" xfId="27830" xr:uid="{00000000-0005-0000-0000-0000B56C0000}"/>
    <cellStyle name="Normal 2 6 46 3 3" xfId="27831" xr:uid="{00000000-0005-0000-0000-0000B66C0000}"/>
    <cellStyle name="Normal 2 6 46 4" xfId="27832" xr:uid="{00000000-0005-0000-0000-0000B76C0000}"/>
    <cellStyle name="Normal 2 6 46 4 2" xfId="27833" xr:uid="{00000000-0005-0000-0000-0000B86C0000}"/>
    <cellStyle name="Normal 2 6 46 5" xfId="27834" xr:uid="{00000000-0005-0000-0000-0000B96C0000}"/>
    <cellStyle name="Normal 2 6 46 5 2" xfId="27835" xr:uid="{00000000-0005-0000-0000-0000BA6C0000}"/>
    <cellStyle name="Normal 2 6 46 6" xfId="27836" xr:uid="{00000000-0005-0000-0000-0000BB6C0000}"/>
    <cellStyle name="Normal 2 6 46 6 2" xfId="27837" xr:uid="{00000000-0005-0000-0000-0000BC6C0000}"/>
    <cellStyle name="Normal 2 6 46 7" xfId="27838" xr:uid="{00000000-0005-0000-0000-0000BD6C0000}"/>
    <cellStyle name="Normal 2 6 46 7 2" xfId="27839" xr:uid="{00000000-0005-0000-0000-0000BE6C0000}"/>
    <cellStyle name="Normal 2 6 46 8" xfId="27840" xr:uid="{00000000-0005-0000-0000-0000BF6C0000}"/>
    <cellStyle name="Normal 2 6 46 8 2" xfId="27841" xr:uid="{00000000-0005-0000-0000-0000C06C0000}"/>
    <cellStyle name="Normal 2 6 46 9" xfId="27842" xr:uid="{00000000-0005-0000-0000-0000C16C0000}"/>
    <cellStyle name="Normal 2 6 47" xfId="27843" xr:uid="{00000000-0005-0000-0000-0000C26C0000}"/>
    <cellStyle name="Normal 2 6 47 10" xfId="27844" xr:uid="{00000000-0005-0000-0000-0000C36C0000}"/>
    <cellStyle name="Normal 2 6 47 2" xfId="27845" xr:uid="{00000000-0005-0000-0000-0000C46C0000}"/>
    <cellStyle name="Normal 2 6 47 2 2" xfId="27846" xr:uid="{00000000-0005-0000-0000-0000C56C0000}"/>
    <cellStyle name="Normal 2 6 47 2 2 2" xfId="27847" xr:uid="{00000000-0005-0000-0000-0000C66C0000}"/>
    <cellStyle name="Normal 2 6 47 2 2 3" xfId="27848" xr:uid="{00000000-0005-0000-0000-0000C76C0000}"/>
    <cellStyle name="Normal 2 6 47 2 3" xfId="27849" xr:uid="{00000000-0005-0000-0000-0000C86C0000}"/>
    <cellStyle name="Normal 2 6 47 2 3 2" xfId="27850" xr:uid="{00000000-0005-0000-0000-0000C96C0000}"/>
    <cellStyle name="Normal 2 6 47 2 4" xfId="27851" xr:uid="{00000000-0005-0000-0000-0000CA6C0000}"/>
    <cellStyle name="Normal 2 6 47 2 4 2" xfId="27852" xr:uid="{00000000-0005-0000-0000-0000CB6C0000}"/>
    <cellStyle name="Normal 2 6 47 2 5" xfId="27853" xr:uid="{00000000-0005-0000-0000-0000CC6C0000}"/>
    <cellStyle name="Normal 2 6 47 2 5 2" xfId="27854" xr:uid="{00000000-0005-0000-0000-0000CD6C0000}"/>
    <cellStyle name="Normal 2 6 47 2 6" xfId="27855" xr:uid="{00000000-0005-0000-0000-0000CE6C0000}"/>
    <cellStyle name="Normal 2 6 47 2 7" xfId="27856" xr:uid="{00000000-0005-0000-0000-0000CF6C0000}"/>
    <cellStyle name="Normal 2 6 47 3" xfId="27857" xr:uid="{00000000-0005-0000-0000-0000D06C0000}"/>
    <cellStyle name="Normal 2 6 47 3 2" xfId="27858" xr:uid="{00000000-0005-0000-0000-0000D16C0000}"/>
    <cellStyle name="Normal 2 6 47 3 3" xfId="27859" xr:uid="{00000000-0005-0000-0000-0000D26C0000}"/>
    <cellStyle name="Normal 2 6 47 4" xfId="27860" xr:uid="{00000000-0005-0000-0000-0000D36C0000}"/>
    <cellStyle name="Normal 2 6 47 4 2" xfId="27861" xr:uid="{00000000-0005-0000-0000-0000D46C0000}"/>
    <cellStyle name="Normal 2 6 47 5" xfId="27862" xr:uid="{00000000-0005-0000-0000-0000D56C0000}"/>
    <cellStyle name="Normal 2 6 47 5 2" xfId="27863" xr:uid="{00000000-0005-0000-0000-0000D66C0000}"/>
    <cellStyle name="Normal 2 6 47 6" xfId="27864" xr:uid="{00000000-0005-0000-0000-0000D76C0000}"/>
    <cellStyle name="Normal 2 6 47 6 2" xfId="27865" xr:uid="{00000000-0005-0000-0000-0000D86C0000}"/>
    <cellStyle name="Normal 2 6 47 7" xfId="27866" xr:uid="{00000000-0005-0000-0000-0000D96C0000}"/>
    <cellStyle name="Normal 2 6 47 7 2" xfId="27867" xr:uid="{00000000-0005-0000-0000-0000DA6C0000}"/>
    <cellStyle name="Normal 2 6 47 8" xfId="27868" xr:uid="{00000000-0005-0000-0000-0000DB6C0000}"/>
    <cellStyle name="Normal 2 6 47 8 2" xfId="27869" xr:uid="{00000000-0005-0000-0000-0000DC6C0000}"/>
    <cellStyle name="Normal 2 6 47 9" xfId="27870" xr:uid="{00000000-0005-0000-0000-0000DD6C0000}"/>
    <cellStyle name="Normal 2 6 48" xfId="27871" xr:uid="{00000000-0005-0000-0000-0000DE6C0000}"/>
    <cellStyle name="Normal 2 6 48 10" xfId="27872" xr:uid="{00000000-0005-0000-0000-0000DF6C0000}"/>
    <cellStyle name="Normal 2 6 48 2" xfId="27873" xr:uid="{00000000-0005-0000-0000-0000E06C0000}"/>
    <cellStyle name="Normal 2 6 48 2 2" xfId="27874" xr:uid="{00000000-0005-0000-0000-0000E16C0000}"/>
    <cellStyle name="Normal 2 6 48 2 2 2" xfId="27875" xr:uid="{00000000-0005-0000-0000-0000E26C0000}"/>
    <cellStyle name="Normal 2 6 48 2 2 3" xfId="27876" xr:uid="{00000000-0005-0000-0000-0000E36C0000}"/>
    <cellStyle name="Normal 2 6 48 2 3" xfId="27877" xr:uid="{00000000-0005-0000-0000-0000E46C0000}"/>
    <cellStyle name="Normal 2 6 48 2 3 2" xfId="27878" xr:uid="{00000000-0005-0000-0000-0000E56C0000}"/>
    <cellStyle name="Normal 2 6 48 2 4" xfId="27879" xr:uid="{00000000-0005-0000-0000-0000E66C0000}"/>
    <cellStyle name="Normal 2 6 48 2 4 2" xfId="27880" xr:uid="{00000000-0005-0000-0000-0000E76C0000}"/>
    <cellStyle name="Normal 2 6 48 2 5" xfId="27881" xr:uid="{00000000-0005-0000-0000-0000E86C0000}"/>
    <cellStyle name="Normal 2 6 48 2 5 2" xfId="27882" xr:uid="{00000000-0005-0000-0000-0000E96C0000}"/>
    <cellStyle name="Normal 2 6 48 2 6" xfId="27883" xr:uid="{00000000-0005-0000-0000-0000EA6C0000}"/>
    <cellStyle name="Normal 2 6 48 2 7" xfId="27884" xr:uid="{00000000-0005-0000-0000-0000EB6C0000}"/>
    <cellStyle name="Normal 2 6 48 3" xfId="27885" xr:uid="{00000000-0005-0000-0000-0000EC6C0000}"/>
    <cellStyle name="Normal 2 6 48 3 2" xfId="27886" xr:uid="{00000000-0005-0000-0000-0000ED6C0000}"/>
    <cellStyle name="Normal 2 6 48 3 3" xfId="27887" xr:uid="{00000000-0005-0000-0000-0000EE6C0000}"/>
    <cellStyle name="Normal 2 6 48 4" xfId="27888" xr:uid="{00000000-0005-0000-0000-0000EF6C0000}"/>
    <cellStyle name="Normal 2 6 48 4 2" xfId="27889" xr:uid="{00000000-0005-0000-0000-0000F06C0000}"/>
    <cellStyle name="Normal 2 6 48 5" xfId="27890" xr:uid="{00000000-0005-0000-0000-0000F16C0000}"/>
    <cellStyle name="Normal 2 6 48 5 2" xfId="27891" xr:uid="{00000000-0005-0000-0000-0000F26C0000}"/>
    <cellStyle name="Normal 2 6 48 6" xfId="27892" xr:uid="{00000000-0005-0000-0000-0000F36C0000}"/>
    <cellStyle name="Normal 2 6 48 6 2" xfId="27893" xr:uid="{00000000-0005-0000-0000-0000F46C0000}"/>
    <cellStyle name="Normal 2 6 48 7" xfId="27894" xr:uid="{00000000-0005-0000-0000-0000F56C0000}"/>
    <cellStyle name="Normal 2 6 48 7 2" xfId="27895" xr:uid="{00000000-0005-0000-0000-0000F66C0000}"/>
    <cellStyle name="Normal 2 6 48 8" xfId="27896" xr:uid="{00000000-0005-0000-0000-0000F76C0000}"/>
    <cellStyle name="Normal 2 6 48 8 2" xfId="27897" xr:uid="{00000000-0005-0000-0000-0000F86C0000}"/>
    <cellStyle name="Normal 2 6 48 9" xfId="27898" xr:uid="{00000000-0005-0000-0000-0000F96C0000}"/>
    <cellStyle name="Normal 2 6 49" xfId="27899" xr:uid="{00000000-0005-0000-0000-0000FA6C0000}"/>
    <cellStyle name="Normal 2 6 49 10" xfId="27900" xr:uid="{00000000-0005-0000-0000-0000FB6C0000}"/>
    <cellStyle name="Normal 2 6 49 2" xfId="27901" xr:uid="{00000000-0005-0000-0000-0000FC6C0000}"/>
    <cellStyle name="Normal 2 6 49 2 2" xfId="27902" xr:uid="{00000000-0005-0000-0000-0000FD6C0000}"/>
    <cellStyle name="Normal 2 6 49 2 2 2" xfId="27903" xr:uid="{00000000-0005-0000-0000-0000FE6C0000}"/>
    <cellStyle name="Normal 2 6 49 2 2 3" xfId="27904" xr:uid="{00000000-0005-0000-0000-0000FF6C0000}"/>
    <cellStyle name="Normal 2 6 49 2 3" xfId="27905" xr:uid="{00000000-0005-0000-0000-0000006D0000}"/>
    <cellStyle name="Normal 2 6 49 2 3 2" xfId="27906" xr:uid="{00000000-0005-0000-0000-0000016D0000}"/>
    <cellStyle name="Normal 2 6 49 2 4" xfId="27907" xr:uid="{00000000-0005-0000-0000-0000026D0000}"/>
    <cellStyle name="Normal 2 6 49 2 4 2" xfId="27908" xr:uid="{00000000-0005-0000-0000-0000036D0000}"/>
    <cellStyle name="Normal 2 6 49 2 5" xfId="27909" xr:uid="{00000000-0005-0000-0000-0000046D0000}"/>
    <cellStyle name="Normal 2 6 49 2 5 2" xfId="27910" xr:uid="{00000000-0005-0000-0000-0000056D0000}"/>
    <cellStyle name="Normal 2 6 49 2 6" xfId="27911" xr:uid="{00000000-0005-0000-0000-0000066D0000}"/>
    <cellStyle name="Normal 2 6 49 2 7" xfId="27912" xr:uid="{00000000-0005-0000-0000-0000076D0000}"/>
    <cellStyle name="Normal 2 6 49 3" xfId="27913" xr:uid="{00000000-0005-0000-0000-0000086D0000}"/>
    <cellStyle name="Normal 2 6 49 3 2" xfId="27914" xr:uid="{00000000-0005-0000-0000-0000096D0000}"/>
    <cellStyle name="Normal 2 6 49 3 3" xfId="27915" xr:uid="{00000000-0005-0000-0000-00000A6D0000}"/>
    <cellStyle name="Normal 2 6 49 4" xfId="27916" xr:uid="{00000000-0005-0000-0000-00000B6D0000}"/>
    <cellStyle name="Normal 2 6 49 4 2" xfId="27917" xr:uid="{00000000-0005-0000-0000-00000C6D0000}"/>
    <cellStyle name="Normal 2 6 49 5" xfId="27918" xr:uid="{00000000-0005-0000-0000-00000D6D0000}"/>
    <cellStyle name="Normal 2 6 49 5 2" xfId="27919" xr:uid="{00000000-0005-0000-0000-00000E6D0000}"/>
    <cellStyle name="Normal 2 6 49 6" xfId="27920" xr:uid="{00000000-0005-0000-0000-00000F6D0000}"/>
    <cellStyle name="Normal 2 6 49 6 2" xfId="27921" xr:uid="{00000000-0005-0000-0000-0000106D0000}"/>
    <cellStyle name="Normal 2 6 49 7" xfId="27922" xr:uid="{00000000-0005-0000-0000-0000116D0000}"/>
    <cellStyle name="Normal 2 6 49 7 2" xfId="27923" xr:uid="{00000000-0005-0000-0000-0000126D0000}"/>
    <cellStyle name="Normal 2 6 49 8" xfId="27924" xr:uid="{00000000-0005-0000-0000-0000136D0000}"/>
    <cellStyle name="Normal 2 6 49 8 2" xfId="27925" xr:uid="{00000000-0005-0000-0000-0000146D0000}"/>
    <cellStyle name="Normal 2 6 49 9" xfId="27926" xr:uid="{00000000-0005-0000-0000-0000156D0000}"/>
    <cellStyle name="Normal 2 6 5" xfId="27927" xr:uid="{00000000-0005-0000-0000-0000166D0000}"/>
    <cellStyle name="Normal 2 6 5 10" xfId="27928" xr:uid="{00000000-0005-0000-0000-0000176D0000}"/>
    <cellStyle name="Normal 2 6 5 2" xfId="27929" xr:uid="{00000000-0005-0000-0000-0000186D0000}"/>
    <cellStyle name="Normal 2 6 5 2 2" xfId="27930" xr:uid="{00000000-0005-0000-0000-0000196D0000}"/>
    <cellStyle name="Normal 2 6 5 3" xfId="27931" xr:uid="{00000000-0005-0000-0000-00001A6D0000}"/>
    <cellStyle name="Normal 2 6 5 3 2" xfId="27932" xr:uid="{00000000-0005-0000-0000-00001B6D0000}"/>
    <cellStyle name="Normal 2 6 5 4" xfId="27933" xr:uid="{00000000-0005-0000-0000-00001C6D0000}"/>
    <cellStyle name="Normal 2 6 5 4 2" xfId="27934" xr:uid="{00000000-0005-0000-0000-00001D6D0000}"/>
    <cellStyle name="Normal 2 6 5 5" xfId="27935" xr:uid="{00000000-0005-0000-0000-00001E6D0000}"/>
    <cellStyle name="Normal 2 6 5 5 2" xfId="27936" xr:uid="{00000000-0005-0000-0000-00001F6D0000}"/>
    <cellStyle name="Normal 2 6 5 6" xfId="27937" xr:uid="{00000000-0005-0000-0000-0000206D0000}"/>
    <cellStyle name="Normal 2 6 5 6 2" xfId="27938" xr:uid="{00000000-0005-0000-0000-0000216D0000}"/>
    <cellStyle name="Normal 2 6 5 7" xfId="27939" xr:uid="{00000000-0005-0000-0000-0000226D0000}"/>
    <cellStyle name="Normal 2 6 5 7 2" xfId="27940" xr:uid="{00000000-0005-0000-0000-0000236D0000}"/>
    <cellStyle name="Normal 2 6 5 8" xfId="27941" xr:uid="{00000000-0005-0000-0000-0000246D0000}"/>
    <cellStyle name="Normal 2 6 5 9" xfId="27942" xr:uid="{00000000-0005-0000-0000-0000256D0000}"/>
    <cellStyle name="Normal 2 6 50" xfId="27943" xr:uid="{00000000-0005-0000-0000-0000266D0000}"/>
    <cellStyle name="Normal 2 6 50 10" xfId="27944" xr:uid="{00000000-0005-0000-0000-0000276D0000}"/>
    <cellStyle name="Normal 2 6 50 2" xfId="27945" xr:uid="{00000000-0005-0000-0000-0000286D0000}"/>
    <cellStyle name="Normal 2 6 50 2 2" xfId="27946" xr:uid="{00000000-0005-0000-0000-0000296D0000}"/>
    <cellStyle name="Normal 2 6 50 2 2 2" xfId="27947" xr:uid="{00000000-0005-0000-0000-00002A6D0000}"/>
    <cellStyle name="Normal 2 6 50 2 2 3" xfId="27948" xr:uid="{00000000-0005-0000-0000-00002B6D0000}"/>
    <cellStyle name="Normal 2 6 50 2 3" xfId="27949" xr:uid="{00000000-0005-0000-0000-00002C6D0000}"/>
    <cellStyle name="Normal 2 6 50 2 3 2" xfId="27950" xr:uid="{00000000-0005-0000-0000-00002D6D0000}"/>
    <cellStyle name="Normal 2 6 50 2 4" xfId="27951" xr:uid="{00000000-0005-0000-0000-00002E6D0000}"/>
    <cellStyle name="Normal 2 6 50 2 4 2" xfId="27952" xr:uid="{00000000-0005-0000-0000-00002F6D0000}"/>
    <cellStyle name="Normal 2 6 50 2 5" xfId="27953" xr:uid="{00000000-0005-0000-0000-0000306D0000}"/>
    <cellStyle name="Normal 2 6 50 2 5 2" xfId="27954" xr:uid="{00000000-0005-0000-0000-0000316D0000}"/>
    <cellStyle name="Normal 2 6 50 2 6" xfId="27955" xr:uid="{00000000-0005-0000-0000-0000326D0000}"/>
    <cellStyle name="Normal 2 6 50 2 7" xfId="27956" xr:uid="{00000000-0005-0000-0000-0000336D0000}"/>
    <cellStyle name="Normal 2 6 50 3" xfId="27957" xr:uid="{00000000-0005-0000-0000-0000346D0000}"/>
    <cellStyle name="Normal 2 6 50 3 2" xfId="27958" xr:uid="{00000000-0005-0000-0000-0000356D0000}"/>
    <cellStyle name="Normal 2 6 50 3 3" xfId="27959" xr:uid="{00000000-0005-0000-0000-0000366D0000}"/>
    <cellStyle name="Normal 2 6 50 4" xfId="27960" xr:uid="{00000000-0005-0000-0000-0000376D0000}"/>
    <cellStyle name="Normal 2 6 50 4 2" xfId="27961" xr:uid="{00000000-0005-0000-0000-0000386D0000}"/>
    <cellStyle name="Normal 2 6 50 5" xfId="27962" xr:uid="{00000000-0005-0000-0000-0000396D0000}"/>
    <cellStyle name="Normal 2 6 50 5 2" xfId="27963" xr:uid="{00000000-0005-0000-0000-00003A6D0000}"/>
    <cellStyle name="Normal 2 6 50 6" xfId="27964" xr:uid="{00000000-0005-0000-0000-00003B6D0000}"/>
    <cellStyle name="Normal 2 6 50 6 2" xfId="27965" xr:uid="{00000000-0005-0000-0000-00003C6D0000}"/>
    <cellStyle name="Normal 2 6 50 7" xfId="27966" xr:uid="{00000000-0005-0000-0000-00003D6D0000}"/>
    <cellStyle name="Normal 2 6 50 7 2" xfId="27967" xr:uid="{00000000-0005-0000-0000-00003E6D0000}"/>
    <cellStyle name="Normal 2 6 50 8" xfId="27968" xr:uid="{00000000-0005-0000-0000-00003F6D0000}"/>
    <cellStyle name="Normal 2 6 50 8 2" xfId="27969" xr:uid="{00000000-0005-0000-0000-0000406D0000}"/>
    <cellStyle name="Normal 2 6 50 9" xfId="27970" xr:uid="{00000000-0005-0000-0000-0000416D0000}"/>
    <cellStyle name="Normal 2 6 51" xfId="27971" xr:uid="{00000000-0005-0000-0000-0000426D0000}"/>
    <cellStyle name="Normal 2 6 51 10" xfId="27972" xr:uid="{00000000-0005-0000-0000-0000436D0000}"/>
    <cellStyle name="Normal 2 6 51 2" xfId="27973" xr:uid="{00000000-0005-0000-0000-0000446D0000}"/>
    <cellStyle name="Normal 2 6 51 2 2" xfId="27974" xr:uid="{00000000-0005-0000-0000-0000456D0000}"/>
    <cellStyle name="Normal 2 6 51 2 2 2" xfId="27975" xr:uid="{00000000-0005-0000-0000-0000466D0000}"/>
    <cellStyle name="Normal 2 6 51 2 2 3" xfId="27976" xr:uid="{00000000-0005-0000-0000-0000476D0000}"/>
    <cellStyle name="Normal 2 6 51 2 3" xfId="27977" xr:uid="{00000000-0005-0000-0000-0000486D0000}"/>
    <cellStyle name="Normal 2 6 51 2 3 2" xfId="27978" xr:uid="{00000000-0005-0000-0000-0000496D0000}"/>
    <cellStyle name="Normal 2 6 51 2 4" xfId="27979" xr:uid="{00000000-0005-0000-0000-00004A6D0000}"/>
    <cellStyle name="Normal 2 6 51 2 4 2" xfId="27980" xr:uid="{00000000-0005-0000-0000-00004B6D0000}"/>
    <cellStyle name="Normal 2 6 51 2 5" xfId="27981" xr:uid="{00000000-0005-0000-0000-00004C6D0000}"/>
    <cellStyle name="Normal 2 6 51 2 5 2" xfId="27982" xr:uid="{00000000-0005-0000-0000-00004D6D0000}"/>
    <cellStyle name="Normal 2 6 51 2 6" xfId="27983" xr:uid="{00000000-0005-0000-0000-00004E6D0000}"/>
    <cellStyle name="Normal 2 6 51 2 7" xfId="27984" xr:uid="{00000000-0005-0000-0000-00004F6D0000}"/>
    <cellStyle name="Normal 2 6 51 3" xfId="27985" xr:uid="{00000000-0005-0000-0000-0000506D0000}"/>
    <cellStyle name="Normal 2 6 51 3 2" xfId="27986" xr:uid="{00000000-0005-0000-0000-0000516D0000}"/>
    <cellStyle name="Normal 2 6 51 3 3" xfId="27987" xr:uid="{00000000-0005-0000-0000-0000526D0000}"/>
    <cellStyle name="Normal 2 6 51 4" xfId="27988" xr:uid="{00000000-0005-0000-0000-0000536D0000}"/>
    <cellStyle name="Normal 2 6 51 4 2" xfId="27989" xr:uid="{00000000-0005-0000-0000-0000546D0000}"/>
    <cellStyle name="Normal 2 6 51 5" xfId="27990" xr:uid="{00000000-0005-0000-0000-0000556D0000}"/>
    <cellStyle name="Normal 2 6 51 5 2" xfId="27991" xr:uid="{00000000-0005-0000-0000-0000566D0000}"/>
    <cellStyle name="Normal 2 6 51 6" xfId="27992" xr:uid="{00000000-0005-0000-0000-0000576D0000}"/>
    <cellStyle name="Normal 2 6 51 6 2" xfId="27993" xr:uid="{00000000-0005-0000-0000-0000586D0000}"/>
    <cellStyle name="Normal 2 6 51 7" xfId="27994" xr:uid="{00000000-0005-0000-0000-0000596D0000}"/>
    <cellStyle name="Normal 2 6 51 7 2" xfId="27995" xr:uid="{00000000-0005-0000-0000-00005A6D0000}"/>
    <cellStyle name="Normal 2 6 51 8" xfId="27996" xr:uid="{00000000-0005-0000-0000-00005B6D0000}"/>
    <cellStyle name="Normal 2 6 51 8 2" xfId="27997" xr:uid="{00000000-0005-0000-0000-00005C6D0000}"/>
    <cellStyle name="Normal 2 6 51 9" xfId="27998" xr:uid="{00000000-0005-0000-0000-00005D6D0000}"/>
    <cellStyle name="Normal 2 6 52" xfId="27999" xr:uid="{00000000-0005-0000-0000-00005E6D0000}"/>
    <cellStyle name="Normal 2 6 52 10" xfId="28000" xr:uid="{00000000-0005-0000-0000-00005F6D0000}"/>
    <cellStyle name="Normal 2 6 52 2" xfId="28001" xr:uid="{00000000-0005-0000-0000-0000606D0000}"/>
    <cellStyle name="Normal 2 6 52 2 2" xfId="28002" xr:uid="{00000000-0005-0000-0000-0000616D0000}"/>
    <cellStyle name="Normal 2 6 52 2 2 2" xfId="28003" xr:uid="{00000000-0005-0000-0000-0000626D0000}"/>
    <cellStyle name="Normal 2 6 52 2 2 3" xfId="28004" xr:uid="{00000000-0005-0000-0000-0000636D0000}"/>
    <cellStyle name="Normal 2 6 52 2 3" xfId="28005" xr:uid="{00000000-0005-0000-0000-0000646D0000}"/>
    <cellStyle name="Normal 2 6 52 2 3 2" xfId="28006" xr:uid="{00000000-0005-0000-0000-0000656D0000}"/>
    <cellStyle name="Normal 2 6 52 2 4" xfId="28007" xr:uid="{00000000-0005-0000-0000-0000666D0000}"/>
    <cellStyle name="Normal 2 6 52 2 4 2" xfId="28008" xr:uid="{00000000-0005-0000-0000-0000676D0000}"/>
    <cellStyle name="Normal 2 6 52 2 5" xfId="28009" xr:uid="{00000000-0005-0000-0000-0000686D0000}"/>
    <cellStyle name="Normal 2 6 52 2 5 2" xfId="28010" xr:uid="{00000000-0005-0000-0000-0000696D0000}"/>
    <cellStyle name="Normal 2 6 52 2 6" xfId="28011" xr:uid="{00000000-0005-0000-0000-00006A6D0000}"/>
    <cellStyle name="Normal 2 6 52 2 7" xfId="28012" xr:uid="{00000000-0005-0000-0000-00006B6D0000}"/>
    <cellStyle name="Normal 2 6 52 3" xfId="28013" xr:uid="{00000000-0005-0000-0000-00006C6D0000}"/>
    <cellStyle name="Normal 2 6 52 3 2" xfId="28014" xr:uid="{00000000-0005-0000-0000-00006D6D0000}"/>
    <cellStyle name="Normal 2 6 52 3 3" xfId="28015" xr:uid="{00000000-0005-0000-0000-00006E6D0000}"/>
    <cellStyle name="Normal 2 6 52 4" xfId="28016" xr:uid="{00000000-0005-0000-0000-00006F6D0000}"/>
    <cellStyle name="Normal 2 6 52 4 2" xfId="28017" xr:uid="{00000000-0005-0000-0000-0000706D0000}"/>
    <cellStyle name="Normal 2 6 52 5" xfId="28018" xr:uid="{00000000-0005-0000-0000-0000716D0000}"/>
    <cellStyle name="Normal 2 6 52 5 2" xfId="28019" xr:uid="{00000000-0005-0000-0000-0000726D0000}"/>
    <cellStyle name="Normal 2 6 52 6" xfId="28020" xr:uid="{00000000-0005-0000-0000-0000736D0000}"/>
    <cellStyle name="Normal 2 6 52 6 2" xfId="28021" xr:uid="{00000000-0005-0000-0000-0000746D0000}"/>
    <cellStyle name="Normal 2 6 52 7" xfId="28022" xr:uid="{00000000-0005-0000-0000-0000756D0000}"/>
    <cellStyle name="Normal 2 6 52 7 2" xfId="28023" xr:uid="{00000000-0005-0000-0000-0000766D0000}"/>
    <cellStyle name="Normal 2 6 52 8" xfId="28024" xr:uid="{00000000-0005-0000-0000-0000776D0000}"/>
    <cellStyle name="Normal 2 6 52 8 2" xfId="28025" xr:uid="{00000000-0005-0000-0000-0000786D0000}"/>
    <cellStyle name="Normal 2 6 52 9" xfId="28026" xr:uid="{00000000-0005-0000-0000-0000796D0000}"/>
    <cellStyle name="Normal 2 6 53" xfId="28027" xr:uid="{00000000-0005-0000-0000-00007A6D0000}"/>
    <cellStyle name="Normal 2 6 53 10" xfId="28028" xr:uid="{00000000-0005-0000-0000-00007B6D0000}"/>
    <cellStyle name="Normal 2 6 53 2" xfId="28029" xr:uid="{00000000-0005-0000-0000-00007C6D0000}"/>
    <cellStyle name="Normal 2 6 53 2 2" xfId="28030" xr:uid="{00000000-0005-0000-0000-00007D6D0000}"/>
    <cellStyle name="Normal 2 6 53 2 2 2" xfId="28031" xr:uid="{00000000-0005-0000-0000-00007E6D0000}"/>
    <cellStyle name="Normal 2 6 53 2 2 3" xfId="28032" xr:uid="{00000000-0005-0000-0000-00007F6D0000}"/>
    <cellStyle name="Normal 2 6 53 2 3" xfId="28033" xr:uid="{00000000-0005-0000-0000-0000806D0000}"/>
    <cellStyle name="Normal 2 6 53 2 3 2" xfId="28034" xr:uid="{00000000-0005-0000-0000-0000816D0000}"/>
    <cellStyle name="Normal 2 6 53 2 4" xfId="28035" xr:uid="{00000000-0005-0000-0000-0000826D0000}"/>
    <cellStyle name="Normal 2 6 53 2 4 2" xfId="28036" xr:uid="{00000000-0005-0000-0000-0000836D0000}"/>
    <cellStyle name="Normal 2 6 53 2 5" xfId="28037" xr:uid="{00000000-0005-0000-0000-0000846D0000}"/>
    <cellStyle name="Normal 2 6 53 2 5 2" xfId="28038" xr:uid="{00000000-0005-0000-0000-0000856D0000}"/>
    <cellStyle name="Normal 2 6 53 2 6" xfId="28039" xr:uid="{00000000-0005-0000-0000-0000866D0000}"/>
    <cellStyle name="Normal 2 6 53 2 7" xfId="28040" xr:uid="{00000000-0005-0000-0000-0000876D0000}"/>
    <cellStyle name="Normal 2 6 53 3" xfId="28041" xr:uid="{00000000-0005-0000-0000-0000886D0000}"/>
    <cellStyle name="Normal 2 6 53 3 2" xfId="28042" xr:uid="{00000000-0005-0000-0000-0000896D0000}"/>
    <cellStyle name="Normal 2 6 53 3 3" xfId="28043" xr:uid="{00000000-0005-0000-0000-00008A6D0000}"/>
    <cellStyle name="Normal 2 6 53 4" xfId="28044" xr:uid="{00000000-0005-0000-0000-00008B6D0000}"/>
    <cellStyle name="Normal 2 6 53 4 2" xfId="28045" xr:uid="{00000000-0005-0000-0000-00008C6D0000}"/>
    <cellStyle name="Normal 2 6 53 5" xfId="28046" xr:uid="{00000000-0005-0000-0000-00008D6D0000}"/>
    <cellStyle name="Normal 2 6 53 5 2" xfId="28047" xr:uid="{00000000-0005-0000-0000-00008E6D0000}"/>
    <cellStyle name="Normal 2 6 53 6" xfId="28048" xr:uid="{00000000-0005-0000-0000-00008F6D0000}"/>
    <cellStyle name="Normal 2 6 53 6 2" xfId="28049" xr:uid="{00000000-0005-0000-0000-0000906D0000}"/>
    <cellStyle name="Normal 2 6 53 7" xfId="28050" xr:uid="{00000000-0005-0000-0000-0000916D0000}"/>
    <cellStyle name="Normal 2 6 53 7 2" xfId="28051" xr:uid="{00000000-0005-0000-0000-0000926D0000}"/>
    <cellStyle name="Normal 2 6 53 8" xfId="28052" xr:uid="{00000000-0005-0000-0000-0000936D0000}"/>
    <cellStyle name="Normal 2 6 53 8 2" xfId="28053" xr:uid="{00000000-0005-0000-0000-0000946D0000}"/>
    <cellStyle name="Normal 2 6 53 9" xfId="28054" xr:uid="{00000000-0005-0000-0000-0000956D0000}"/>
    <cellStyle name="Normal 2 6 54" xfId="28055" xr:uid="{00000000-0005-0000-0000-0000966D0000}"/>
    <cellStyle name="Normal 2 6 54 10" xfId="28056" xr:uid="{00000000-0005-0000-0000-0000976D0000}"/>
    <cellStyle name="Normal 2 6 54 2" xfId="28057" xr:uid="{00000000-0005-0000-0000-0000986D0000}"/>
    <cellStyle name="Normal 2 6 54 2 2" xfId="28058" xr:uid="{00000000-0005-0000-0000-0000996D0000}"/>
    <cellStyle name="Normal 2 6 54 2 2 2" xfId="28059" xr:uid="{00000000-0005-0000-0000-00009A6D0000}"/>
    <cellStyle name="Normal 2 6 54 2 2 3" xfId="28060" xr:uid="{00000000-0005-0000-0000-00009B6D0000}"/>
    <cellStyle name="Normal 2 6 54 2 3" xfId="28061" xr:uid="{00000000-0005-0000-0000-00009C6D0000}"/>
    <cellStyle name="Normal 2 6 54 2 3 2" xfId="28062" xr:uid="{00000000-0005-0000-0000-00009D6D0000}"/>
    <cellStyle name="Normal 2 6 54 2 4" xfId="28063" xr:uid="{00000000-0005-0000-0000-00009E6D0000}"/>
    <cellStyle name="Normal 2 6 54 2 4 2" xfId="28064" xr:uid="{00000000-0005-0000-0000-00009F6D0000}"/>
    <cellStyle name="Normal 2 6 54 2 5" xfId="28065" xr:uid="{00000000-0005-0000-0000-0000A06D0000}"/>
    <cellStyle name="Normal 2 6 54 2 5 2" xfId="28066" xr:uid="{00000000-0005-0000-0000-0000A16D0000}"/>
    <cellStyle name="Normal 2 6 54 2 6" xfId="28067" xr:uid="{00000000-0005-0000-0000-0000A26D0000}"/>
    <cellStyle name="Normal 2 6 54 2 7" xfId="28068" xr:uid="{00000000-0005-0000-0000-0000A36D0000}"/>
    <cellStyle name="Normal 2 6 54 3" xfId="28069" xr:uid="{00000000-0005-0000-0000-0000A46D0000}"/>
    <cellStyle name="Normal 2 6 54 3 2" xfId="28070" xr:uid="{00000000-0005-0000-0000-0000A56D0000}"/>
    <cellStyle name="Normal 2 6 54 3 3" xfId="28071" xr:uid="{00000000-0005-0000-0000-0000A66D0000}"/>
    <cellStyle name="Normal 2 6 54 4" xfId="28072" xr:uid="{00000000-0005-0000-0000-0000A76D0000}"/>
    <cellStyle name="Normal 2 6 54 4 2" xfId="28073" xr:uid="{00000000-0005-0000-0000-0000A86D0000}"/>
    <cellStyle name="Normal 2 6 54 5" xfId="28074" xr:uid="{00000000-0005-0000-0000-0000A96D0000}"/>
    <cellStyle name="Normal 2 6 54 5 2" xfId="28075" xr:uid="{00000000-0005-0000-0000-0000AA6D0000}"/>
    <cellStyle name="Normal 2 6 54 6" xfId="28076" xr:uid="{00000000-0005-0000-0000-0000AB6D0000}"/>
    <cellStyle name="Normal 2 6 54 6 2" xfId="28077" xr:uid="{00000000-0005-0000-0000-0000AC6D0000}"/>
    <cellStyle name="Normal 2 6 54 7" xfId="28078" xr:uid="{00000000-0005-0000-0000-0000AD6D0000}"/>
    <cellStyle name="Normal 2 6 54 7 2" xfId="28079" xr:uid="{00000000-0005-0000-0000-0000AE6D0000}"/>
    <cellStyle name="Normal 2 6 54 8" xfId="28080" xr:uid="{00000000-0005-0000-0000-0000AF6D0000}"/>
    <cellStyle name="Normal 2 6 54 8 2" xfId="28081" xr:uid="{00000000-0005-0000-0000-0000B06D0000}"/>
    <cellStyle name="Normal 2 6 54 9" xfId="28082" xr:uid="{00000000-0005-0000-0000-0000B16D0000}"/>
    <cellStyle name="Normal 2 6 55" xfId="28083" xr:uid="{00000000-0005-0000-0000-0000B26D0000}"/>
    <cellStyle name="Normal 2 6 55 10" xfId="28084" xr:uid="{00000000-0005-0000-0000-0000B36D0000}"/>
    <cellStyle name="Normal 2 6 55 2" xfId="28085" xr:uid="{00000000-0005-0000-0000-0000B46D0000}"/>
    <cellStyle name="Normal 2 6 55 2 2" xfId="28086" xr:uid="{00000000-0005-0000-0000-0000B56D0000}"/>
    <cellStyle name="Normal 2 6 55 2 2 2" xfId="28087" xr:uid="{00000000-0005-0000-0000-0000B66D0000}"/>
    <cellStyle name="Normal 2 6 55 2 2 3" xfId="28088" xr:uid="{00000000-0005-0000-0000-0000B76D0000}"/>
    <cellStyle name="Normal 2 6 55 2 3" xfId="28089" xr:uid="{00000000-0005-0000-0000-0000B86D0000}"/>
    <cellStyle name="Normal 2 6 55 2 3 2" xfId="28090" xr:uid="{00000000-0005-0000-0000-0000B96D0000}"/>
    <cellStyle name="Normal 2 6 55 2 4" xfId="28091" xr:uid="{00000000-0005-0000-0000-0000BA6D0000}"/>
    <cellStyle name="Normal 2 6 55 2 4 2" xfId="28092" xr:uid="{00000000-0005-0000-0000-0000BB6D0000}"/>
    <cellStyle name="Normal 2 6 55 2 5" xfId="28093" xr:uid="{00000000-0005-0000-0000-0000BC6D0000}"/>
    <cellStyle name="Normal 2 6 55 2 5 2" xfId="28094" xr:uid="{00000000-0005-0000-0000-0000BD6D0000}"/>
    <cellStyle name="Normal 2 6 55 2 6" xfId="28095" xr:uid="{00000000-0005-0000-0000-0000BE6D0000}"/>
    <cellStyle name="Normal 2 6 55 2 7" xfId="28096" xr:uid="{00000000-0005-0000-0000-0000BF6D0000}"/>
    <cellStyle name="Normal 2 6 55 3" xfId="28097" xr:uid="{00000000-0005-0000-0000-0000C06D0000}"/>
    <cellStyle name="Normal 2 6 55 3 2" xfId="28098" xr:uid="{00000000-0005-0000-0000-0000C16D0000}"/>
    <cellStyle name="Normal 2 6 55 3 3" xfId="28099" xr:uid="{00000000-0005-0000-0000-0000C26D0000}"/>
    <cellStyle name="Normal 2 6 55 4" xfId="28100" xr:uid="{00000000-0005-0000-0000-0000C36D0000}"/>
    <cellStyle name="Normal 2 6 55 4 2" xfId="28101" xr:uid="{00000000-0005-0000-0000-0000C46D0000}"/>
    <cellStyle name="Normal 2 6 55 5" xfId="28102" xr:uid="{00000000-0005-0000-0000-0000C56D0000}"/>
    <cellStyle name="Normal 2 6 55 5 2" xfId="28103" xr:uid="{00000000-0005-0000-0000-0000C66D0000}"/>
    <cellStyle name="Normal 2 6 55 6" xfId="28104" xr:uid="{00000000-0005-0000-0000-0000C76D0000}"/>
    <cellStyle name="Normal 2 6 55 6 2" xfId="28105" xr:uid="{00000000-0005-0000-0000-0000C86D0000}"/>
    <cellStyle name="Normal 2 6 55 7" xfId="28106" xr:uid="{00000000-0005-0000-0000-0000C96D0000}"/>
    <cellStyle name="Normal 2 6 55 7 2" xfId="28107" xr:uid="{00000000-0005-0000-0000-0000CA6D0000}"/>
    <cellStyle name="Normal 2 6 55 8" xfId="28108" xr:uid="{00000000-0005-0000-0000-0000CB6D0000}"/>
    <cellStyle name="Normal 2 6 55 8 2" xfId="28109" xr:uid="{00000000-0005-0000-0000-0000CC6D0000}"/>
    <cellStyle name="Normal 2 6 55 9" xfId="28110" xr:uid="{00000000-0005-0000-0000-0000CD6D0000}"/>
    <cellStyle name="Normal 2 6 56" xfId="28111" xr:uid="{00000000-0005-0000-0000-0000CE6D0000}"/>
    <cellStyle name="Normal 2 6 56 10" xfId="28112" xr:uid="{00000000-0005-0000-0000-0000CF6D0000}"/>
    <cellStyle name="Normal 2 6 56 2" xfId="28113" xr:uid="{00000000-0005-0000-0000-0000D06D0000}"/>
    <cellStyle name="Normal 2 6 56 2 2" xfId="28114" xr:uid="{00000000-0005-0000-0000-0000D16D0000}"/>
    <cellStyle name="Normal 2 6 56 2 2 2" xfId="28115" xr:uid="{00000000-0005-0000-0000-0000D26D0000}"/>
    <cellStyle name="Normal 2 6 56 2 2 3" xfId="28116" xr:uid="{00000000-0005-0000-0000-0000D36D0000}"/>
    <cellStyle name="Normal 2 6 56 2 3" xfId="28117" xr:uid="{00000000-0005-0000-0000-0000D46D0000}"/>
    <cellStyle name="Normal 2 6 56 2 3 2" xfId="28118" xr:uid="{00000000-0005-0000-0000-0000D56D0000}"/>
    <cellStyle name="Normal 2 6 56 2 4" xfId="28119" xr:uid="{00000000-0005-0000-0000-0000D66D0000}"/>
    <cellStyle name="Normal 2 6 56 2 4 2" xfId="28120" xr:uid="{00000000-0005-0000-0000-0000D76D0000}"/>
    <cellStyle name="Normal 2 6 56 2 5" xfId="28121" xr:uid="{00000000-0005-0000-0000-0000D86D0000}"/>
    <cellStyle name="Normal 2 6 56 2 5 2" xfId="28122" xr:uid="{00000000-0005-0000-0000-0000D96D0000}"/>
    <cellStyle name="Normal 2 6 56 2 6" xfId="28123" xr:uid="{00000000-0005-0000-0000-0000DA6D0000}"/>
    <cellStyle name="Normal 2 6 56 2 7" xfId="28124" xr:uid="{00000000-0005-0000-0000-0000DB6D0000}"/>
    <cellStyle name="Normal 2 6 56 3" xfId="28125" xr:uid="{00000000-0005-0000-0000-0000DC6D0000}"/>
    <cellStyle name="Normal 2 6 56 3 2" xfId="28126" xr:uid="{00000000-0005-0000-0000-0000DD6D0000}"/>
    <cellStyle name="Normal 2 6 56 3 3" xfId="28127" xr:uid="{00000000-0005-0000-0000-0000DE6D0000}"/>
    <cellStyle name="Normal 2 6 56 4" xfId="28128" xr:uid="{00000000-0005-0000-0000-0000DF6D0000}"/>
    <cellStyle name="Normal 2 6 56 4 2" xfId="28129" xr:uid="{00000000-0005-0000-0000-0000E06D0000}"/>
    <cellStyle name="Normal 2 6 56 5" xfId="28130" xr:uid="{00000000-0005-0000-0000-0000E16D0000}"/>
    <cellStyle name="Normal 2 6 56 5 2" xfId="28131" xr:uid="{00000000-0005-0000-0000-0000E26D0000}"/>
    <cellStyle name="Normal 2 6 56 6" xfId="28132" xr:uid="{00000000-0005-0000-0000-0000E36D0000}"/>
    <cellStyle name="Normal 2 6 56 6 2" xfId="28133" xr:uid="{00000000-0005-0000-0000-0000E46D0000}"/>
    <cellStyle name="Normal 2 6 56 7" xfId="28134" xr:uid="{00000000-0005-0000-0000-0000E56D0000}"/>
    <cellStyle name="Normal 2 6 56 7 2" xfId="28135" xr:uid="{00000000-0005-0000-0000-0000E66D0000}"/>
    <cellStyle name="Normal 2 6 56 8" xfId="28136" xr:uid="{00000000-0005-0000-0000-0000E76D0000}"/>
    <cellStyle name="Normal 2 6 56 8 2" xfId="28137" xr:uid="{00000000-0005-0000-0000-0000E86D0000}"/>
    <cellStyle name="Normal 2 6 56 9" xfId="28138" xr:uid="{00000000-0005-0000-0000-0000E96D0000}"/>
    <cellStyle name="Normal 2 6 57" xfId="28139" xr:uid="{00000000-0005-0000-0000-0000EA6D0000}"/>
    <cellStyle name="Normal 2 6 57 10" xfId="28140" xr:uid="{00000000-0005-0000-0000-0000EB6D0000}"/>
    <cellStyle name="Normal 2 6 57 2" xfId="28141" xr:uid="{00000000-0005-0000-0000-0000EC6D0000}"/>
    <cellStyle name="Normal 2 6 57 2 2" xfId="28142" xr:uid="{00000000-0005-0000-0000-0000ED6D0000}"/>
    <cellStyle name="Normal 2 6 57 2 2 2" xfId="28143" xr:uid="{00000000-0005-0000-0000-0000EE6D0000}"/>
    <cellStyle name="Normal 2 6 57 2 2 3" xfId="28144" xr:uid="{00000000-0005-0000-0000-0000EF6D0000}"/>
    <cellStyle name="Normal 2 6 57 2 3" xfId="28145" xr:uid="{00000000-0005-0000-0000-0000F06D0000}"/>
    <cellStyle name="Normal 2 6 57 2 3 2" xfId="28146" xr:uid="{00000000-0005-0000-0000-0000F16D0000}"/>
    <cellStyle name="Normal 2 6 57 2 4" xfId="28147" xr:uid="{00000000-0005-0000-0000-0000F26D0000}"/>
    <cellStyle name="Normal 2 6 57 2 4 2" xfId="28148" xr:uid="{00000000-0005-0000-0000-0000F36D0000}"/>
    <cellStyle name="Normal 2 6 57 2 5" xfId="28149" xr:uid="{00000000-0005-0000-0000-0000F46D0000}"/>
    <cellStyle name="Normal 2 6 57 2 5 2" xfId="28150" xr:uid="{00000000-0005-0000-0000-0000F56D0000}"/>
    <cellStyle name="Normal 2 6 57 2 6" xfId="28151" xr:uid="{00000000-0005-0000-0000-0000F66D0000}"/>
    <cellStyle name="Normal 2 6 57 2 7" xfId="28152" xr:uid="{00000000-0005-0000-0000-0000F76D0000}"/>
    <cellStyle name="Normal 2 6 57 3" xfId="28153" xr:uid="{00000000-0005-0000-0000-0000F86D0000}"/>
    <cellStyle name="Normal 2 6 57 3 2" xfId="28154" xr:uid="{00000000-0005-0000-0000-0000F96D0000}"/>
    <cellStyle name="Normal 2 6 57 3 3" xfId="28155" xr:uid="{00000000-0005-0000-0000-0000FA6D0000}"/>
    <cellStyle name="Normal 2 6 57 4" xfId="28156" xr:uid="{00000000-0005-0000-0000-0000FB6D0000}"/>
    <cellStyle name="Normal 2 6 57 4 2" xfId="28157" xr:uid="{00000000-0005-0000-0000-0000FC6D0000}"/>
    <cellStyle name="Normal 2 6 57 5" xfId="28158" xr:uid="{00000000-0005-0000-0000-0000FD6D0000}"/>
    <cellStyle name="Normal 2 6 57 5 2" xfId="28159" xr:uid="{00000000-0005-0000-0000-0000FE6D0000}"/>
    <cellStyle name="Normal 2 6 57 6" xfId="28160" xr:uid="{00000000-0005-0000-0000-0000FF6D0000}"/>
    <cellStyle name="Normal 2 6 57 6 2" xfId="28161" xr:uid="{00000000-0005-0000-0000-0000006E0000}"/>
    <cellStyle name="Normal 2 6 57 7" xfId="28162" xr:uid="{00000000-0005-0000-0000-0000016E0000}"/>
    <cellStyle name="Normal 2 6 57 7 2" xfId="28163" xr:uid="{00000000-0005-0000-0000-0000026E0000}"/>
    <cellStyle name="Normal 2 6 57 8" xfId="28164" xr:uid="{00000000-0005-0000-0000-0000036E0000}"/>
    <cellStyle name="Normal 2 6 57 8 2" xfId="28165" xr:uid="{00000000-0005-0000-0000-0000046E0000}"/>
    <cellStyle name="Normal 2 6 57 9" xfId="28166" xr:uid="{00000000-0005-0000-0000-0000056E0000}"/>
    <cellStyle name="Normal 2 6 58" xfId="28167" xr:uid="{00000000-0005-0000-0000-0000066E0000}"/>
    <cellStyle name="Normal 2 6 58 10" xfId="28168" xr:uid="{00000000-0005-0000-0000-0000076E0000}"/>
    <cellStyle name="Normal 2 6 58 2" xfId="28169" xr:uid="{00000000-0005-0000-0000-0000086E0000}"/>
    <cellStyle name="Normal 2 6 58 2 2" xfId="28170" xr:uid="{00000000-0005-0000-0000-0000096E0000}"/>
    <cellStyle name="Normal 2 6 58 2 2 2" xfId="28171" xr:uid="{00000000-0005-0000-0000-00000A6E0000}"/>
    <cellStyle name="Normal 2 6 58 2 2 3" xfId="28172" xr:uid="{00000000-0005-0000-0000-00000B6E0000}"/>
    <cellStyle name="Normal 2 6 58 2 3" xfId="28173" xr:uid="{00000000-0005-0000-0000-00000C6E0000}"/>
    <cellStyle name="Normal 2 6 58 2 3 2" xfId="28174" xr:uid="{00000000-0005-0000-0000-00000D6E0000}"/>
    <cellStyle name="Normal 2 6 58 2 4" xfId="28175" xr:uid="{00000000-0005-0000-0000-00000E6E0000}"/>
    <cellStyle name="Normal 2 6 58 2 4 2" xfId="28176" xr:uid="{00000000-0005-0000-0000-00000F6E0000}"/>
    <cellStyle name="Normal 2 6 58 2 5" xfId="28177" xr:uid="{00000000-0005-0000-0000-0000106E0000}"/>
    <cellStyle name="Normal 2 6 58 2 5 2" xfId="28178" xr:uid="{00000000-0005-0000-0000-0000116E0000}"/>
    <cellStyle name="Normal 2 6 58 2 6" xfId="28179" xr:uid="{00000000-0005-0000-0000-0000126E0000}"/>
    <cellStyle name="Normal 2 6 58 2 7" xfId="28180" xr:uid="{00000000-0005-0000-0000-0000136E0000}"/>
    <cellStyle name="Normal 2 6 58 3" xfId="28181" xr:uid="{00000000-0005-0000-0000-0000146E0000}"/>
    <cellStyle name="Normal 2 6 58 3 2" xfId="28182" xr:uid="{00000000-0005-0000-0000-0000156E0000}"/>
    <cellStyle name="Normal 2 6 58 3 3" xfId="28183" xr:uid="{00000000-0005-0000-0000-0000166E0000}"/>
    <cellStyle name="Normal 2 6 58 4" xfId="28184" xr:uid="{00000000-0005-0000-0000-0000176E0000}"/>
    <cellStyle name="Normal 2 6 58 4 2" xfId="28185" xr:uid="{00000000-0005-0000-0000-0000186E0000}"/>
    <cellStyle name="Normal 2 6 58 5" xfId="28186" xr:uid="{00000000-0005-0000-0000-0000196E0000}"/>
    <cellStyle name="Normal 2 6 58 5 2" xfId="28187" xr:uid="{00000000-0005-0000-0000-00001A6E0000}"/>
    <cellStyle name="Normal 2 6 58 6" xfId="28188" xr:uid="{00000000-0005-0000-0000-00001B6E0000}"/>
    <cellStyle name="Normal 2 6 58 6 2" xfId="28189" xr:uid="{00000000-0005-0000-0000-00001C6E0000}"/>
    <cellStyle name="Normal 2 6 58 7" xfId="28190" xr:uid="{00000000-0005-0000-0000-00001D6E0000}"/>
    <cellStyle name="Normal 2 6 58 7 2" xfId="28191" xr:uid="{00000000-0005-0000-0000-00001E6E0000}"/>
    <cellStyle name="Normal 2 6 58 8" xfId="28192" xr:uid="{00000000-0005-0000-0000-00001F6E0000}"/>
    <cellStyle name="Normal 2 6 58 8 2" xfId="28193" xr:uid="{00000000-0005-0000-0000-0000206E0000}"/>
    <cellStyle name="Normal 2 6 58 9" xfId="28194" xr:uid="{00000000-0005-0000-0000-0000216E0000}"/>
    <cellStyle name="Normal 2 6 59" xfId="28195" xr:uid="{00000000-0005-0000-0000-0000226E0000}"/>
    <cellStyle name="Normal 2 6 59 10" xfId="28196" xr:uid="{00000000-0005-0000-0000-0000236E0000}"/>
    <cellStyle name="Normal 2 6 59 2" xfId="28197" xr:uid="{00000000-0005-0000-0000-0000246E0000}"/>
    <cellStyle name="Normal 2 6 59 2 2" xfId="28198" xr:uid="{00000000-0005-0000-0000-0000256E0000}"/>
    <cellStyle name="Normal 2 6 59 2 2 2" xfId="28199" xr:uid="{00000000-0005-0000-0000-0000266E0000}"/>
    <cellStyle name="Normal 2 6 59 2 2 3" xfId="28200" xr:uid="{00000000-0005-0000-0000-0000276E0000}"/>
    <cellStyle name="Normal 2 6 59 2 3" xfId="28201" xr:uid="{00000000-0005-0000-0000-0000286E0000}"/>
    <cellStyle name="Normal 2 6 59 2 3 2" xfId="28202" xr:uid="{00000000-0005-0000-0000-0000296E0000}"/>
    <cellStyle name="Normal 2 6 59 2 4" xfId="28203" xr:uid="{00000000-0005-0000-0000-00002A6E0000}"/>
    <cellStyle name="Normal 2 6 59 2 4 2" xfId="28204" xr:uid="{00000000-0005-0000-0000-00002B6E0000}"/>
    <cellStyle name="Normal 2 6 59 2 5" xfId="28205" xr:uid="{00000000-0005-0000-0000-00002C6E0000}"/>
    <cellStyle name="Normal 2 6 59 2 5 2" xfId="28206" xr:uid="{00000000-0005-0000-0000-00002D6E0000}"/>
    <cellStyle name="Normal 2 6 59 2 6" xfId="28207" xr:uid="{00000000-0005-0000-0000-00002E6E0000}"/>
    <cellStyle name="Normal 2 6 59 2 7" xfId="28208" xr:uid="{00000000-0005-0000-0000-00002F6E0000}"/>
    <cellStyle name="Normal 2 6 59 3" xfId="28209" xr:uid="{00000000-0005-0000-0000-0000306E0000}"/>
    <cellStyle name="Normal 2 6 59 3 2" xfId="28210" xr:uid="{00000000-0005-0000-0000-0000316E0000}"/>
    <cellStyle name="Normal 2 6 59 3 3" xfId="28211" xr:uid="{00000000-0005-0000-0000-0000326E0000}"/>
    <cellStyle name="Normal 2 6 59 4" xfId="28212" xr:uid="{00000000-0005-0000-0000-0000336E0000}"/>
    <cellStyle name="Normal 2 6 59 4 2" xfId="28213" xr:uid="{00000000-0005-0000-0000-0000346E0000}"/>
    <cellStyle name="Normal 2 6 59 5" xfId="28214" xr:uid="{00000000-0005-0000-0000-0000356E0000}"/>
    <cellStyle name="Normal 2 6 59 5 2" xfId="28215" xr:uid="{00000000-0005-0000-0000-0000366E0000}"/>
    <cellStyle name="Normal 2 6 59 6" xfId="28216" xr:uid="{00000000-0005-0000-0000-0000376E0000}"/>
    <cellStyle name="Normal 2 6 59 6 2" xfId="28217" xr:uid="{00000000-0005-0000-0000-0000386E0000}"/>
    <cellStyle name="Normal 2 6 59 7" xfId="28218" xr:uid="{00000000-0005-0000-0000-0000396E0000}"/>
    <cellStyle name="Normal 2 6 59 7 2" xfId="28219" xr:uid="{00000000-0005-0000-0000-00003A6E0000}"/>
    <cellStyle name="Normal 2 6 59 8" xfId="28220" xr:uid="{00000000-0005-0000-0000-00003B6E0000}"/>
    <cellStyle name="Normal 2 6 59 8 2" xfId="28221" xr:uid="{00000000-0005-0000-0000-00003C6E0000}"/>
    <cellStyle name="Normal 2 6 59 9" xfId="28222" xr:uid="{00000000-0005-0000-0000-00003D6E0000}"/>
    <cellStyle name="Normal 2 6 6" xfId="28223" xr:uid="{00000000-0005-0000-0000-00003E6E0000}"/>
    <cellStyle name="Normal 2 6 6 10" xfId="28224" xr:uid="{00000000-0005-0000-0000-00003F6E0000}"/>
    <cellStyle name="Normal 2 6 6 2" xfId="28225" xr:uid="{00000000-0005-0000-0000-0000406E0000}"/>
    <cellStyle name="Normal 2 6 6 2 2" xfId="28226" xr:uid="{00000000-0005-0000-0000-0000416E0000}"/>
    <cellStyle name="Normal 2 6 6 3" xfId="28227" xr:uid="{00000000-0005-0000-0000-0000426E0000}"/>
    <cellStyle name="Normal 2 6 6 3 2" xfId="28228" xr:uid="{00000000-0005-0000-0000-0000436E0000}"/>
    <cellStyle name="Normal 2 6 6 4" xfId="28229" xr:uid="{00000000-0005-0000-0000-0000446E0000}"/>
    <cellStyle name="Normal 2 6 6 4 2" xfId="28230" xr:uid="{00000000-0005-0000-0000-0000456E0000}"/>
    <cellStyle name="Normal 2 6 6 5" xfId="28231" xr:uid="{00000000-0005-0000-0000-0000466E0000}"/>
    <cellStyle name="Normal 2 6 6 5 2" xfId="28232" xr:uid="{00000000-0005-0000-0000-0000476E0000}"/>
    <cellStyle name="Normal 2 6 6 6" xfId="28233" xr:uid="{00000000-0005-0000-0000-0000486E0000}"/>
    <cellStyle name="Normal 2 6 6 6 2" xfId="28234" xr:uid="{00000000-0005-0000-0000-0000496E0000}"/>
    <cellStyle name="Normal 2 6 6 7" xfId="28235" xr:uid="{00000000-0005-0000-0000-00004A6E0000}"/>
    <cellStyle name="Normal 2 6 6 7 2" xfId="28236" xr:uid="{00000000-0005-0000-0000-00004B6E0000}"/>
    <cellStyle name="Normal 2 6 6 8" xfId="28237" xr:uid="{00000000-0005-0000-0000-00004C6E0000}"/>
    <cellStyle name="Normal 2 6 6 9" xfId="28238" xr:uid="{00000000-0005-0000-0000-00004D6E0000}"/>
    <cellStyle name="Normal 2 6 60" xfId="28239" xr:uid="{00000000-0005-0000-0000-00004E6E0000}"/>
    <cellStyle name="Normal 2 6 60 10" xfId="28240" xr:uid="{00000000-0005-0000-0000-00004F6E0000}"/>
    <cellStyle name="Normal 2 6 60 2" xfId="28241" xr:uid="{00000000-0005-0000-0000-0000506E0000}"/>
    <cellStyle name="Normal 2 6 60 2 2" xfId="28242" xr:uid="{00000000-0005-0000-0000-0000516E0000}"/>
    <cellStyle name="Normal 2 6 60 2 2 2" xfId="28243" xr:uid="{00000000-0005-0000-0000-0000526E0000}"/>
    <cellStyle name="Normal 2 6 60 2 2 3" xfId="28244" xr:uid="{00000000-0005-0000-0000-0000536E0000}"/>
    <cellStyle name="Normal 2 6 60 2 3" xfId="28245" xr:uid="{00000000-0005-0000-0000-0000546E0000}"/>
    <cellStyle name="Normal 2 6 60 2 3 2" xfId="28246" xr:uid="{00000000-0005-0000-0000-0000556E0000}"/>
    <cellStyle name="Normal 2 6 60 2 4" xfId="28247" xr:uid="{00000000-0005-0000-0000-0000566E0000}"/>
    <cellStyle name="Normal 2 6 60 2 4 2" xfId="28248" xr:uid="{00000000-0005-0000-0000-0000576E0000}"/>
    <cellStyle name="Normal 2 6 60 2 5" xfId="28249" xr:uid="{00000000-0005-0000-0000-0000586E0000}"/>
    <cellStyle name="Normal 2 6 60 2 5 2" xfId="28250" xr:uid="{00000000-0005-0000-0000-0000596E0000}"/>
    <cellStyle name="Normal 2 6 60 2 6" xfId="28251" xr:uid="{00000000-0005-0000-0000-00005A6E0000}"/>
    <cellStyle name="Normal 2 6 60 2 7" xfId="28252" xr:uid="{00000000-0005-0000-0000-00005B6E0000}"/>
    <cellStyle name="Normal 2 6 60 3" xfId="28253" xr:uid="{00000000-0005-0000-0000-00005C6E0000}"/>
    <cellStyle name="Normal 2 6 60 3 2" xfId="28254" xr:uid="{00000000-0005-0000-0000-00005D6E0000}"/>
    <cellStyle name="Normal 2 6 60 3 3" xfId="28255" xr:uid="{00000000-0005-0000-0000-00005E6E0000}"/>
    <cellStyle name="Normal 2 6 60 4" xfId="28256" xr:uid="{00000000-0005-0000-0000-00005F6E0000}"/>
    <cellStyle name="Normal 2 6 60 4 2" xfId="28257" xr:uid="{00000000-0005-0000-0000-0000606E0000}"/>
    <cellStyle name="Normal 2 6 60 5" xfId="28258" xr:uid="{00000000-0005-0000-0000-0000616E0000}"/>
    <cellStyle name="Normal 2 6 60 5 2" xfId="28259" xr:uid="{00000000-0005-0000-0000-0000626E0000}"/>
    <cellStyle name="Normal 2 6 60 6" xfId="28260" xr:uid="{00000000-0005-0000-0000-0000636E0000}"/>
    <cellStyle name="Normal 2 6 60 6 2" xfId="28261" xr:uid="{00000000-0005-0000-0000-0000646E0000}"/>
    <cellStyle name="Normal 2 6 60 7" xfId="28262" xr:uid="{00000000-0005-0000-0000-0000656E0000}"/>
    <cellStyle name="Normal 2 6 60 7 2" xfId="28263" xr:uid="{00000000-0005-0000-0000-0000666E0000}"/>
    <cellStyle name="Normal 2 6 60 8" xfId="28264" xr:uid="{00000000-0005-0000-0000-0000676E0000}"/>
    <cellStyle name="Normal 2 6 60 8 2" xfId="28265" xr:uid="{00000000-0005-0000-0000-0000686E0000}"/>
    <cellStyle name="Normal 2 6 60 9" xfId="28266" xr:uid="{00000000-0005-0000-0000-0000696E0000}"/>
    <cellStyle name="Normal 2 6 61" xfId="28267" xr:uid="{00000000-0005-0000-0000-00006A6E0000}"/>
    <cellStyle name="Normal 2 6 61 10" xfId="28268" xr:uid="{00000000-0005-0000-0000-00006B6E0000}"/>
    <cellStyle name="Normal 2 6 61 2" xfId="28269" xr:uid="{00000000-0005-0000-0000-00006C6E0000}"/>
    <cellStyle name="Normal 2 6 61 2 2" xfId="28270" xr:uid="{00000000-0005-0000-0000-00006D6E0000}"/>
    <cellStyle name="Normal 2 6 61 2 2 2" xfId="28271" xr:uid="{00000000-0005-0000-0000-00006E6E0000}"/>
    <cellStyle name="Normal 2 6 61 2 2 3" xfId="28272" xr:uid="{00000000-0005-0000-0000-00006F6E0000}"/>
    <cellStyle name="Normal 2 6 61 2 3" xfId="28273" xr:uid="{00000000-0005-0000-0000-0000706E0000}"/>
    <cellStyle name="Normal 2 6 61 2 3 2" xfId="28274" xr:uid="{00000000-0005-0000-0000-0000716E0000}"/>
    <cellStyle name="Normal 2 6 61 2 4" xfId="28275" xr:uid="{00000000-0005-0000-0000-0000726E0000}"/>
    <cellStyle name="Normal 2 6 61 2 4 2" xfId="28276" xr:uid="{00000000-0005-0000-0000-0000736E0000}"/>
    <cellStyle name="Normal 2 6 61 2 5" xfId="28277" xr:uid="{00000000-0005-0000-0000-0000746E0000}"/>
    <cellStyle name="Normal 2 6 61 2 5 2" xfId="28278" xr:uid="{00000000-0005-0000-0000-0000756E0000}"/>
    <cellStyle name="Normal 2 6 61 2 6" xfId="28279" xr:uid="{00000000-0005-0000-0000-0000766E0000}"/>
    <cellStyle name="Normal 2 6 61 2 7" xfId="28280" xr:uid="{00000000-0005-0000-0000-0000776E0000}"/>
    <cellStyle name="Normal 2 6 61 3" xfId="28281" xr:uid="{00000000-0005-0000-0000-0000786E0000}"/>
    <cellStyle name="Normal 2 6 61 3 2" xfId="28282" xr:uid="{00000000-0005-0000-0000-0000796E0000}"/>
    <cellStyle name="Normal 2 6 61 3 3" xfId="28283" xr:uid="{00000000-0005-0000-0000-00007A6E0000}"/>
    <cellStyle name="Normal 2 6 61 4" xfId="28284" xr:uid="{00000000-0005-0000-0000-00007B6E0000}"/>
    <cellStyle name="Normal 2 6 61 4 2" xfId="28285" xr:uid="{00000000-0005-0000-0000-00007C6E0000}"/>
    <cellStyle name="Normal 2 6 61 5" xfId="28286" xr:uid="{00000000-0005-0000-0000-00007D6E0000}"/>
    <cellStyle name="Normal 2 6 61 5 2" xfId="28287" xr:uid="{00000000-0005-0000-0000-00007E6E0000}"/>
    <cellStyle name="Normal 2 6 61 6" xfId="28288" xr:uid="{00000000-0005-0000-0000-00007F6E0000}"/>
    <cellStyle name="Normal 2 6 61 6 2" xfId="28289" xr:uid="{00000000-0005-0000-0000-0000806E0000}"/>
    <cellStyle name="Normal 2 6 61 7" xfId="28290" xr:uid="{00000000-0005-0000-0000-0000816E0000}"/>
    <cellStyle name="Normal 2 6 61 7 2" xfId="28291" xr:uid="{00000000-0005-0000-0000-0000826E0000}"/>
    <cellStyle name="Normal 2 6 61 8" xfId="28292" xr:uid="{00000000-0005-0000-0000-0000836E0000}"/>
    <cellStyle name="Normal 2 6 61 8 2" xfId="28293" xr:uid="{00000000-0005-0000-0000-0000846E0000}"/>
    <cellStyle name="Normal 2 6 61 9" xfId="28294" xr:uid="{00000000-0005-0000-0000-0000856E0000}"/>
    <cellStyle name="Normal 2 6 62" xfId="28295" xr:uid="{00000000-0005-0000-0000-0000866E0000}"/>
    <cellStyle name="Normal 2 6 62 10" xfId="28296" xr:uid="{00000000-0005-0000-0000-0000876E0000}"/>
    <cellStyle name="Normal 2 6 62 2" xfId="28297" xr:uid="{00000000-0005-0000-0000-0000886E0000}"/>
    <cellStyle name="Normal 2 6 62 2 2" xfId="28298" xr:uid="{00000000-0005-0000-0000-0000896E0000}"/>
    <cellStyle name="Normal 2 6 62 2 2 2" xfId="28299" xr:uid="{00000000-0005-0000-0000-00008A6E0000}"/>
    <cellStyle name="Normal 2 6 62 2 2 3" xfId="28300" xr:uid="{00000000-0005-0000-0000-00008B6E0000}"/>
    <cellStyle name="Normal 2 6 62 2 3" xfId="28301" xr:uid="{00000000-0005-0000-0000-00008C6E0000}"/>
    <cellStyle name="Normal 2 6 62 2 3 2" xfId="28302" xr:uid="{00000000-0005-0000-0000-00008D6E0000}"/>
    <cellStyle name="Normal 2 6 62 2 4" xfId="28303" xr:uid="{00000000-0005-0000-0000-00008E6E0000}"/>
    <cellStyle name="Normal 2 6 62 2 4 2" xfId="28304" xr:uid="{00000000-0005-0000-0000-00008F6E0000}"/>
    <cellStyle name="Normal 2 6 62 2 5" xfId="28305" xr:uid="{00000000-0005-0000-0000-0000906E0000}"/>
    <cellStyle name="Normal 2 6 62 2 5 2" xfId="28306" xr:uid="{00000000-0005-0000-0000-0000916E0000}"/>
    <cellStyle name="Normal 2 6 62 2 6" xfId="28307" xr:uid="{00000000-0005-0000-0000-0000926E0000}"/>
    <cellStyle name="Normal 2 6 62 2 7" xfId="28308" xr:uid="{00000000-0005-0000-0000-0000936E0000}"/>
    <cellStyle name="Normal 2 6 62 3" xfId="28309" xr:uid="{00000000-0005-0000-0000-0000946E0000}"/>
    <cellStyle name="Normal 2 6 62 3 2" xfId="28310" xr:uid="{00000000-0005-0000-0000-0000956E0000}"/>
    <cellStyle name="Normal 2 6 62 3 3" xfId="28311" xr:uid="{00000000-0005-0000-0000-0000966E0000}"/>
    <cellStyle name="Normal 2 6 62 4" xfId="28312" xr:uid="{00000000-0005-0000-0000-0000976E0000}"/>
    <cellStyle name="Normal 2 6 62 4 2" xfId="28313" xr:uid="{00000000-0005-0000-0000-0000986E0000}"/>
    <cellStyle name="Normal 2 6 62 5" xfId="28314" xr:uid="{00000000-0005-0000-0000-0000996E0000}"/>
    <cellStyle name="Normal 2 6 62 5 2" xfId="28315" xr:uid="{00000000-0005-0000-0000-00009A6E0000}"/>
    <cellStyle name="Normal 2 6 62 6" xfId="28316" xr:uid="{00000000-0005-0000-0000-00009B6E0000}"/>
    <cellStyle name="Normal 2 6 62 6 2" xfId="28317" xr:uid="{00000000-0005-0000-0000-00009C6E0000}"/>
    <cellStyle name="Normal 2 6 62 7" xfId="28318" xr:uid="{00000000-0005-0000-0000-00009D6E0000}"/>
    <cellStyle name="Normal 2 6 62 7 2" xfId="28319" xr:uid="{00000000-0005-0000-0000-00009E6E0000}"/>
    <cellStyle name="Normal 2 6 62 8" xfId="28320" xr:uid="{00000000-0005-0000-0000-00009F6E0000}"/>
    <cellStyle name="Normal 2 6 62 8 2" xfId="28321" xr:uid="{00000000-0005-0000-0000-0000A06E0000}"/>
    <cellStyle name="Normal 2 6 62 9" xfId="28322" xr:uid="{00000000-0005-0000-0000-0000A16E0000}"/>
    <cellStyle name="Normal 2 6 63" xfId="28323" xr:uid="{00000000-0005-0000-0000-0000A26E0000}"/>
    <cellStyle name="Normal 2 6 63 10" xfId="28324" xr:uid="{00000000-0005-0000-0000-0000A36E0000}"/>
    <cellStyle name="Normal 2 6 63 2" xfId="28325" xr:uid="{00000000-0005-0000-0000-0000A46E0000}"/>
    <cellStyle name="Normal 2 6 63 2 2" xfId="28326" xr:uid="{00000000-0005-0000-0000-0000A56E0000}"/>
    <cellStyle name="Normal 2 6 63 2 2 2" xfId="28327" xr:uid="{00000000-0005-0000-0000-0000A66E0000}"/>
    <cellStyle name="Normal 2 6 63 2 2 3" xfId="28328" xr:uid="{00000000-0005-0000-0000-0000A76E0000}"/>
    <cellStyle name="Normal 2 6 63 2 3" xfId="28329" xr:uid="{00000000-0005-0000-0000-0000A86E0000}"/>
    <cellStyle name="Normal 2 6 63 2 3 2" xfId="28330" xr:uid="{00000000-0005-0000-0000-0000A96E0000}"/>
    <cellStyle name="Normal 2 6 63 2 4" xfId="28331" xr:uid="{00000000-0005-0000-0000-0000AA6E0000}"/>
    <cellStyle name="Normal 2 6 63 2 4 2" xfId="28332" xr:uid="{00000000-0005-0000-0000-0000AB6E0000}"/>
    <cellStyle name="Normal 2 6 63 2 5" xfId="28333" xr:uid="{00000000-0005-0000-0000-0000AC6E0000}"/>
    <cellStyle name="Normal 2 6 63 2 5 2" xfId="28334" xr:uid="{00000000-0005-0000-0000-0000AD6E0000}"/>
    <cellStyle name="Normal 2 6 63 2 6" xfId="28335" xr:uid="{00000000-0005-0000-0000-0000AE6E0000}"/>
    <cellStyle name="Normal 2 6 63 2 7" xfId="28336" xr:uid="{00000000-0005-0000-0000-0000AF6E0000}"/>
    <cellStyle name="Normal 2 6 63 3" xfId="28337" xr:uid="{00000000-0005-0000-0000-0000B06E0000}"/>
    <cellStyle name="Normal 2 6 63 3 2" xfId="28338" xr:uid="{00000000-0005-0000-0000-0000B16E0000}"/>
    <cellStyle name="Normal 2 6 63 3 3" xfId="28339" xr:uid="{00000000-0005-0000-0000-0000B26E0000}"/>
    <cellStyle name="Normal 2 6 63 4" xfId="28340" xr:uid="{00000000-0005-0000-0000-0000B36E0000}"/>
    <cellStyle name="Normal 2 6 63 4 2" xfId="28341" xr:uid="{00000000-0005-0000-0000-0000B46E0000}"/>
    <cellStyle name="Normal 2 6 63 5" xfId="28342" xr:uid="{00000000-0005-0000-0000-0000B56E0000}"/>
    <cellStyle name="Normal 2 6 63 5 2" xfId="28343" xr:uid="{00000000-0005-0000-0000-0000B66E0000}"/>
    <cellStyle name="Normal 2 6 63 6" xfId="28344" xr:uid="{00000000-0005-0000-0000-0000B76E0000}"/>
    <cellStyle name="Normal 2 6 63 6 2" xfId="28345" xr:uid="{00000000-0005-0000-0000-0000B86E0000}"/>
    <cellStyle name="Normal 2 6 63 7" xfId="28346" xr:uid="{00000000-0005-0000-0000-0000B96E0000}"/>
    <cellStyle name="Normal 2 6 63 7 2" xfId="28347" xr:uid="{00000000-0005-0000-0000-0000BA6E0000}"/>
    <cellStyle name="Normal 2 6 63 8" xfId="28348" xr:uid="{00000000-0005-0000-0000-0000BB6E0000}"/>
    <cellStyle name="Normal 2 6 63 8 2" xfId="28349" xr:uid="{00000000-0005-0000-0000-0000BC6E0000}"/>
    <cellStyle name="Normal 2 6 63 9" xfId="28350" xr:uid="{00000000-0005-0000-0000-0000BD6E0000}"/>
    <cellStyle name="Normal 2 6 64" xfId="28351" xr:uid="{00000000-0005-0000-0000-0000BE6E0000}"/>
    <cellStyle name="Normal 2 6 64 10" xfId="28352" xr:uid="{00000000-0005-0000-0000-0000BF6E0000}"/>
    <cellStyle name="Normal 2 6 64 2" xfId="28353" xr:uid="{00000000-0005-0000-0000-0000C06E0000}"/>
    <cellStyle name="Normal 2 6 64 2 2" xfId="28354" xr:uid="{00000000-0005-0000-0000-0000C16E0000}"/>
    <cellStyle name="Normal 2 6 64 2 2 2" xfId="28355" xr:uid="{00000000-0005-0000-0000-0000C26E0000}"/>
    <cellStyle name="Normal 2 6 64 2 2 3" xfId="28356" xr:uid="{00000000-0005-0000-0000-0000C36E0000}"/>
    <cellStyle name="Normal 2 6 64 2 3" xfId="28357" xr:uid="{00000000-0005-0000-0000-0000C46E0000}"/>
    <cellStyle name="Normal 2 6 64 2 3 2" xfId="28358" xr:uid="{00000000-0005-0000-0000-0000C56E0000}"/>
    <cellStyle name="Normal 2 6 64 2 4" xfId="28359" xr:uid="{00000000-0005-0000-0000-0000C66E0000}"/>
    <cellStyle name="Normal 2 6 64 2 4 2" xfId="28360" xr:uid="{00000000-0005-0000-0000-0000C76E0000}"/>
    <cellStyle name="Normal 2 6 64 2 5" xfId="28361" xr:uid="{00000000-0005-0000-0000-0000C86E0000}"/>
    <cellStyle name="Normal 2 6 64 2 5 2" xfId="28362" xr:uid="{00000000-0005-0000-0000-0000C96E0000}"/>
    <cellStyle name="Normal 2 6 64 2 6" xfId="28363" xr:uid="{00000000-0005-0000-0000-0000CA6E0000}"/>
    <cellStyle name="Normal 2 6 64 2 7" xfId="28364" xr:uid="{00000000-0005-0000-0000-0000CB6E0000}"/>
    <cellStyle name="Normal 2 6 64 3" xfId="28365" xr:uid="{00000000-0005-0000-0000-0000CC6E0000}"/>
    <cellStyle name="Normal 2 6 64 3 2" xfId="28366" xr:uid="{00000000-0005-0000-0000-0000CD6E0000}"/>
    <cellStyle name="Normal 2 6 64 3 3" xfId="28367" xr:uid="{00000000-0005-0000-0000-0000CE6E0000}"/>
    <cellStyle name="Normal 2 6 64 4" xfId="28368" xr:uid="{00000000-0005-0000-0000-0000CF6E0000}"/>
    <cellStyle name="Normal 2 6 64 4 2" xfId="28369" xr:uid="{00000000-0005-0000-0000-0000D06E0000}"/>
    <cellStyle name="Normal 2 6 64 5" xfId="28370" xr:uid="{00000000-0005-0000-0000-0000D16E0000}"/>
    <cellStyle name="Normal 2 6 64 5 2" xfId="28371" xr:uid="{00000000-0005-0000-0000-0000D26E0000}"/>
    <cellStyle name="Normal 2 6 64 6" xfId="28372" xr:uid="{00000000-0005-0000-0000-0000D36E0000}"/>
    <cellStyle name="Normal 2 6 64 6 2" xfId="28373" xr:uid="{00000000-0005-0000-0000-0000D46E0000}"/>
    <cellStyle name="Normal 2 6 64 7" xfId="28374" xr:uid="{00000000-0005-0000-0000-0000D56E0000}"/>
    <cellStyle name="Normal 2 6 64 7 2" xfId="28375" xr:uid="{00000000-0005-0000-0000-0000D66E0000}"/>
    <cellStyle name="Normal 2 6 64 8" xfId="28376" xr:uid="{00000000-0005-0000-0000-0000D76E0000}"/>
    <cellStyle name="Normal 2 6 64 8 2" xfId="28377" xr:uid="{00000000-0005-0000-0000-0000D86E0000}"/>
    <cellStyle name="Normal 2 6 64 9" xfId="28378" xr:uid="{00000000-0005-0000-0000-0000D96E0000}"/>
    <cellStyle name="Normal 2 6 65" xfId="28379" xr:uid="{00000000-0005-0000-0000-0000DA6E0000}"/>
    <cellStyle name="Normal 2 6 65 10" xfId="28380" xr:uid="{00000000-0005-0000-0000-0000DB6E0000}"/>
    <cellStyle name="Normal 2 6 65 2" xfId="28381" xr:uid="{00000000-0005-0000-0000-0000DC6E0000}"/>
    <cellStyle name="Normal 2 6 65 2 2" xfId="28382" xr:uid="{00000000-0005-0000-0000-0000DD6E0000}"/>
    <cellStyle name="Normal 2 6 65 2 2 2" xfId="28383" xr:uid="{00000000-0005-0000-0000-0000DE6E0000}"/>
    <cellStyle name="Normal 2 6 65 2 2 3" xfId="28384" xr:uid="{00000000-0005-0000-0000-0000DF6E0000}"/>
    <cellStyle name="Normal 2 6 65 2 3" xfId="28385" xr:uid="{00000000-0005-0000-0000-0000E06E0000}"/>
    <cellStyle name="Normal 2 6 65 2 3 2" xfId="28386" xr:uid="{00000000-0005-0000-0000-0000E16E0000}"/>
    <cellStyle name="Normal 2 6 65 2 4" xfId="28387" xr:uid="{00000000-0005-0000-0000-0000E26E0000}"/>
    <cellStyle name="Normal 2 6 65 2 4 2" xfId="28388" xr:uid="{00000000-0005-0000-0000-0000E36E0000}"/>
    <cellStyle name="Normal 2 6 65 2 5" xfId="28389" xr:uid="{00000000-0005-0000-0000-0000E46E0000}"/>
    <cellStyle name="Normal 2 6 65 2 5 2" xfId="28390" xr:uid="{00000000-0005-0000-0000-0000E56E0000}"/>
    <cellStyle name="Normal 2 6 65 2 6" xfId="28391" xr:uid="{00000000-0005-0000-0000-0000E66E0000}"/>
    <cellStyle name="Normal 2 6 65 2 7" xfId="28392" xr:uid="{00000000-0005-0000-0000-0000E76E0000}"/>
    <cellStyle name="Normal 2 6 65 3" xfId="28393" xr:uid="{00000000-0005-0000-0000-0000E86E0000}"/>
    <cellStyle name="Normal 2 6 65 3 2" xfId="28394" xr:uid="{00000000-0005-0000-0000-0000E96E0000}"/>
    <cellStyle name="Normal 2 6 65 3 3" xfId="28395" xr:uid="{00000000-0005-0000-0000-0000EA6E0000}"/>
    <cellStyle name="Normal 2 6 65 4" xfId="28396" xr:uid="{00000000-0005-0000-0000-0000EB6E0000}"/>
    <cellStyle name="Normal 2 6 65 4 2" xfId="28397" xr:uid="{00000000-0005-0000-0000-0000EC6E0000}"/>
    <cellStyle name="Normal 2 6 65 5" xfId="28398" xr:uid="{00000000-0005-0000-0000-0000ED6E0000}"/>
    <cellStyle name="Normal 2 6 65 5 2" xfId="28399" xr:uid="{00000000-0005-0000-0000-0000EE6E0000}"/>
    <cellStyle name="Normal 2 6 65 6" xfId="28400" xr:uid="{00000000-0005-0000-0000-0000EF6E0000}"/>
    <cellStyle name="Normal 2 6 65 6 2" xfId="28401" xr:uid="{00000000-0005-0000-0000-0000F06E0000}"/>
    <cellStyle name="Normal 2 6 65 7" xfId="28402" xr:uid="{00000000-0005-0000-0000-0000F16E0000}"/>
    <cellStyle name="Normal 2 6 65 7 2" xfId="28403" xr:uid="{00000000-0005-0000-0000-0000F26E0000}"/>
    <cellStyle name="Normal 2 6 65 8" xfId="28404" xr:uid="{00000000-0005-0000-0000-0000F36E0000}"/>
    <cellStyle name="Normal 2 6 65 8 2" xfId="28405" xr:uid="{00000000-0005-0000-0000-0000F46E0000}"/>
    <cellStyle name="Normal 2 6 65 9" xfId="28406" xr:uid="{00000000-0005-0000-0000-0000F56E0000}"/>
    <cellStyle name="Normal 2 6 66" xfId="28407" xr:uid="{00000000-0005-0000-0000-0000F66E0000}"/>
    <cellStyle name="Normal 2 6 66 10" xfId="28408" xr:uid="{00000000-0005-0000-0000-0000F76E0000}"/>
    <cellStyle name="Normal 2 6 66 2" xfId="28409" xr:uid="{00000000-0005-0000-0000-0000F86E0000}"/>
    <cellStyle name="Normal 2 6 66 2 2" xfId="28410" xr:uid="{00000000-0005-0000-0000-0000F96E0000}"/>
    <cellStyle name="Normal 2 6 66 2 2 2" xfId="28411" xr:uid="{00000000-0005-0000-0000-0000FA6E0000}"/>
    <cellStyle name="Normal 2 6 66 2 2 3" xfId="28412" xr:uid="{00000000-0005-0000-0000-0000FB6E0000}"/>
    <cellStyle name="Normal 2 6 66 2 3" xfId="28413" xr:uid="{00000000-0005-0000-0000-0000FC6E0000}"/>
    <cellStyle name="Normal 2 6 66 2 3 2" xfId="28414" xr:uid="{00000000-0005-0000-0000-0000FD6E0000}"/>
    <cellStyle name="Normal 2 6 66 2 4" xfId="28415" xr:uid="{00000000-0005-0000-0000-0000FE6E0000}"/>
    <cellStyle name="Normal 2 6 66 2 4 2" xfId="28416" xr:uid="{00000000-0005-0000-0000-0000FF6E0000}"/>
    <cellStyle name="Normal 2 6 66 2 5" xfId="28417" xr:uid="{00000000-0005-0000-0000-0000006F0000}"/>
    <cellStyle name="Normal 2 6 66 2 5 2" xfId="28418" xr:uid="{00000000-0005-0000-0000-0000016F0000}"/>
    <cellStyle name="Normal 2 6 66 2 6" xfId="28419" xr:uid="{00000000-0005-0000-0000-0000026F0000}"/>
    <cellStyle name="Normal 2 6 66 2 7" xfId="28420" xr:uid="{00000000-0005-0000-0000-0000036F0000}"/>
    <cellStyle name="Normal 2 6 66 3" xfId="28421" xr:uid="{00000000-0005-0000-0000-0000046F0000}"/>
    <cellStyle name="Normal 2 6 66 3 2" xfId="28422" xr:uid="{00000000-0005-0000-0000-0000056F0000}"/>
    <cellStyle name="Normal 2 6 66 3 3" xfId="28423" xr:uid="{00000000-0005-0000-0000-0000066F0000}"/>
    <cellStyle name="Normal 2 6 66 4" xfId="28424" xr:uid="{00000000-0005-0000-0000-0000076F0000}"/>
    <cellStyle name="Normal 2 6 66 4 2" xfId="28425" xr:uid="{00000000-0005-0000-0000-0000086F0000}"/>
    <cellStyle name="Normal 2 6 66 5" xfId="28426" xr:uid="{00000000-0005-0000-0000-0000096F0000}"/>
    <cellStyle name="Normal 2 6 66 5 2" xfId="28427" xr:uid="{00000000-0005-0000-0000-00000A6F0000}"/>
    <cellStyle name="Normal 2 6 66 6" xfId="28428" xr:uid="{00000000-0005-0000-0000-00000B6F0000}"/>
    <cellStyle name="Normal 2 6 66 6 2" xfId="28429" xr:uid="{00000000-0005-0000-0000-00000C6F0000}"/>
    <cellStyle name="Normal 2 6 66 7" xfId="28430" xr:uid="{00000000-0005-0000-0000-00000D6F0000}"/>
    <cellStyle name="Normal 2 6 66 7 2" xfId="28431" xr:uid="{00000000-0005-0000-0000-00000E6F0000}"/>
    <cellStyle name="Normal 2 6 66 8" xfId="28432" xr:uid="{00000000-0005-0000-0000-00000F6F0000}"/>
    <cellStyle name="Normal 2 6 66 8 2" xfId="28433" xr:uid="{00000000-0005-0000-0000-0000106F0000}"/>
    <cellStyle name="Normal 2 6 66 9" xfId="28434" xr:uid="{00000000-0005-0000-0000-0000116F0000}"/>
    <cellStyle name="Normal 2 6 67" xfId="28435" xr:uid="{00000000-0005-0000-0000-0000126F0000}"/>
    <cellStyle name="Normal 2 6 67 10" xfId="28436" xr:uid="{00000000-0005-0000-0000-0000136F0000}"/>
    <cellStyle name="Normal 2 6 67 2" xfId="28437" xr:uid="{00000000-0005-0000-0000-0000146F0000}"/>
    <cellStyle name="Normal 2 6 67 2 2" xfId="28438" xr:uid="{00000000-0005-0000-0000-0000156F0000}"/>
    <cellStyle name="Normal 2 6 67 2 2 2" xfId="28439" xr:uid="{00000000-0005-0000-0000-0000166F0000}"/>
    <cellStyle name="Normal 2 6 67 2 2 3" xfId="28440" xr:uid="{00000000-0005-0000-0000-0000176F0000}"/>
    <cellStyle name="Normal 2 6 67 2 3" xfId="28441" xr:uid="{00000000-0005-0000-0000-0000186F0000}"/>
    <cellStyle name="Normal 2 6 67 2 3 2" xfId="28442" xr:uid="{00000000-0005-0000-0000-0000196F0000}"/>
    <cellStyle name="Normal 2 6 67 2 4" xfId="28443" xr:uid="{00000000-0005-0000-0000-00001A6F0000}"/>
    <cellStyle name="Normal 2 6 67 2 4 2" xfId="28444" xr:uid="{00000000-0005-0000-0000-00001B6F0000}"/>
    <cellStyle name="Normal 2 6 67 2 5" xfId="28445" xr:uid="{00000000-0005-0000-0000-00001C6F0000}"/>
    <cellStyle name="Normal 2 6 67 2 5 2" xfId="28446" xr:uid="{00000000-0005-0000-0000-00001D6F0000}"/>
    <cellStyle name="Normal 2 6 67 2 6" xfId="28447" xr:uid="{00000000-0005-0000-0000-00001E6F0000}"/>
    <cellStyle name="Normal 2 6 67 2 7" xfId="28448" xr:uid="{00000000-0005-0000-0000-00001F6F0000}"/>
    <cellStyle name="Normal 2 6 67 3" xfId="28449" xr:uid="{00000000-0005-0000-0000-0000206F0000}"/>
    <cellStyle name="Normal 2 6 67 3 2" xfId="28450" xr:uid="{00000000-0005-0000-0000-0000216F0000}"/>
    <cellStyle name="Normal 2 6 67 3 3" xfId="28451" xr:uid="{00000000-0005-0000-0000-0000226F0000}"/>
    <cellStyle name="Normal 2 6 67 4" xfId="28452" xr:uid="{00000000-0005-0000-0000-0000236F0000}"/>
    <cellStyle name="Normal 2 6 67 4 2" xfId="28453" xr:uid="{00000000-0005-0000-0000-0000246F0000}"/>
    <cellStyle name="Normal 2 6 67 5" xfId="28454" xr:uid="{00000000-0005-0000-0000-0000256F0000}"/>
    <cellStyle name="Normal 2 6 67 5 2" xfId="28455" xr:uid="{00000000-0005-0000-0000-0000266F0000}"/>
    <cellStyle name="Normal 2 6 67 6" xfId="28456" xr:uid="{00000000-0005-0000-0000-0000276F0000}"/>
    <cellStyle name="Normal 2 6 67 6 2" xfId="28457" xr:uid="{00000000-0005-0000-0000-0000286F0000}"/>
    <cellStyle name="Normal 2 6 67 7" xfId="28458" xr:uid="{00000000-0005-0000-0000-0000296F0000}"/>
    <cellStyle name="Normal 2 6 67 7 2" xfId="28459" xr:uid="{00000000-0005-0000-0000-00002A6F0000}"/>
    <cellStyle name="Normal 2 6 67 8" xfId="28460" xr:uid="{00000000-0005-0000-0000-00002B6F0000}"/>
    <cellStyle name="Normal 2 6 67 8 2" xfId="28461" xr:uid="{00000000-0005-0000-0000-00002C6F0000}"/>
    <cellStyle name="Normal 2 6 67 9" xfId="28462" xr:uid="{00000000-0005-0000-0000-00002D6F0000}"/>
    <cellStyle name="Normal 2 6 68" xfId="28463" xr:uid="{00000000-0005-0000-0000-00002E6F0000}"/>
    <cellStyle name="Normal 2 6 68 10" xfId="28464" xr:uid="{00000000-0005-0000-0000-00002F6F0000}"/>
    <cellStyle name="Normal 2 6 68 2" xfId="28465" xr:uid="{00000000-0005-0000-0000-0000306F0000}"/>
    <cellStyle name="Normal 2 6 68 2 2" xfId="28466" xr:uid="{00000000-0005-0000-0000-0000316F0000}"/>
    <cellStyle name="Normal 2 6 68 2 2 2" xfId="28467" xr:uid="{00000000-0005-0000-0000-0000326F0000}"/>
    <cellStyle name="Normal 2 6 68 2 2 3" xfId="28468" xr:uid="{00000000-0005-0000-0000-0000336F0000}"/>
    <cellStyle name="Normal 2 6 68 2 3" xfId="28469" xr:uid="{00000000-0005-0000-0000-0000346F0000}"/>
    <cellStyle name="Normal 2 6 68 2 3 2" xfId="28470" xr:uid="{00000000-0005-0000-0000-0000356F0000}"/>
    <cellStyle name="Normal 2 6 68 2 4" xfId="28471" xr:uid="{00000000-0005-0000-0000-0000366F0000}"/>
    <cellStyle name="Normal 2 6 68 2 4 2" xfId="28472" xr:uid="{00000000-0005-0000-0000-0000376F0000}"/>
    <cellStyle name="Normal 2 6 68 2 5" xfId="28473" xr:uid="{00000000-0005-0000-0000-0000386F0000}"/>
    <cellStyle name="Normal 2 6 68 2 5 2" xfId="28474" xr:uid="{00000000-0005-0000-0000-0000396F0000}"/>
    <cellStyle name="Normal 2 6 68 2 6" xfId="28475" xr:uid="{00000000-0005-0000-0000-00003A6F0000}"/>
    <cellStyle name="Normal 2 6 68 2 7" xfId="28476" xr:uid="{00000000-0005-0000-0000-00003B6F0000}"/>
    <cellStyle name="Normal 2 6 68 3" xfId="28477" xr:uid="{00000000-0005-0000-0000-00003C6F0000}"/>
    <cellStyle name="Normal 2 6 68 3 2" xfId="28478" xr:uid="{00000000-0005-0000-0000-00003D6F0000}"/>
    <cellStyle name="Normal 2 6 68 3 3" xfId="28479" xr:uid="{00000000-0005-0000-0000-00003E6F0000}"/>
    <cellStyle name="Normal 2 6 68 4" xfId="28480" xr:uid="{00000000-0005-0000-0000-00003F6F0000}"/>
    <cellStyle name="Normal 2 6 68 4 2" xfId="28481" xr:uid="{00000000-0005-0000-0000-0000406F0000}"/>
    <cellStyle name="Normal 2 6 68 5" xfId="28482" xr:uid="{00000000-0005-0000-0000-0000416F0000}"/>
    <cellStyle name="Normal 2 6 68 5 2" xfId="28483" xr:uid="{00000000-0005-0000-0000-0000426F0000}"/>
    <cellStyle name="Normal 2 6 68 6" xfId="28484" xr:uid="{00000000-0005-0000-0000-0000436F0000}"/>
    <cellStyle name="Normal 2 6 68 6 2" xfId="28485" xr:uid="{00000000-0005-0000-0000-0000446F0000}"/>
    <cellStyle name="Normal 2 6 68 7" xfId="28486" xr:uid="{00000000-0005-0000-0000-0000456F0000}"/>
    <cellStyle name="Normal 2 6 68 7 2" xfId="28487" xr:uid="{00000000-0005-0000-0000-0000466F0000}"/>
    <cellStyle name="Normal 2 6 68 8" xfId="28488" xr:uid="{00000000-0005-0000-0000-0000476F0000}"/>
    <cellStyle name="Normal 2 6 68 8 2" xfId="28489" xr:uid="{00000000-0005-0000-0000-0000486F0000}"/>
    <cellStyle name="Normal 2 6 68 9" xfId="28490" xr:uid="{00000000-0005-0000-0000-0000496F0000}"/>
    <cellStyle name="Normal 2 6 69" xfId="28491" xr:uid="{00000000-0005-0000-0000-00004A6F0000}"/>
    <cellStyle name="Normal 2 6 69 2" xfId="28492" xr:uid="{00000000-0005-0000-0000-00004B6F0000}"/>
    <cellStyle name="Normal 2 6 7" xfId="28493" xr:uid="{00000000-0005-0000-0000-00004C6F0000}"/>
    <cellStyle name="Normal 2 6 7 10" xfId="28494" xr:uid="{00000000-0005-0000-0000-00004D6F0000}"/>
    <cellStyle name="Normal 2 6 7 2" xfId="28495" xr:uid="{00000000-0005-0000-0000-00004E6F0000}"/>
    <cellStyle name="Normal 2 6 7 2 2" xfId="28496" xr:uid="{00000000-0005-0000-0000-00004F6F0000}"/>
    <cellStyle name="Normal 2 6 7 3" xfId="28497" xr:uid="{00000000-0005-0000-0000-0000506F0000}"/>
    <cellStyle name="Normal 2 6 7 3 2" xfId="28498" xr:uid="{00000000-0005-0000-0000-0000516F0000}"/>
    <cellStyle name="Normal 2 6 7 4" xfId="28499" xr:uid="{00000000-0005-0000-0000-0000526F0000}"/>
    <cellStyle name="Normal 2 6 7 4 2" xfId="28500" xr:uid="{00000000-0005-0000-0000-0000536F0000}"/>
    <cellStyle name="Normal 2 6 7 5" xfId="28501" xr:uid="{00000000-0005-0000-0000-0000546F0000}"/>
    <cellStyle name="Normal 2 6 7 5 2" xfId="28502" xr:uid="{00000000-0005-0000-0000-0000556F0000}"/>
    <cellStyle name="Normal 2 6 7 6" xfId="28503" xr:uid="{00000000-0005-0000-0000-0000566F0000}"/>
    <cellStyle name="Normal 2 6 7 6 2" xfId="28504" xr:uid="{00000000-0005-0000-0000-0000576F0000}"/>
    <cellStyle name="Normal 2 6 7 7" xfId="28505" xr:uid="{00000000-0005-0000-0000-0000586F0000}"/>
    <cellStyle name="Normal 2 6 7 7 2" xfId="28506" xr:uid="{00000000-0005-0000-0000-0000596F0000}"/>
    <cellStyle name="Normal 2 6 7 8" xfId="28507" xr:uid="{00000000-0005-0000-0000-00005A6F0000}"/>
    <cellStyle name="Normal 2 6 7 9" xfId="28508" xr:uid="{00000000-0005-0000-0000-00005B6F0000}"/>
    <cellStyle name="Normal 2 6 70" xfId="28509" xr:uid="{00000000-0005-0000-0000-00005C6F0000}"/>
    <cellStyle name="Normal 2 6 70 2" xfId="28510" xr:uid="{00000000-0005-0000-0000-00005D6F0000}"/>
    <cellStyle name="Normal 2 6 70 2 2" xfId="28511" xr:uid="{00000000-0005-0000-0000-00005E6F0000}"/>
    <cellStyle name="Normal 2 6 70 2 3" xfId="28512" xr:uid="{00000000-0005-0000-0000-00005F6F0000}"/>
    <cellStyle name="Normal 2 6 70 3" xfId="28513" xr:uid="{00000000-0005-0000-0000-0000606F0000}"/>
    <cellStyle name="Normal 2 6 70 3 2" xfId="28514" xr:uid="{00000000-0005-0000-0000-0000616F0000}"/>
    <cellStyle name="Normal 2 6 70 4" xfId="28515" xr:uid="{00000000-0005-0000-0000-0000626F0000}"/>
    <cellStyle name="Normal 2 6 70 4 2" xfId="28516" xr:uid="{00000000-0005-0000-0000-0000636F0000}"/>
    <cellStyle name="Normal 2 6 70 5" xfId="28517" xr:uid="{00000000-0005-0000-0000-0000646F0000}"/>
    <cellStyle name="Normal 2 6 70 5 2" xfId="28518" xr:uid="{00000000-0005-0000-0000-0000656F0000}"/>
    <cellStyle name="Normal 2 6 70 6" xfId="28519" xr:uid="{00000000-0005-0000-0000-0000666F0000}"/>
    <cellStyle name="Normal 2 6 70 7" xfId="28520" xr:uid="{00000000-0005-0000-0000-0000676F0000}"/>
    <cellStyle name="Normal 2 6 71" xfId="28521" xr:uid="{00000000-0005-0000-0000-0000686F0000}"/>
    <cellStyle name="Normal 2 6 71 2" xfId="28522" xr:uid="{00000000-0005-0000-0000-0000696F0000}"/>
    <cellStyle name="Normal 2 6 72" xfId="28523" xr:uid="{00000000-0005-0000-0000-00006A6F0000}"/>
    <cellStyle name="Normal 2 6 72 2" xfId="28524" xr:uid="{00000000-0005-0000-0000-00006B6F0000}"/>
    <cellStyle name="Normal 2 6 72 2 2" xfId="28525" xr:uid="{00000000-0005-0000-0000-00006C6F0000}"/>
    <cellStyle name="Normal 2 6 72 3" xfId="28526" xr:uid="{00000000-0005-0000-0000-00006D6F0000}"/>
    <cellStyle name="Normal 2 6 72 3 2" xfId="28527" xr:uid="{00000000-0005-0000-0000-00006E6F0000}"/>
    <cellStyle name="Normal 2 6 72 4" xfId="28528" xr:uid="{00000000-0005-0000-0000-00006F6F0000}"/>
    <cellStyle name="Normal 2 6 72 4 2" xfId="28529" xr:uid="{00000000-0005-0000-0000-0000706F0000}"/>
    <cellStyle name="Normal 2 6 72 5" xfId="28530" xr:uid="{00000000-0005-0000-0000-0000716F0000}"/>
    <cellStyle name="Normal 2 6 73" xfId="28531" xr:uid="{00000000-0005-0000-0000-0000726F0000}"/>
    <cellStyle name="Normal 2 6 73 2" xfId="28532" xr:uid="{00000000-0005-0000-0000-0000736F0000}"/>
    <cellStyle name="Normal 2 6 74" xfId="28533" xr:uid="{00000000-0005-0000-0000-0000746F0000}"/>
    <cellStyle name="Normal 2 6 74 2" xfId="28534" xr:uid="{00000000-0005-0000-0000-0000756F0000}"/>
    <cellStyle name="Normal 2 6 75" xfId="28535" xr:uid="{00000000-0005-0000-0000-0000766F0000}"/>
    <cellStyle name="Normal 2 6 75 2" xfId="28536" xr:uid="{00000000-0005-0000-0000-0000776F0000}"/>
    <cellStyle name="Normal 2 6 76" xfId="28537" xr:uid="{00000000-0005-0000-0000-0000786F0000}"/>
    <cellStyle name="Normal 2 6 76 2" xfId="28538" xr:uid="{00000000-0005-0000-0000-0000796F0000}"/>
    <cellStyle name="Normal 2 6 77" xfId="28539" xr:uid="{00000000-0005-0000-0000-00007A6F0000}"/>
    <cellStyle name="Normal 2 6 78" xfId="28540" xr:uid="{00000000-0005-0000-0000-00007B6F0000}"/>
    <cellStyle name="Normal 2 6 79" xfId="28541" xr:uid="{00000000-0005-0000-0000-00007C6F0000}"/>
    <cellStyle name="Normal 2 6 8" xfId="28542" xr:uid="{00000000-0005-0000-0000-00007D6F0000}"/>
    <cellStyle name="Normal 2 6 8 10" xfId="28543" xr:uid="{00000000-0005-0000-0000-00007E6F0000}"/>
    <cellStyle name="Normal 2 6 8 2" xfId="28544" xr:uid="{00000000-0005-0000-0000-00007F6F0000}"/>
    <cellStyle name="Normal 2 6 8 2 2" xfId="28545" xr:uid="{00000000-0005-0000-0000-0000806F0000}"/>
    <cellStyle name="Normal 2 6 8 3" xfId="28546" xr:uid="{00000000-0005-0000-0000-0000816F0000}"/>
    <cellStyle name="Normal 2 6 8 3 2" xfId="28547" xr:uid="{00000000-0005-0000-0000-0000826F0000}"/>
    <cellStyle name="Normal 2 6 8 4" xfId="28548" xr:uid="{00000000-0005-0000-0000-0000836F0000}"/>
    <cellStyle name="Normal 2 6 8 4 2" xfId="28549" xr:uid="{00000000-0005-0000-0000-0000846F0000}"/>
    <cellStyle name="Normal 2 6 8 5" xfId="28550" xr:uid="{00000000-0005-0000-0000-0000856F0000}"/>
    <cellStyle name="Normal 2 6 8 5 2" xfId="28551" xr:uid="{00000000-0005-0000-0000-0000866F0000}"/>
    <cellStyle name="Normal 2 6 8 6" xfId="28552" xr:uid="{00000000-0005-0000-0000-0000876F0000}"/>
    <cellStyle name="Normal 2 6 8 6 2" xfId="28553" xr:uid="{00000000-0005-0000-0000-0000886F0000}"/>
    <cellStyle name="Normal 2 6 8 7" xfId="28554" xr:uid="{00000000-0005-0000-0000-0000896F0000}"/>
    <cellStyle name="Normal 2 6 8 7 2" xfId="28555" xr:uid="{00000000-0005-0000-0000-00008A6F0000}"/>
    <cellStyle name="Normal 2 6 8 8" xfId="28556" xr:uid="{00000000-0005-0000-0000-00008B6F0000}"/>
    <cellStyle name="Normal 2 6 8 9" xfId="28557" xr:uid="{00000000-0005-0000-0000-00008C6F0000}"/>
    <cellStyle name="Normal 2 6 9" xfId="28558" xr:uid="{00000000-0005-0000-0000-00008D6F0000}"/>
    <cellStyle name="Normal 2 6 9 10" xfId="28559" xr:uid="{00000000-0005-0000-0000-00008E6F0000}"/>
    <cellStyle name="Normal 2 6 9 2" xfId="28560" xr:uid="{00000000-0005-0000-0000-00008F6F0000}"/>
    <cellStyle name="Normal 2 6 9 2 2" xfId="28561" xr:uid="{00000000-0005-0000-0000-0000906F0000}"/>
    <cellStyle name="Normal 2 6 9 3" xfId="28562" xr:uid="{00000000-0005-0000-0000-0000916F0000}"/>
    <cellStyle name="Normal 2 6 9 3 2" xfId="28563" xr:uid="{00000000-0005-0000-0000-0000926F0000}"/>
    <cellStyle name="Normal 2 6 9 4" xfId="28564" xr:uid="{00000000-0005-0000-0000-0000936F0000}"/>
    <cellStyle name="Normal 2 6 9 4 2" xfId="28565" xr:uid="{00000000-0005-0000-0000-0000946F0000}"/>
    <cellStyle name="Normal 2 6 9 5" xfId="28566" xr:uid="{00000000-0005-0000-0000-0000956F0000}"/>
    <cellStyle name="Normal 2 6 9 5 2" xfId="28567" xr:uid="{00000000-0005-0000-0000-0000966F0000}"/>
    <cellStyle name="Normal 2 6 9 6" xfId="28568" xr:uid="{00000000-0005-0000-0000-0000976F0000}"/>
    <cellStyle name="Normal 2 6 9 6 2" xfId="28569" xr:uid="{00000000-0005-0000-0000-0000986F0000}"/>
    <cellStyle name="Normal 2 6 9 7" xfId="28570" xr:uid="{00000000-0005-0000-0000-0000996F0000}"/>
    <cellStyle name="Normal 2 6 9 7 2" xfId="28571" xr:uid="{00000000-0005-0000-0000-00009A6F0000}"/>
    <cellStyle name="Normal 2 6 9 8" xfId="28572" xr:uid="{00000000-0005-0000-0000-00009B6F0000}"/>
    <cellStyle name="Normal 2 6 9 9" xfId="28573" xr:uid="{00000000-0005-0000-0000-00009C6F0000}"/>
    <cellStyle name="Normal 2 60" xfId="28574" xr:uid="{00000000-0005-0000-0000-00009D6F0000}"/>
    <cellStyle name="Normal 2 60 10" xfId="28575" xr:uid="{00000000-0005-0000-0000-00009E6F0000}"/>
    <cellStyle name="Normal 2 60 2" xfId="28576" xr:uid="{00000000-0005-0000-0000-00009F6F0000}"/>
    <cellStyle name="Normal 2 60 2 2" xfId="28577" xr:uid="{00000000-0005-0000-0000-0000A06F0000}"/>
    <cellStyle name="Normal 2 60 3" xfId="28578" xr:uid="{00000000-0005-0000-0000-0000A16F0000}"/>
    <cellStyle name="Normal 2 60 3 2" xfId="28579" xr:uid="{00000000-0005-0000-0000-0000A26F0000}"/>
    <cellStyle name="Normal 2 60 4" xfId="28580" xr:uid="{00000000-0005-0000-0000-0000A36F0000}"/>
    <cellStyle name="Normal 2 60 4 2" xfId="28581" xr:uid="{00000000-0005-0000-0000-0000A46F0000}"/>
    <cellStyle name="Normal 2 60 5" xfId="28582" xr:uid="{00000000-0005-0000-0000-0000A56F0000}"/>
    <cellStyle name="Normal 2 60 5 2" xfId="28583" xr:uid="{00000000-0005-0000-0000-0000A66F0000}"/>
    <cellStyle name="Normal 2 60 6" xfId="28584" xr:uid="{00000000-0005-0000-0000-0000A76F0000}"/>
    <cellStyle name="Normal 2 60 6 2" xfId="28585" xr:uid="{00000000-0005-0000-0000-0000A86F0000}"/>
    <cellStyle name="Normal 2 60 7" xfId="28586" xr:uid="{00000000-0005-0000-0000-0000A96F0000}"/>
    <cellStyle name="Normal 2 60 7 2" xfId="28587" xr:uid="{00000000-0005-0000-0000-0000AA6F0000}"/>
    <cellStyle name="Normal 2 60 8" xfId="28588" xr:uid="{00000000-0005-0000-0000-0000AB6F0000}"/>
    <cellStyle name="Normal 2 60 9" xfId="28589" xr:uid="{00000000-0005-0000-0000-0000AC6F0000}"/>
    <cellStyle name="Normal 2 61" xfId="28590" xr:uid="{00000000-0005-0000-0000-0000AD6F0000}"/>
    <cellStyle name="Normal 2 61 10" xfId="28591" xr:uid="{00000000-0005-0000-0000-0000AE6F0000}"/>
    <cellStyle name="Normal 2 61 2" xfId="28592" xr:uid="{00000000-0005-0000-0000-0000AF6F0000}"/>
    <cellStyle name="Normal 2 61 2 2" xfId="28593" xr:uid="{00000000-0005-0000-0000-0000B06F0000}"/>
    <cellStyle name="Normal 2 61 3" xfId="28594" xr:uid="{00000000-0005-0000-0000-0000B16F0000}"/>
    <cellStyle name="Normal 2 61 3 2" xfId="28595" xr:uid="{00000000-0005-0000-0000-0000B26F0000}"/>
    <cellStyle name="Normal 2 61 4" xfId="28596" xr:uid="{00000000-0005-0000-0000-0000B36F0000}"/>
    <cellStyle name="Normal 2 61 4 2" xfId="28597" xr:uid="{00000000-0005-0000-0000-0000B46F0000}"/>
    <cellStyle name="Normal 2 61 5" xfId="28598" xr:uid="{00000000-0005-0000-0000-0000B56F0000}"/>
    <cellStyle name="Normal 2 61 5 2" xfId="28599" xr:uid="{00000000-0005-0000-0000-0000B66F0000}"/>
    <cellStyle name="Normal 2 61 6" xfId="28600" xr:uid="{00000000-0005-0000-0000-0000B76F0000}"/>
    <cellStyle name="Normal 2 61 6 2" xfId="28601" xr:uid="{00000000-0005-0000-0000-0000B86F0000}"/>
    <cellStyle name="Normal 2 61 7" xfId="28602" xr:uid="{00000000-0005-0000-0000-0000B96F0000}"/>
    <cellStyle name="Normal 2 61 7 2" xfId="28603" xr:uid="{00000000-0005-0000-0000-0000BA6F0000}"/>
    <cellStyle name="Normal 2 61 8" xfId="28604" xr:uid="{00000000-0005-0000-0000-0000BB6F0000}"/>
    <cellStyle name="Normal 2 61 9" xfId="28605" xr:uid="{00000000-0005-0000-0000-0000BC6F0000}"/>
    <cellStyle name="Normal 2 62" xfId="28606" xr:uid="{00000000-0005-0000-0000-0000BD6F0000}"/>
    <cellStyle name="Normal 2 62 10" xfId="28607" xr:uid="{00000000-0005-0000-0000-0000BE6F0000}"/>
    <cellStyle name="Normal 2 62 2" xfId="28608" xr:uid="{00000000-0005-0000-0000-0000BF6F0000}"/>
    <cellStyle name="Normal 2 62 2 2" xfId="28609" xr:uid="{00000000-0005-0000-0000-0000C06F0000}"/>
    <cellStyle name="Normal 2 62 3" xfId="28610" xr:uid="{00000000-0005-0000-0000-0000C16F0000}"/>
    <cellStyle name="Normal 2 62 3 2" xfId="28611" xr:uid="{00000000-0005-0000-0000-0000C26F0000}"/>
    <cellStyle name="Normal 2 62 4" xfId="28612" xr:uid="{00000000-0005-0000-0000-0000C36F0000}"/>
    <cellStyle name="Normal 2 62 4 2" xfId="28613" xr:uid="{00000000-0005-0000-0000-0000C46F0000}"/>
    <cellStyle name="Normal 2 62 5" xfId="28614" xr:uid="{00000000-0005-0000-0000-0000C56F0000}"/>
    <cellStyle name="Normal 2 62 5 2" xfId="28615" xr:uid="{00000000-0005-0000-0000-0000C66F0000}"/>
    <cellStyle name="Normal 2 62 6" xfId="28616" xr:uid="{00000000-0005-0000-0000-0000C76F0000}"/>
    <cellStyle name="Normal 2 62 6 2" xfId="28617" xr:uid="{00000000-0005-0000-0000-0000C86F0000}"/>
    <cellStyle name="Normal 2 62 7" xfId="28618" xr:uid="{00000000-0005-0000-0000-0000C96F0000}"/>
    <cellStyle name="Normal 2 62 7 2" xfId="28619" xr:uid="{00000000-0005-0000-0000-0000CA6F0000}"/>
    <cellStyle name="Normal 2 62 8" xfId="28620" xr:uid="{00000000-0005-0000-0000-0000CB6F0000}"/>
    <cellStyle name="Normal 2 62 9" xfId="28621" xr:uid="{00000000-0005-0000-0000-0000CC6F0000}"/>
    <cellStyle name="Normal 2 63" xfId="28622" xr:uid="{00000000-0005-0000-0000-0000CD6F0000}"/>
    <cellStyle name="Normal 2 63 10" xfId="28623" xr:uid="{00000000-0005-0000-0000-0000CE6F0000}"/>
    <cellStyle name="Normal 2 63 2" xfId="28624" xr:uid="{00000000-0005-0000-0000-0000CF6F0000}"/>
    <cellStyle name="Normal 2 63 2 2" xfId="28625" xr:uid="{00000000-0005-0000-0000-0000D06F0000}"/>
    <cellStyle name="Normal 2 63 3" xfId="28626" xr:uid="{00000000-0005-0000-0000-0000D16F0000}"/>
    <cellStyle name="Normal 2 63 3 2" xfId="28627" xr:uid="{00000000-0005-0000-0000-0000D26F0000}"/>
    <cellStyle name="Normal 2 63 4" xfId="28628" xr:uid="{00000000-0005-0000-0000-0000D36F0000}"/>
    <cellStyle name="Normal 2 63 4 2" xfId="28629" xr:uid="{00000000-0005-0000-0000-0000D46F0000}"/>
    <cellStyle name="Normal 2 63 5" xfId="28630" xr:uid="{00000000-0005-0000-0000-0000D56F0000}"/>
    <cellStyle name="Normal 2 63 5 2" xfId="28631" xr:uid="{00000000-0005-0000-0000-0000D66F0000}"/>
    <cellStyle name="Normal 2 63 6" xfId="28632" xr:uid="{00000000-0005-0000-0000-0000D76F0000}"/>
    <cellStyle name="Normal 2 63 6 2" xfId="28633" xr:uid="{00000000-0005-0000-0000-0000D86F0000}"/>
    <cellStyle name="Normal 2 63 7" xfId="28634" xr:uid="{00000000-0005-0000-0000-0000D96F0000}"/>
    <cellStyle name="Normal 2 63 7 2" xfId="28635" xr:uid="{00000000-0005-0000-0000-0000DA6F0000}"/>
    <cellStyle name="Normal 2 63 8" xfId="28636" xr:uid="{00000000-0005-0000-0000-0000DB6F0000}"/>
    <cellStyle name="Normal 2 63 9" xfId="28637" xr:uid="{00000000-0005-0000-0000-0000DC6F0000}"/>
    <cellStyle name="Normal 2 64" xfId="28638" xr:uid="{00000000-0005-0000-0000-0000DD6F0000}"/>
    <cellStyle name="Normal 2 64 10" xfId="28639" xr:uid="{00000000-0005-0000-0000-0000DE6F0000}"/>
    <cellStyle name="Normal 2 64 2" xfId="28640" xr:uid="{00000000-0005-0000-0000-0000DF6F0000}"/>
    <cellStyle name="Normal 2 64 2 2" xfId="28641" xr:uid="{00000000-0005-0000-0000-0000E06F0000}"/>
    <cellStyle name="Normal 2 64 3" xfId="28642" xr:uid="{00000000-0005-0000-0000-0000E16F0000}"/>
    <cellStyle name="Normal 2 64 3 2" xfId="28643" xr:uid="{00000000-0005-0000-0000-0000E26F0000}"/>
    <cellStyle name="Normal 2 64 4" xfId="28644" xr:uid="{00000000-0005-0000-0000-0000E36F0000}"/>
    <cellStyle name="Normal 2 64 4 2" xfId="28645" xr:uid="{00000000-0005-0000-0000-0000E46F0000}"/>
    <cellStyle name="Normal 2 64 5" xfId="28646" xr:uid="{00000000-0005-0000-0000-0000E56F0000}"/>
    <cellStyle name="Normal 2 64 5 2" xfId="28647" xr:uid="{00000000-0005-0000-0000-0000E66F0000}"/>
    <cellStyle name="Normal 2 64 6" xfId="28648" xr:uid="{00000000-0005-0000-0000-0000E76F0000}"/>
    <cellStyle name="Normal 2 64 6 2" xfId="28649" xr:uid="{00000000-0005-0000-0000-0000E86F0000}"/>
    <cellStyle name="Normal 2 64 7" xfId="28650" xr:uid="{00000000-0005-0000-0000-0000E96F0000}"/>
    <cellStyle name="Normal 2 64 7 2" xfId="28651" xr:uid="{00000000-0005-0000-0000-0000EA6F0000}"/>
    <cellStyle name="Normal 2 64 8" xfId="28652" xr:uid="{00000000-0005-0000-0000-0000EB6F0000}"/>
    <cellStyle name="Normal 2 64 9" xfId="28653" xr:uid="{00000000-0005-0000-0000-0000EC6F0000}"/>
    <cellStyle name="Normal 2 65" xfId="28654" xr:uid="{00000000-0005-0000-0000-0000ED6F0000}"/>
    <cellStyle name="Normal 2 65 10" xfId="28655" xr:uid="{00000000-0005-0000-0000-0000EE6F0000}"/>
    <cellStyle name="Normal 2 65 2" xfId="28656" xr:uid="{00000000-0005-0000-0000-0000EF6F0000}"/>
    <cellStyle name="Normal 2 65 2 2" xfId="28657" xr:uid="{00000000-0005-0000-0000-0000F06F0000}"/>
    <cellStyle name="Normal 2 65 3" xfId="28658" xr:uid="{00000000-0005-0000-0000-0000F16F0000}"/>
    <cellStyle name="Normal 2 65 3 2" xfId="28659" xr:uid="{00000000-0005-0000-0000-0000F26F0000}"/>
    <cellStyle name="Normal 2 65 4" xfId="28660" xr:uid="{00000000-0005-0000-0000-0000F36F0000}"/>
    <cellStyle name="Normal 2 65 4 2" xfId="28661" xr:uid="{00000000-0005-0000-0000-0000F46F0000}"/>
    <cellStyle name="Normal 2 65 5" xfId="28662" xr:uid="{00000000-0005-0000-0000-0000F56F0000}"/>
    <cellStyle name="Normal 2 65 5 2" xfId="28663" xr:uid="{00000000-0005-0000-0000-0000F66F0000}"/>
    <cellStyle name="Normal 2 65 6" xfId="28664" xr:uid="{00000000-0005-0000-0000-0000F76F0000}"/>
    <cellStyle name="Normal 2 65 6 2" xfId="28665" xr:uid="{00000000-0005-0000-0000-0000F86F0000}"/>
    <cellStyle name="Normal 2 65 7" xfId="28666" xr:uid="{00000000-0005-0000-0000-0000F96F0000}"/>
    <cellStyle name="Normal 2 65 7 2" xfId="28667" xr:uid="{00000000-0005-0000-0000-0000FA6F0000}"/>
    <cellStyle name="Normal 2 65 8" xfId="28668" xr:uid="{00000000-0005-0000-0000-0000FB6F0000}"/>
    <cellStyle name="Normal 2 65 9" xfId="28669" xr:uid="{00000000-0005-0000-0000-0000FC6F0000}"/>
    <cellStyle name="Normal 2 66" xfId="28670" xr:uid="{00000000-0005-0000-0000-0000FD6F0000}"/>
    <cellStyle name="Normal 2 66 10" xfId="28671" xr:uid="{00000000-0005-0000-0000-0000FE6F0000}"/>
    <cellStyle name="Normal 2 66 2" xfId="28672" xr:uid="{00000000-0005-0000-0000-0000FF6F0000}"/>
    <cellStyle name="Normal 2 66 2 2" xfId="28673" xr:uid="{00000000-0005-0000-0000-000000700000}"/>
    <cellStyle name="Normal 2 66 3" xfId="28674" xr:uid="{00000000-0005-0000-0000-000001700000}"/>
    <cellStyle name="Normal 2 66 3 2" xfId="28675" xr:uid="{00000000-0005-0000-0000-000002700000}"/>
    <cellStyle name="Normal 2 66 4" xfId="28676" xr:uid="{00000000-0005-0000-0000-000003700000}"/>
    <cellStyle name="Normal 2 66 4 2" xfId="28677" xr:uid="{00000000-0005-0000-0000-000004700000}"/>
    <cellStyle name="Normal 2 66 5" xfId="28678" xr:uid="{00000000-0005-0000-0000-000005700000}"/>
    <cellStyle name="Normal 2 66 5 2" xfId="28679" xr:uid="{00000000-0005-0000-0000-000006700000}"/>
    <cellStyle name="Normal 2 66 6" xfId="28680" xr:uid="{00000000-0005-0000-0000-000007700000}"/>
    <cellStyle name="Normal 2 66 6 2" xfId="28681" xr:uid="{00000000-0005-0000-0000-000008700000}"/>
    <cellStyle name="Normal 2 66 7" xfId="28682" xr:uid="{00000000-0005-0000-0000-000009700000}"/>
    <cellStyle name="Normal 2 66 7 2" xfId="28683" xr:uid="{00000000-0005-0000-0000-00000A700000}"/>
    <cellStyle name="Normal 2 66 8" xfId="28684" xr:uid="{00000000-0005-0000-0000-00000B700000}"/>
    <cellStyle name="Normal 2 66 9" xfId="28685" xr:uid="{00000000-0005-0000-0000-00000C700000}"/>
    <cellStyle name="Normal 2 67" xfId="28686" xr:uid="{00000000-0005-0000-0000-00000D700000}"/>
    <cellStyle name="Normal 2 67 10" xfId="28687" xr:uid="{00000000-0005-0000-0000-00000E700000}"/>
    <cellStyle name="Normal 2 67 2" xfId="28688" xr:uid="{00000000-0005-0000-0000-00000F700000}"/>
    <cellStyle name="Normal 2 67 2 2" xfId="28689" xr:uid="{00000000-0005-0000-0000-000010700000}"/>
    <cellStyle name="Normal 2 67 3" xfId="28690" xr:uid="{00000000-0005-0000-0000-000011700000}"/>
    <cellStyle name="Normal 2 67 3 2" xfId="28691" xr:uid="{00000000-0005-0000-0000-000012700000}"/>
    <cellStyle name="Normal 2 67 4" xfId="28692" xr:uid="{00000000-0005-0000-0000-000013700000}"/>
    <cellStyle name="Normal 2 67 4 2" xfId="28693" xr:uid="{00000000-0005-0000-0000-000014700000}"/>
    <cellStyle name="Normal 2 67 5" xfId="28694" xr:uid="{00000000-0005-0000-0000-000015700000}"/>
    <cellStyle name="Normal 2 67 5 2" xfId="28695" xr:uid="{00000000-0005-0000-0000-000016700000}"/>
    <cellStyle name="Normal 2 67 6" xfId="28696" xr:uid="{00000000-0005-0000-0000-000017700000}"/>
    <cellStyle name="Normal 2 67 6 2" xfId="28697" xr:uid="{00000000-0005-0000-0000-000018700000}"/>
    <cellStyle name="Normal 2 67 7" xfId="28698" xr:uid="{00000000-0005-0000-0000-000019700000}"/>
    <cellStyle name="Normal 2 67 7 2" xfId="28699" xr:uid="{00000000-0005-0000-0000-00001A700000}"/>
    <cellStyle name="Normal 2 67 8" xfId="28700" xr:uid="{00000000-0005-0000-0000-00001B700000}"/>
    <cellStyle name="Normal 2 67 9" xfId="28701" xr:uid="{00000000-0005-0000-0000-00001C700000}"/>
    <cellStyle name="Normal 2 68" xfId="28702" xr:uid="{00000000-0005-0000-0000-00001D700000}"/>
    <cellStyle name="Normal 2 68 10" xfId="28703" xr:uid="{00000000-0005-0000-0000-00001E700000}"/>
    <cellStyle name="Normal 2 68 2" xfId="28704" xr:uid="{00000000-0005-0000-0000-00001F700000}"/>
    <cellStyle name="Normal 2 68 2 2" xfId="28705" xr:uid="{00000000-0005-0000-0000-000020700000}"/>
    <cellStyle name="Normal 2 68 3" xfId="28706" xr:uid="{00000000-0005-0000-0000-000021700000}"/>
    <cellStyle name="Normal 2 68 3 2" xfId="28707" xr:uid="{00000000-0005-0000-0000-000022700000}"/>
    <cellStyle name="Normal 2 68 4" xfId="28708" xr:uid="{00000000-0005-0000-0000-000023700000}"/>
    <cellStyle name="Normal 2 68 4 2" xfId="28709" xr:uid="{00000000-0005-0000-0000-000024700000}"/>
    <cellStyle name="Normal 2 68 5" xfId="28710" xr:uid="{00000000-0005-0000-0000-000025700000}"/>
    <cellStyle name="Normal 2 68 5 2" xfId="28711" xr:uid="{00000000-0005-0000-0000-000026700000}"/>
    <cellStyle name="Normal 2 68 6" xfId="28712" xr:uid="{00000000-0005-0000-0000-000027700000}"/>
    <cellStyle name="Normal 2 68 6 2" xfId="28713" xr:uid="{00000000-0005-0000-0000-000028700000}"/>
    <cellStyle name="Normal 2 68 7" xfId="28714" xr:uid="{00000000-0005-0000-0000-000029700000}"/>
    <cellStyle name="Normal 2 68 7 2" xfId="28715" xr:uid="{00000000-0005-0000-0000-00002A700000}"/>
    <cellStyle name="Normal 2 68 8" xfId="28716" xr:uid="{00000000-0005-0000-0000-00002B700000}"/>
    <cellStyle name="Normal 2 68 9" xfId="28717" xr:uid="{00000000-0005-0000-0000-00002C700000}"/>
    <cellStyle name="Normal 2 69" xfId="28718" xr:uid="{00000000-0005-0000-0000-00002D700000}"/>
    <cellStyle name="Normal 2 69 10" xfId="28719" xr:uid="{00000000-0005-0000-0000-00002E700000}"/>
    <cellStyle name="Normal 2 69 2" xfId="28720" xr:uid="{00000000-0005-0000-0000-00002F700000}"/>
    <cellStyle name="Normal 2 69 2 2" xfId="28721" xr:uid="{00000000-0005-0000-0000-000030700000}"/>
    <cellStyle name="Normal 2 69 3" xfId="28722" xr:uid="{00000000-0005-0000-0000-000031700000}"/>
    <cellStyle name="Normal 2 69 3 2" xfId="28723" xr:uid="{00000000-0005-0000-0000-000032700000}"/>
    <cellStyle name="Normal 2 69 4" xfId="28724" xr:uid="{00000000-0005-0000-0000-000033700000}"/>
    <cellStyle name="Normal 2 69 4 2" xfId="28725" xr:uid="{00000000-0005-0000-0000-000034700000}"/>
    <cellStyle name="Normal 2 69 5" xfId="28726" xr:uid="{00000000-0005-0000-0000-000035700000}"/>
    <cellStyle name="Normal 2 69 5 2" xfId="28727" xr:uid="{00000000-0005-0000-0000-000036700000}"/>
    <cellStyle name="Normal 2 69 6" xfId="28728" xr:uid="{00000000-0005-0000-0000-000037700000}"/>
    <cellStyle name="Normal 2 69 6 2" xfId="28729" xr:uid="{00000000-0005-0000-0000-000038700000}"/>
    <cellStyle name="Normal 2 69 7" xfId="28730" xr:uid="{00000000-0005-0000-0000-000039700000}"/>
    <cellStyle name="Normal 2 69 7 2" xfId="28731" xr:uid="{00000000-0005-0000-0000-00003A700000}"/>
    <cellStyle name="Normal 2 69 8" xfId="28732" xr:uid="{00000000-0005-0000-0000-00003B700000}"/>
    <cellStyle name="Normal 2 69 9" xfId="28733" xr:uid="{00000000-0005-0000-0000-00003C700000}"/>
    <cellStyle name="Normal 2 7" xfId="28734" xr:uid="{00000000-0005-0000-0000-00003D700000}"/>
    <cellStyle name="Normal 2 7 10" xfId="28735" xr:uid="{00000000-0005-0000-0000-00003E700000}"/>
    <cellStyle name="Normal 2 7 10 10" xfId="28736" xr:uid="{00000000-0005-0000-0000-00003F700000}"/>
    <cellStyle name="Normal 2 7 10 2" xfId="28737" xr:uid="{00000000-0005-0000-0000-000040700000}"/>
    <cellStyle name="Normal 2 7 10 2 2" xfId="28738" xr:uid="{00000000-0005-0000-0000-000041700000}"/>
    <cellStyle name="Normal 2 7 10 3" xfId="28739" xr:uid="{00000000-0005-0000-0000-000042700000}"/>
    <cellStyle name="Normal 2 7 10 3 2" xfId="28740" xr:uid="{00000000-0005-0000-0000-000043700000}"/>
    <cellStyle name="Normal 2 7 10 4" xfId="28741" xr:uid="{00000000-0005-0000-0000-000044700000}"/>
    <cellStyle name="Normal 2 7 10 4 2" xfId="28742" xr:uid="{00000000-0005-0000-0000-000045700000}"/>
    <cellStyle name="Normal 2 7 10 5" xfId="28743" xr:uid="{00000000-0005-0000-0000-000046700000}"/>
    <cellStyle name="Normal 2 7 10 5 2" xfId="28744" xr:uid="{00000000-0005-0000-0000-000047700000}"/>
    <cellStyle name="Normal 2 7 10 6" xfId="28745" xr:uid="{00000000-0005-0000-0000-000048700000}"/>
    <cellStyle name="Normal 2 7 10 6 2" xfId="28746" xr:uid="{00000000-0005-0000-0000-000049700000}"/>
    <cellStyle name="Normal 2 7 10 7" xfId="28747" xr:uid="{00000000-0005-0000-0000-00004A700000}"/>
    <cellStyle name="Normal 2 7 10 7 2" xfId="28748" xr:uid="{00000000-0005-0000-0000-00004B700000}"/>
    <cellStyle name="Normal 2 7 10 8" xfId="28749" xr:uid="{00000000-0005-0000-0000-00004C700000}"/>
    <cellStyle name="Normal 2 7 10 9" xfId="28750" xr:uid="{00000000-0005-0000-0000-00004D700000}"/>
    <cellStyle name="Normal 2 7 11" xfId="28751" xr:uid="{00000000-0005-0000-0000-00004E700000}"/>
    <cellStyle name="Normal 2 7 11 10" xfId="28752" xr:uid="{00000000-0005-0000-0000-00004F700000}"/>
    <cellStyle name="Normal 2 7 11 2" xfId="28753" xr:uid="{00000000-0005-0000-0000-000050700000}"/>
    <cellStyle name="Normal 2 7 11 2 2" xfId="28754" xr:uid="{00000000-0005-0000-0000-000051700000}"/>
    <cellStyle name="Normal 2 7 11 3" xfId="28755" xr:uid="{00000000-0005-0000-0000-000052700000}"/>
    <cellStyle name="Normal 2 7 11 3 2" xfId="28756" xr:uid="{00000000-0005-0000-0000-000053700000}"/>
    <cellStyle name="Normal 2 7 11 4" xfId="28757" xr:uid="{00000000-0005-0000-0000-000054700000}"/>
    <cellStyle name="Normal 2 7 11 4 2" xfId="28758" xr:uid="{00000000-0005-0000-0000-000055700000}"/>
    <cellStyle name="Normal 2 7 11 5" xfId="28759" xr:uid="{00000000-0005-0000-0000-000056700000}"/>
    <cellStyle name="Normal 2 7 11 5 2" xfId="28760" xr:uid="{00000000-0005-0000-0000-000057700000}"/>
    <cellStyle name="Normal 2 7 11 6" xfId="28761" xr:uid="{00000000-0005-0000-0000-000058700000}"/>
    <cellStyle name="Normal 2 7 11 6 2" xfId="28762" xr:uid="{00000000-0005-0000-0000-000059700000}"/>
    <cellStyle name="Normal 2 7 11 7" xfId="28763" xr:uid="{00000000-0005-0000-0000-00005A700000}"/>
    <cellStyle name="Normal 2 7 11 7 2" xfId="28764" xr:uid="{00000000-0005-0000-0000-00005B700000}"/>
    <cellStyle name="Normal 2 7 11 8" xfId="28765" xr:uid="{00000000-0005-0000-0000-00005C700000}"/>
    <cellStyle name="Normal 2 7 11 9" xfId="28766" xr:uid="{00000000-0005-0000-0000-00005D700000}"/>
    <cellStyle name="Normal 2 7 12" xfId="28767" xr:uid="{00000000-0005-0000-0000-00005E700000}"/>
    <cellStyle name="Normal 2 7 12 10" xfId="28768" xr:uid="{00000000-0005-0000-0000-00005F700000}"/>
    <cellStyle name="Normal 2 7 12 2" xfId="28769" xr:uid="{00000000-0005-0000-0000-000060700000}"/>
    <cellStyle name="Normal 2 7 12 2 2" xfId="28770" xr:uid="{00000000-0005-0000-0000-000061700000}"/>
    <cellStyle name="Normal 2 7 12 3" xfId="28771" xr:uid="{00000000-0005-0000-0000-000062700000}"/>
    <cellStyle name="Normal 2 7 12 3 2" xfId="28772" xr:uid="{00000000-0005-0000-0000-000063700000}"/>
    <cellStyle name="Normal 2 7 12 4" xfId="28773" xr:uid="{00000000-0005-0000-0000-000064700000}"/>
    <cellStyle name="Normal 2 7 12 4 2" xfId="28774" xr:uid="{00000000-0005-0000-0000-000065700000}"/>
    <cellStyle name="Normal 2 7 12 5" xfId="28775" xr:uid="{00000000-0005-0000-0000-000066700000}"/>
    <cellStyle name="Normal 2 7 12 5 2" xfId="28776" xr:uid="{00000000-0005-0000-0000-000067700000}"/>
    <cellStyle name="Normal 2 7 12 6" xfId="28777" xr:uid="{00000000-0005-0000-0000-000068700000}"/>
    <cellStyle name="Normal 2 7 12 6 2" xfId="28778" xr:uid="{00000000-0005-0000-0000-000069700000}"/>
    <cellStyle name="Normal 2 7 12 7" xfId="28779" xr:uid="{00000000-0005-0000-0000-00006A700000}"/>
    <cellStyle name="Normal 2 7 12 7 2" xfId="28780" xr:uid="{00000000-0005-0000-0000-00006B700000}"/>
    <cellStyle name="Normal 2 7 12 8" xfId="28781" xr:uid="{00000000-0005-0000-0000-00006C700000}"/>
    <cellStyle name="Normal 2 7 12 9" xfId="28782" xr:uid="{00000000-0005-0000-0000-00006D700000}"/>
    <cellStyle name="Normal 2 7 13" xfId="28783" xr:uid="{00000000-0005-0000-0000-00006E700000}"/>
    <cellStyle name="Normal 2 7 13 10" xfId="28784" xr:uid="{00000000-0005-0000-0000-00006F700000}"/>
    <cellStyle name="Normal 2 7 13 2" xfId="28785" xr:uid="{00000000-0005-0000-0000-000070700000}"/>
    <cellStyle name="Normal 2 7 13 2 2" xfId="28786" xr:uid="{00000000-0005-0000-0000-000071700000}"/>
    <cellStyle name="Normal 2 7 13 3" xfId="28787" xr:uid="{00000000-0005-0000-0000-000072700000}"/>
    <cellStyle name="Normal 2 7 13 3 2" xfId="28788" xr:uid="{00000000-0005-0000-0000-000073700000}"/>
    <cellStyle name="Normal 2 7 13 4" xfId="28789" xr:uid="{00000000-0005-0000-0000-000074700000}"/>
    <cellStyle name="Normal 2 7 13 4 2" xfId="28790" xr:uid="{00000000-0005-0000-0000-000075700000}"/>
    <cellStyle name="Normal 2 7 13 5" xfId="28791" xr:uid="{00000000-0005-0000-0000-000076700000}"/>
    <cellStyle name="Normal 2 7 13 5 2" xfId="28792" xr:uid="{00000000-0005-0000-0000-000077700000}"/>
    <cellStyle name="Normal 2 7 13 6" xfId="28793" xr:uid="{00000000-0005-0000-0000-000078700000}"/>
    <cellStyle name="Normal 2 7 13 6 2" xfId="28794" xr:uid="{00000000-0005-0000-0000-000079700000}"/>
    <cellStyle name="Normal 2 7 13 7" xfId="28795" xr:uid="{00000000-0005-0000-0000-00007A700000}"/>
    <cellStyle name="Normal 2 7 13 7 2" xfId="28796" xr:uid="{00000000-0005-0000-0000-00007B700000}"/>
    <cellStyle name="Normal 2 7 13 8" xfId="28797" xr:uid="{00000000-0005-0000-0000-00007C700000}"/>
    <cellStyle name="Normal 2 7 13 9" xfId="28798" xr:uid="{00000000-0005-0000-0000-00007D700000}"/>
    <cellStyle name="Normal 2 7 14" xfId="28799" xr:uid="{00000000-0005-0000-0000-00007E700000}"/>
    <cellStyle name="Normal 2 7 14 10" xfId="28800" xr:uid="{00000000-0005-0000-0000-00007F700000}"/>
    <cellStyle name="Normal 2 7 14 2" xfId="28801" xr:uid="{00000000-0005-0000-0000-000080700000}"/>
    <cellStyle name="Normal 2 7 14 2 2" xfId="28802" xr:uid="{00000000-0005-0000-0000-000081700000}"/>
    <cellStyle name="Normal 2 7 14 3" xfId="28803" xr:uid="{00000000-0005-0000-0000-000082700000}"/>
    <cellStyle name="Normal 2 7 14 3 2" xfId="28804" xr:uid="{00000000-0005-0000-0000-000083700000}"/>
    <cellStyle name="Normal 2 7 14 4" xfId="28805" xr:uid="{00000000-0005-0000-0000-000084700000}"/>
    <cellStyle name="Normal 2 7 14 4 2" xfId="28806" xr:uid="{00000000-0005-0000-0000-000085700000}"/>
    <cellStyle name="Normal 2 7 14 5" xfId="28807" xr:uid="{00000000-0005-0000-0000-000086700000}"/>
    <cellStyle name="Normal 2 7 14 5 2" xfId="28808" xr:uid="{00000000-0005-0000-0000-000087700000}"/>
    <cellStyle name="Normal 2 7 14 6" xfId="28809" xr:uid="{00000000-0005-0000-0000-000088700000}"/>
    <cellStyle name="Normal 2 7 14 6 2" xfId="28810" xr:uid="{00000000-0005-0000-0000-000089700000}"/>
    <cellStyle name="Normal 2 7 14 7" xfId="28811" xr:uid="{00000000-0005-0000-0000-00008A700000}"/>
    <cellStyle name="Normal 2 7 14 7 2" xfId="28812" xr:uid="{00000000-0005-0000-0000-00008B700000}"/>
    <cellStyle name="Normal 2 7 14 8" xfId="28813" xr:uid="{00000000-0005-0000-0000-00008C700000}"/>
    <cellStyle name="Normal 2 7 14 9" xfId="28814" xr:uid="{00000000-0005-0000-0000-00008D700000}"/>
    <cellStyle name="Normal 2 7 15" xfId="28815" xr:uid="{00000000-0005-0000-0000-00008E700000}"/>
    <cellStyle name="Normal 2 7 15 10" xfId="28816" xr:uid="{00000000-0005-0000-0000-00008F700000}"/>
    <cellStyle name="Normal 2 7 15 2" xfId="28817" xr:uid="{00000000-0005-0000-0000-000090700000}"/>
    <cellStyle name="Normal 2 7 15 2 2" xfId="28818" xr:uid="{00000000-0005-0000-0000-000091700000}"/>
    <cellStyle name="Normal 2 7 15 3" xfId="28819" xr:uid="{00000000-0005-0000-0000-000092700000}"/>
    <cellStyle name="Normal 2 7 15 3 2" xfId="28820" xr:uid="{00000000-0005-0000-0000-000093700000}"/>
    <cellStyle name="Normal 2 7 15 4" xfId="28821" xr:uid="{00000000-0005-0000-0000-000094700000}"/>
    <cellStyle name="Normal 2 7 15 4 2" xfId="28822" xr:uid="{00000000-0005-0000-0000-000095700000}"/>
    <cellStyle name="Normal 2 7 15 5" xfId="28823" xr:uid="{00000000-0005-0000-0000-000096700000}"/>
    <cellStyle name="Normal 2 7 15 5 2" xfId="28824" xr:uid="{00000000-0005-0000-0000-000097700000}"/>
    <cellStyle name="Normal 2 7 15 6" xfId="28825" xr:uid="{00000000-0005-0000-0000-000098700000}"/>
    <cellStyle name="Normal 2 7 15 6 2" xfId="28826" xr:uid="{00000000-0005-0000-0000-000099700000}"/>
    <cellStyle name="Normal 2 7 15 7" xfId="28827" xr:uid="{00000000-0005-0000-0000-00009A700000}"/>
    <cellStyle name="Normal 2 7 15 7 2" xfId="28828" xr:uid="{00000000-0005-0000-0000-00009B700000}"/>
    <cellStyle name="Normal 2 7 15 8" xfId="28829" xr:uid="{00000000-0005-0000-0000-00009C700000}"/>
    <cellStyle name="Normal 2 7 15 9" xfId="28830" xr:uid="{00000000-0005-0000-0000-00009D700000}"/>
    <cellStyle name="Normal 2 7 16" xfId="28831" xr:uid="{00000000-0005-0000-0000-00009E700000}"/>
    <cellStyle name="Normal 2 7 16 10" xfId="28832" xr:uid="{00000000-0005-0000-0000-00009F700000}"/>
    <cellStyle name="Normal 2 7 16 2" xfId="28833" xr:uid="{00000000-0005-0000-0000-0000A0700000}"/>
    <cellStyle name="Normal 2 7 16 2 2" xfId="28834" xr:uid="{00000000-0005-0000-0000-0000A1700000}"/>
    <cellStyle name="Normal 2 7 16 3" xfId="28835" xr:uid="{00000000-0005-0000-0000-0000A2700000}"/>
    <cellStyle name="Normal 2 7 16 3 2" xfId="28836" xr:uid="{00000000-0005-0000-0000-0000A3700000}"/>
    <cellStyle name="Normal 2 7 16 4" xfId="28837" xr:uid="{00000000-0005-0000-0000-0000A4700000}"/>
    <cellStyle name="Normal 2 7 16 4 2" xfId="28838" xr:uid="{00000000-0005-0000-0000-0000A5700000}"/>
    <cellStyle name="Normal 2 7 16 5" xfId="28839" xr:uid="{00000000-0005-0000-0000-0000A6700000}"/>
    <cellStyle name="Normal 2 7 16 5 2" xfId="28840" xr:uid="{00000000-0005-0000-0000-0000A7700000}"/>
    <cellStyle name="Normal 2 7 16 6" xfId="28841" xr:uid="{00000000-0005-0000-0000-0000A8700000}"/>
    <cellStyle name="Normal 2 7 16 6 2" xfId="28842" xr:uid="{00000000-0005-0000-0000-0000A9700000}"/>
    <cellStyle name="Normal 2 7 16 7" xfId="28843" xr:uid="{00000000-0005-0000-0000-0000AA700000}"/>
    <cellStyle name="Normal 2 7 16 7 2" xfId="28844" xr:uid="{00000000-0005-0000-0000-0000AB700000}"/>
    <cellStyle name="Normal 2 7 16 8" xfId="28845" xr:uid="{00000000-0005-0000-0000-0000AC700000}"/>
    <cellStyle name="Normal 2 7 16 9" xfId="28846" xr:uid="{00000000-0005-0000-0000-0000AD700000}"/>
    <cellStyle name="Normal 2 7 17" xfId="28847" xr:uid="{00000000-0005-0000-0000-0000AE700000}"/>
    <cellStyle name="Normal 2 7 17 10" xfId="28848" xr:uid="{00000000-0005-0000-0000-0000AF700000}"/>
    <cellStyle name="Normal 2 7 17 2" xfId="28849" xr:uid="{00000000-0005-0000-0000-0000B0700000}"/>
    <cellStyle name="Normal 2 7 17 2 2" xfId="28850" xr:uid="{00000000-0005-0000-0000-0000B1700000}"/>
    <cellStyle name="Normal 2 7 17 3" xfId="28851" xr:uid="{00000000-0005-0000-0000-0000B2700000}"/>
    <cellStyle name="Normal 2 7 17 3 2" xfId="28852" xr:uid="{00000000-0005-0000-0000-0000B3700000}"/>
    <cellStyle name="Normal 2 7 17 4" xfId="28853" xr:uid="{00000000-0005-0000-0000-0000B4700000}"/>
    <cellStyle name="Normal 2 7 17 4 2" xfId="28854" xr:uid="{00000000-0005-0000-0000-0000B5700000}"/>
    <cellStyle name="Normal 2 7 17 5" xfId="28855" xr:uid="{00000000-0005-0000-0000-0000B6700000}"/>
    <cellStyle name="Normal 2 7 17 5 2" xfId="28856" xr:uid="{00000000-0005-0000-0000-0000B7700000}"/>
    <cellStyle name="Normal 2 7 17 6" xfId="28857" xr:uid="{00000000-0005-0000-0000-0000B8700000}"/>
    <cellStyle name="Normal 2 7 17 6 2" xfId="28858" xr:uid="{00000000-0005-0000-0000-0000B9700000}"/>
    <cellStyle name="Normal 2 7 17 7" xfId="28859" xr:uid="{00000000-0005-0000-0000-0000BA700000}"/>
    <cellStyle name="Normal 2 7 17 7 2" xfId="28860" xr:uid="{00000000-0005-0000-0000-0000BB700000}"/>
    <cellStyle name="Normal 2 7 17 8" xfId="28861" xr:uid="{00000000-0005-0000-0000-0000BC700000}"/>
    <cellStyle name="Normal 2 7 17 9" xfId="28862" xr:uid="{00000000-0005-0000-0000-0000BD700000}"/>
    <cellStyle name="Normal 2 7 18" xfId="28863" xr:uid="{00000000-0005-0000-0000-0000BE700000}"/>
    <cellStyle name="Normal 2 7 18 10" xfId="28864" xr:uid="{00000000-0005-0000-0000-0000BF700000}"/>
    <cellStyle name="Normal 2 7 18 2" xfId="28865" xr:uid="{00000000-0005-0000-0000-0000C0700000}"/>
    <cellStyle name="Normal 2 7 18 2 2" xfId="28866" xr:uid="{00000000-0005-0000-0000-0000C1700000}"/>
    <cellStyle name="Normal 2 7 18 3" xfId="28867" xr:uid="{00000000-0005-0000-0000-0000C2700000}"/>
    <cellStyle name="Normal 2 7 18 3 2" xfId="28868" xr:uid="{00000000-0005-0000-0000-0000C3700000}"/>
    <cellStyle name="Normal 2 7 18 4" xfId="28869" xr:uid="{00000000-0005-0000-0000-0000C4700000}"/>
    <cellStyle name="Normal 2 7 18 4 2" xfId="28870" xr:uid="{00000000-0005-0000-0000-0000C5700000}"/>
    <cellStyle name="Normal 2 7 18 5" xfId="28871" xr:uid="{00000000-0005-0000-0000-0000C6700000}"/>
    <cellStyle name="Normal 2 7 18 5 2" xfId="28872" xr:uid="{00000000-0005-0000-0000-0000C7700000}"/>
    <cellStyle name="Normal 2 7 18 6" xfId="28873" xr:uid="{00000000-0005-0000-0000-0000C8700000}"/>
    <cellStyle name="Normal 2 7 18 6 2" xfId="28874" xr:uid="{00000000-0005-0000-0000-0000C9700000}"/>
    <cellStyle name="Normal 2 7 18 7" xfId="28875" xr:uid="{00000000-0005-0000-0000-0000CA700000}"/>
    <cellStyle name="Normal 2 7 18 7 2" xfId="28876" xr:uid="{00000000-0005-0000-0000-0000CB700000}"/>
    <cellStyle name="Normal 2 7 18 8" xfId="28877" xr:uid="{00000000-0005-0000-0000-0000CC700000}"/>
    <cellStyle name="Normal 2 7 18 9" xfId="28878" xr:uid="{00000000-0005-0000-0000-0000CD700000}"/>
    <cellStyle name="Normal 2 7 19" xfId="28879" xr:uid="{00000000-0005-0000-0000-0000CE700000}"/>
    <cellStyle name="Normal 2 7 19 10" xfId="28880" xr:uid="{00000000-0005-0000-0000-0000CF700000}"/>
    <cellStyle name="Normal 2 7 19 2" xfId="28881" xr:uid="{00000000-0005-0000-0000-0000D0700000}"/>
    <cellStyle name="Normal 2 7 19 2 2" xfId="28882" xr:uid="{00000000-0005-0000-0000-0000D1700000}"/>
    <cellStyle name="Normal 2 7 19 3" xfId="28883" xr:uid="{00000000-0005-0000-0000-0000D2700000}"/>
    <cellStyle name="Normal 2 7 19 3 2" xfId="28884" xr:uid="{00000000-0005-0000-0000-0000D3700000}"/>
    <cellStyle name="Normal 2 7 19 4" xfId="28885" xr:uid="{00000000-0005-0000-0000-0000D4700000}"/>
    <cellStyle name="Normal 2 7 19 4 2" xfId="28886" xr:uid="{00000000-0005-0000-0000-0000D5700000}"/>
    <cellStyle name="Normal 2 7 19 5" xfId="28887" xr:uid="{00000000-0005-0000-0000-0000D6700000}"/>
    <cellStyle name="Normal 2 7 19 5 2" xfId="28888" xr:uid="{00000000-0005-0000-0000-0000D7700000}"/>
    <cellStyle name="Normal 2 7 19 6" xfId="28889" xr:uid="{00000000-0005-0000-0000-0000D8700000}"/>
    <cellStyle name="Normal 2 7 19 6 2" xfId="28890" xr:uid="{00000000-0005-0000-0000-0000D9700000}"/>
    <cellStyle name="Normal 2 7 19 7" xfId="28891" xr:uid="{00000000-0005-0000-0000-0000DA700000}"/>
    <cellStyle name="Normal 2 7 19 7 2" xfId="28892" xr:uid="{00000000-0005-0000-0000-0000DB700000}"/>
    <cellStyle name="Normal 2 7 19 8" xfId="28893" xr:uid="{00000000-0005-0000-0000-0000DC700000}"/>
    <cellStyle name="Normal 2 7 19 9" xfId="28894" xr:uid="{00000000-0005-0000-0000-0000DD700000}"/>
    <cellStyle name="Normal 2 7 2" xfId="28895" xr:uid="{00000000-0005-0000-0000-0000DE700000}"/>
    <cellStyle name="Normal 2 7 2 10" xfId="28896" xr:uid="{00000000-0005-0000-0000-0000DF700000}"/>
    <cellStyle name="Normal 2 7 2 10 10" xfId="28897" xr:uid="{00000000-0005-0000-0000-0000E0700000}"/>
    <cellStyle name="Normal 2 7 2 10 2" xfId="28898" xr:uid="{00000000-0005-0000-0000-0000E1700000}"/>
    <cellStyle name="Normal 2 7 2 10 2 2" xfId="28899" xr:uid="{00000000-0005-0000-0000-0000E2700000}"/>
    <cellStyle name="Normal 2 7 2 10 3" xfId="28900" xr:uid="{00000000-0005-0000-0000-0000E3700000}"/>
    <cellStyle name="Normal 2 7 2 10 3 2" xfId="28901" xr:uid="{00000000-0005-0000-0000-0000E4700000}"/>
    <cellStyle name="Normal 2 7 2 10 4" xfId="28902" xr:uid="{00000000-0005-0000-0000-0000E5700000}"/>
    <cellStyle name="Normal 2 7 2 10 4 2" xfId="28903" xr:uid="{00000000-0005-0000-0000-0000E6700000}"/>
    <cellStyle name="Normal 2 7 2 10 5" xfId="28904" xr:uid="{00000000-0005-0000-0000-0000E7700000}"/>
    <cellStyle name="Normal 2 7 2 10 5 2" xfId="28905" xr:uid="{00000000-0005-0000-0000-0000E8700000}"/>
    <cellStyle name="Normal 2 7 2 10 6" xfId="28906" xr:uid="{00000000-0005-0000-0000-0000E9700000}"/>
    <cellStyle name="Normal 2 7 2 10 6 2" xfId="28907" xr:uid="{00000000-0005-0000-0000-0000EA700000}"/>
    <cellStyle name="Normal 2 7 2 10 7" xfId="28908" xr:uid="{00000000-0005-0000-0000-0000EB700000}"/>
    <cellStyle name="Normal 2 7 2 10 7 2" xfId="28909" xr:uid="{00000000-0005-0000-0000-0000EC700000}"/>
    <cellStyle name="Normal 2 7 2 10 8" xfId="28910" xr:uid="{00000000-0005-0000-0000-0000ED700000}"/>
    <cellStyle name="Normal 2 7 2 10 9" xfId="28911" xr:uid="{00000000-0005-0000-0000-0000EE700000}"/>
    <cellStyle name="Normal 2 7 2 11" xfId="28912" xr:uid="{00000000-0005-0000-0000-0000EF700000}"/>
    <cellStyle name="Normal 2 7 2 11 10" xfId="28913" xr:uid="{00000000-0005-0000-0000-0000F0700000}"/>
    <cellStyle name="Normal 2 7 2 11 2" xfId="28914" xr:uid="{00000000-0005-0000-0000-0000F1700000}"/>
    <cellStyle name="Normal 2 7 2 11 2 2" xfId="28915" xr:uid="{00000000-0005-0000-0000-0000F2700000}"/>
    <cellStyle name="Normal 2 7 2 11 3" xfId="28916" xr:uid="{00000000-0005-0000-0000-0000F3700000}"/>
    <cellStyle name="Normal 2 7 2 11 3 2" xfId="28917" xr:uid="{00000000-0005-0000-0000-0000F4700000}"/>
    <cellStyle name="Normal 2 7 2 11 4" xfId="28918" xr:uid="{00000000-0005-0000-0000-0000F5700000}"/>
    <cellStyle name="Normal 2 7 2 11 4 2" xfId="28919" xr:uid="{00000000-0005-0000-0000-0000F6700000}"/>
    <cellStyle name="Normal 2 7 2 11 5" xfId="28920" xr:uid="{00000000-0005-0000-0000-0000F7700000}"/>
    <cellStyle name="Normal 2 7 2 11 5 2" xfId="28921" xr:uid="{00000000-0005-0000-0000-0000F8700000}"/>
    <cellStyle name="Normal 2 7 2 11 6" xfId="28922" xr:uid="{00000000-0005-0000-0000-0000F9700000}"/>
    <cellStyle name="Normal 2 7 2 11 6 2" xfId="28923" xr:uid="{00000000-0005-0000-0000-0000FA700000}"/>
    <cellStyle name="Normal 2 7 2 11 7" xfId="28924" xr:uid="{00000000-0005-0000-0000-0000FB700000}"/>
    <cellStyle name="Normal 2 7 2 11 7 2" xfId="28925" xr:uid="{00000000-0005-0000-0000-0000FC700000}"/>
    <cellStyle name="Normal 2 7 2 11 8" xfId="28926" xr:uid="{00000000-0005-0000-0000-0000FD700000}"/>
    <cellStyle name="Normal 2 7 2 11 9" xfId="28927" xr:uid="{00000000-0005-0000-0000-0000FE700000}"/>
    <cellStyle name="Normal 2 7 2 12" xfId="28928" xr:uid="{00000000-0005-0000-0000-0000FF700000}"/>
    <cellStyle name="Normal 2 7 2 12 10" xfId="28929" xr:uid="{00000000-0005-0000-0000-000000710000}"/>
    <cellStyle name="Normal 2 7 2 12 2" xfId="28930" xr:uid="{00000000-0005-0000-0000-000001710000}"/>
    <cellStyle name="Normal 2 7 2 12 2 2" xfId="28931" xr:uid="{00000000-0005-0000-0000-000002710000}"/>
    <cellStyle name="Normal 2 7 2 12 3" xfId="28932" xr:uid="{00000000-0005-0000-0000-000003710000}"/>
    <cellStyle name="Normal 2 7 2 12 3 2" xfId="28933" xr:uid="{00000000-0005-0000-0000-000004710000}"/>
    <cellStyle name="Normal 2 7 2 12 4" xfId="28934" xr:uid="{00000000-0005-0000-0000-000005710000}"/>
    <cellStyle name="Normal 2 7 2 12 4 2" xfId="28935" xr:uid="{00000000-0005-0000-0000-000006710000}"/>
    <cellStyle name="Normal 2 7 2 12 5" xfId="28936" xr:uid="{00000000-0005-0000-0000-000007710000}"/>
    <cellStyle name="Normal 2 7 2 12 5 2" xfId="28937" xr:uid="{00000000-0005-0000-0000-000008710000}"/>
    <cellStyle name="Normal 2 7 2 12 6" xfId="28938" xr:uid="{00000000-0005-0000-0000-000009710000}"/>
    <cellStyle name="Normal 2 7 2 12 6 2" xfId="28939" xr:uid="{00000000-0005-0000-0000-00000A710000}"/>
    <cellStyle name="Normal 2 7 2 12 7" xfId="28940" xr:uid="{00000000-0005-0000-0000-00000B710000}"/>
    <cellStyle name="Normal 2 7 2 12 7 2" xfId="28941" xr:uid="{00000000-0005-0000-0000-00000C710000}"/>
    <cellStyle name="Normal 2 7 2 12 8" xfId="28942" xr:uid="{00000000-0005-0000-0000-00000D710000}"/>
    <cellStyle name="Normal 2 7 2 12 9" xfId="28943" xr:uid="{00000000-0005-0000-0000-00000E710000}"/>
    <cellStyle name="Normal 2 7 2 13" xfId="28944" xr:uid="{00000000-0005-0000-0000-00000F710000}"/>
    <cellStyle name="Normal 2 7 2 13 10" xfId="28945" xr:uid="{00000000-0005-0000-0000-000010710000}"/>
    <cellStyle name="Normal 2 7 2 13 2" xfId="28946" xr:uid="{00000000-0005-0000-0000-000011710000}"/>
    <cellStyle name="Normal 2 7 2 13 2 2" xfId="28947" xr:uid="{00000000-0005-0000-0000-000012710000}"/>
    <cellStyle name="Normal 2 7 2 13 3" xfId="28948" xr:uid="{00000000-0005-0000-0000-000013710000}"/>
    <cellStyle name="Normal 2 7 2 13 3 2" xfId="28949" xr:uid="{00000000-0005-0000-0000-000014710000}"/>
    <cellStyle name="Normal 2 7 2 13 4" xfId="28950" xr:uid="{00000000-0005-0000-0000-000015710000}"/>
    <cellStyle name="Normal 2 7 2 13 4 2" xfId="28951" xr:uid="{00000000-0005-0000-0000-000016710000}"/>
    <cellStyle name="Normal 2 7 2 13 5" xfId="28952" xr:uid="{00000000-0005-0000-0000-000017710000}"/>
    <cellStyle name="Normal 2 7 2 13 5 2" xfId="28953" xr:uid="{00000000-0005-0000-0000-000018710000}"/>
    <cellStyle name="Normal 2 7 2 13 6" xfId="28954" xr:uid="{00000000-0005-0000-0000-000019710000}"/>
    <cellStyle name="Normal 2 7 2 13 6 2" xfId="28955" xr:uid="{00000000-0005-0000-0000-00001A710000}"/>
    <cellStyle name="Normal 2 7 2 13 7" xfId="28956" xr:uid="{00000000-0005-0000-0000-00001B710000}"/>
    <cellStyle name="Normal 2 7 2 13 7 2" xfId="28957" xr:uid="{00000000-0005-0000-0000-00001C710000}"/>
    <cellStyle name="Normal 2 7 2 13 8" xfId="28958" xr:uid="{00000000-0005-0000-0000-00001D710000}"/>
    <cellStyle name="Normal 2 7 2 13 9" xfId="28959" xr:uid="{00000000-0005-0000-0000-00001E710000}"/>
    <cellStyle name="Normal 2 7 2 14" xfId="28960" xr:uid="{00000000-0005-0000-0000-00001F710000}"/>
    <cellStyle name="Normal 2 7 2 14 10" xfId="28961" xr:uid="{00000000-0005-0000-0000-000020710000}"/>
    <cellStyle name="Normal 2 7 2 14 2" xfId="28962" xr:uid="{00000000-0005-0000-0000-000021710000}"/>
    <cellStyle name="Normal 2 7 2 14 2 2" xfId="28963" xr:uid="{00000000-0005-0000-0000-000022710000}"/>
    <cellStyle name="Normal 2 7 2 14 3" xfId="28964" xr:uid="{00000000-0005-0000-0000-000023710000}"/>
    <cellStyle name="Normal 2 7 2 14 3 2" xfId="28965" xr:uid="{00000000-0005-0000-0000-000024710000}"/>
    <cellStyle name="Normal 2 7 2 14 4" xfId="28966" xr:uid="{00000000-0005-0000-0000-000025710000}"/>
    <cellStyle name="Normal 2 7 2 14 4 2" xfId="28967" xr:uid="{00000000-0005-0000-0000-000026710000}"/>
    <cellStyle name="Normal 2 7 2 14 5" xfId="28968" xr:uid="{00000000-0005-0000-0000-000027710000}"/>
    <cellStyle name="Normal 2 7 2 14 5 2" xfId="28969" xr:uid="{00000000-0005-0000-0000-000028710000}"/>
    <cellStyle name="Normal 2 7 2 14 6" xfId="28970" xr:uid="{00000000-0005-0000-0000-000029710000}"/>
    <cellStyle name="Normal 2 7 2 14 6 2" xfId="28971" xr:uid="{00000000-0005-0000-0000-00002A710000}"/>
    <cellStyle name="Normal 2 7 2 14 7" xfId="28972" xr:uid="{00000000-0005-0000-0000-00002B710000}"/>
    <cellStyle name="Normal 2 7 2 14 7 2" xfId="28973" xr:uid="{00000000-0005-0000-0000-00002C710000}"/>
    <cellStyle name="Normal 2 7 2 14 8" xfId="28974" xr:uid="{00000000-0005-0000-0000-00002D710000}"/>
    <cellStyle name="Normal 2 7 2 14 9" xfId="28975" xr:uid="{00000000-0005-0000-0000-00002E710000}"/>
    <cellStyle name="Normal 2 7 2 15" xfId="28976" xr:uid="{00000000-0005-0000-0000-00002F710000}"/>
    <cellStyle name="Normal 2 7 2 15 2" xfId="28977" xr:uid="{00000000-0005-0000-0000-000030710000}"/>
    <cellStyle name="Normal 2 7 2 16" xfId="28978" xr:uid="{00000000-0005-0000-0000-000031710000}"/>
    <cellStyle name="Normal 2 7 2 16 2" xfId="28979" xr:uid="{00000000-0005-0000-0000-000032710000}"/>
    <cellStyle name="Normal 2 7 2 17" xfId="28980" xr:uid="{00000000-0005-0000-0000-000033710000}"/>
    <cellStyle name="Normal 2 7 2 17 2" xfId="28981" xr:uid="{00000000-0005-0000-0000-000034710000}"/>
    <cellStyle name="Normal 2 7 2 18" xfId="28982" xr:uid="{00000000-0005-0000-0000-000035710000}"/>
    <cellStyle name="Normal 2 7 2 18 2" xfId="28983" xr:uid="{00000000-0005-0000-0000-000036710000}"/>
    <cellStyle name="Normal 2 7 2 19" xfId="28984" xr:uid="{00000000-0005-0000-0000-000037710000}"/>
    <cellStyle name="Normal 2 7 2 19 2" xfId="28985" xr:uid="{00000000-0005-0000-0000-000038710000}"/>
    <cellStyle name="Normal 2 7 2 2" xfId="28986" xr:uid="{00000000-0005-0000-0000-000039710000}"/>
    <cellStyle name="Normal 2 7 2 2 10" xfId="28987" xr:uid="{00000000-0005-0000-0000-00003A710000}"/>
    <cellStyle name="Normal 2 7 2 2 10 10" xfId="28988" xr:uid="{00000000-0005-0000-0000-00003B710000}"/>
    <cellStyle name="Normal 2 7 2 2 10 2" xfId="28989" xr:uid="{00000000-0005-0000-0000-00003C710000}"/>
    <cellStyle name="Normal 2 7 2 2 10 2 2" xfId="28990" xr:uid="{00000000-0005-0000-0000-00003D710000}"/>
    <cellStyle name="Normal 2 7 2 2 10 3" xfId="28991" xr:uid="{00000000-0005-0000-0000-00003E710000}"/>
    <cellStyle name="Normal 2 7 2 2 10 3 2" xfId="28992" xr:uid="{00000000-0005-0000-0000-00003F710000}"/>
    <cellStyle name="Normal 2 7 2 2 10 4" xfId="28993" xr:uid="{00000000-0005-0000-0000-000040710000}"/>
    <cellStyle name="Normal 2 7 2 2 10 4 2" xfId="28994" xr:uid="{00000000-0005-0000-0000-000041710000}"/>
    <cellStyle name="Normal 2 7 2 2 10 5" xfId="28995" xr:uid="{00000000-0005-0000-0000-000042710000}"/>
    <cellStyle name="Normal 2 7 2 2 10 5 2" xfId="28996" xr:uid="{00000000-0005-0000-0000-000043710000}"/>
    <cellStyle name="Normal 2 7 2 2 10 6" xfId="28997" xr:uid="{00000000-0005-0000-0000-000044710000}"/>
    <cellStyle name="Normal 2 7 2 2 10 6 2" xfId="28998" xr:uid="{00000000-0005-0000-0000-000045710000}"/>
    <cellStyle name="Normal 2 7 2 2 10 7" xfId="28999" xr:uid="{00000000-0005-0000-0000-000046710000}"/>
    <cellStyle name="Normal 2 7 2 2 10 7 2" xfId="29000" xr:uid="{00000000-0005-0000-0000-000047710000}"/>
    <cellStyle name="Normal 2 7 2 2 10 8" xfId="29001" xr:uid="{00000000-0005-0000-0000-000048710000}"/>
    <cellStyle name="Normal 2 7 2 2 10 9" xfId="29002" xr:uid="{00000000-0005-0000-0000-000049710000}"/>
    <cellStyle name="Normal 2 7 2 2 11" xfId="29003" xr:uid="{00000000-0005-0000-0000-00004A710000}"/>
    <cellStyle name="Normal 2 7 2 2 11 10" xfId="29004" xr:uid="{00000000-0005-0000-0000-00004B710000}"/>
    <cellStyle name="Normal 2 7 2 2 11 2" xfId="29005" xr:uid="{00000000-0005-0000-0000-00004C710000}"/>
    <cellStyle name="Normal 2 7 2 2 11 2 2" xfId="29006" xr:uid="{00000000-0005-0000-0000-00004D710000}"/>
    <cellStyle name="Normal 2 7 2 2 11 3" xfId="29007" xr:uid="{00000000-0005-0000-0000-00004E710000}"/>
    <cellStyle name="Normal 2 7 2 2 11 3 2" xfId="29008" xr:uid="{00000000-0005-0000-0000-00004F710000}"/>
    <cellStyle name="Normal 2 7 2 2 11 4" xfId="29009" xr:uid="{00000000-0005-0000-0000-000050710000}"/>
    <cellStyle name="Normal 2 7 2 2 11 4 2" xfId="29010" xr:uid="{00000000-0005-0000-0000-000051710000}"/>
    <cellStyle name="Normal 2 7 2 2 11 5" xfId="29011" xr:uid="{00000000-0005-0000-0000-000052710000}"/>
    <cellStyle name="Normal 2 7 2 2 11 5 2" xfId="29012" xr:uid="{00000000-0005-0000-0000-000053710000}"/>
    <cellStyle name="Normal 2 7 2 2 11 6" xfId="29013" xr:uid="{00000000-0005-0000-0000-000054710000}"/>
    <cellStyle name="Normal 2 7 2 2 11 6 2" xfId="29014" xr:uid="{00000000-0005-0000-0000-000055710000}"/>
    <cellStyle name="Normal 2 7 2 2 11 7" xfId="29015" xr:uid="{00000000-0005-0000-0000-000056710000}"/>
    <cellStyle name="Normal 2 7 2 2 11 7 2" xfId="29016" xr:uid="{00000000-0005-0000-0000-000057710000}"/>
    <cellStyle name="Normal 2 7 2 2 11 8" xfId="29017" xr:uid="{00000000-0005-0000-0000-000058710000}"/>
    <cellStyle name="Normal 2 7 2 2 11 9" xfId="29018" xr:uid="{00000000-0005-0000-0000-000059710000}"/>
    <cellStyle name="Normal 2 7 2 2 12" xfId="29019" xr:uid="{00000000-0005-0000-0000-00005A710000}"/>
    <cellStyle name="Normal 2 7 2 2 12 10" xfId="29020" xr:uid="{00000000-0005-0000-0000-00005B710000}"/>
    <cellStyle name="Normal 2 7 2 2 12 2" xfId="29021" xr:uid="{00000000-0005-0000-0000-00005C710000}"/>
    <cellStyle name="Normal 2 7 2 2 12 2 2" xfId="29022" xr:uid="{00000000-0005-0000-0000-00005D710000}"/>
    <cellStyle name="Normal 2 7 2 2 12 3" xfId="29023" xr:uid="{00000000-0005-0000-0000-00005E710000}"/>
    <cellStyle name="Normal 2 7 2 2 12 3 2" xfId="29024" xr:uid="{00000000-0005-0000-0000-00005F710000}"/>
    <cellStyle name="Normal 2 7 2 2 12 4" xfId="29025" xr:uid="{00000000-0005-0000-0000-000060710000}"/>
    <cellStyle name="Normal 2 7 2 2 12 4 2" xfId="29026" xr:uid="{00000000-0005-0000-0000-000061710000}"/>
    <cellStyle name="Normal 2 7 2 2 12 5" xfId="29027" xr:uid="{00000000-0005-0000-0000-000062710000}"/>
    <cellStyle name="Normal 2 7 2 2 12 5 2" xfId="29028" xr:uid="{00000000-0005-0000-0000-000063710000}"/>
    <cellStyle name="Normal 2 7 2 2 12 6" xfId="29029" xr:uid="{00000000-0005-0000-0000-000064710000}"/>
    <cellStyle name="Normal 2 7 2 2 12 6 2" xfId="29030" xr:uid="{00000000-0005-0000-0000-000065710000}"/>
    <cellStyle name="Normal 2 7 2 2 12 7" xfId="29031" xr:uid="{00000000-0005-0000-0000-000066710000}"/>
    <cellStyle name="Normal 2 7 2 2 12 7 2" xfId="29032" xr:uid="{00000000-0005-0000-0000-000067710000}"/>
    <cellStyle name="Normal 2 7 2 2 12 8" xfId="29033" xr:uid="{00000000-0005-0000-0000-000068710000}"/>
    <cellStyle name="Normal 2 7 2 2 12 9" xfId="29034" xr:uid="{00000000-0005-0000-0000-000069710000}"/>
    <cellStyle name="Normal 2 7 2 2 13" xfId="29035" xr:uid="{00000000-0005-0000-0000-00006A710000}"/>
    <cellStyle name="Normal 2 7 2 2 13 10" xfId="29036" xr:uid="{00000000-0005-0000-0000-00006B710000}"/>
    <cellStyle name="Normal 2 7 2 2 13 2" xfId="29037" xr:uid="{00000000-0005-0000-0000-00006C710000}"/>
    <cellStyle name="Normal 2 7 2 2 13 2 2" xfId="29038" xr:uid="{00000000-0005-0000-0000-00006D710000}"/>
    <cellStyle name="Normal 2 7 2 2 13 3" xfId="29039" xr:uid="{00000000-0005-0000-0000-00006E710000}"/>
    <cellStyle name="Normal 2 7 2 2 13 3 2" xfId="29040" xr:uid="{00000000-0005-0000-0000-00006F710000}"/>
    <cellStyle name="Normal 2 7 2 2 13 4" xfId="29041" xr:uid="{00000000-0005-0000-0000-000070710000}"/>
    <cellStyle name="Normal 2 7 2 2 13 4 2" xfId="29042" xr:uid="{00000000-0005-0000-0000-000071710000}"/>
    <cellStyle name="Normal 2 7 2 2 13 5" xfId="29043" xr:uid="{00000000-0005-0000-0000-000072710000}"/>
    <cellStyle name="Normal 2 7 2 2 13 5 2" xfId="29044" xr:uid="{00000000-0005-0000-0000-000073710000}"/>
    <cellStyle name="Normal 2 7 2 2 13 6" xfId="29045" xr:uid="{00000000-0005-0000-0000-000074710000}"/>
    <cellStyle name="Normal 2 7 2 2 13 6 2" xfId="29046" xr:uid="{00000000-0005-0000-0000-000075710000}"/>
    <cellStyle name="Normal 2 7 2 2 13 7" xfId="29047" xr:uid="{00000000-0005-0000-0000-000076710000}"/>
    <cellStyle name="Normal 2 7 2 2 13 7 2" xfId="29048" xr:uid="{00000000-0005-0000-0000-000077710000}"/>
    <cellStyle name="Normal 2 7 2 2 13 8" xfId="29049" xr:uid="{00000000-0005-0000-0000-000078710000}"/>
    <cellStyle name="Normal 2 7 2 2 13 9" xfId="29050" xr:uid="{00000000-0005-0000-0000-000079710000}"/>
    <cellStyle name="Normal 2 7 2 2 14" xfId="29051" xr:uid="{00000000-0005-0000-0000-00007A710000}"/>
    <cellStyle name="Normal 2 7 2 2 14 10" xfId="29052" xr:uid="{00000000-0005-0000-0000-00007B710000}"/>
    <cellStyle name="Normal 2 7 2 2 14 2" xfId="29053" xr:uid="{00000000-0005-0000-0000-00007C710000}"/>
    <cellStyle name="Normal 2 7 2 2 14 2 2" xfId="29054" xr:uid="{00000000-0005-0000-0000-00007D710000}"/>
    <cellStyle name="Normal 2 7 2 2 14 3" xfId="29055" xr:uid="{00000000-0005-0000-0000-00007E710000}"/>
    <cellStyle name="Normal 2 7 2 2 14 3 2" xfId="29056" xr:uid="{00000000-0005-0000-0000-00007F710000}"/>
    <cellStyle name="Normal 2 7 2 2 14 4" xfId="29057" xr:uid="{00000000-0005-0000-0000-000080710000}"/>
    <cellStyle name="Normal 2 7 2 2 14 4 2" xfId="29058" xr:uid="{00000000-0005-0000-0000-000081710000}"/>
    <cellStyle name="Normal 2 7 2 2 14 5" xfId="29059" xr:uid="{00000000-0005-0000-0000-000082710000}"/>
    <cellStyle name="Normal 2 7 2 2 14 5 2" xfId="29060" xr:uid="{00000000-0005-0000-0000-000083710000}"/>
    <cellStyle name="Normal 2 7 2 2 14 6" xfId="29061" xr:uid="{00000000-0005-0000-0000-000084710000}"/>
    <cellStyle name="Normal 2 7 2 2 14 6 2" xfId="29062" xr:uid="{00000000-0005-0000-0000-000085710000}"/>
    <cellStyle name="Normal 2 7 2 2 14 7" xfId="29063" xr:uid="{00000000-0005-0000-0000-000086710000}"/>
    <cellStyle name="Normal 2 7 2 2 14 7 2" xfId="29064" xr:uid="{00000000-0005-0000-0000-000087710000}"/>
    <cellStyle name="Normal 2 7 2 2 14 8" xfId="29065" xr:uid="{00000000-0005-0000-0000-000088710000}"/>
    <cellStyle name="Normal 2 7 2 2 14 9" xfId="29066" xr:uid="{00000000-0005-0000-0000-000089710000}"/>
    <cellStyle name="Normal 2 7 2 2 15" xfId="29067" xr:uid="{00000000-0005-0000-0000-00008A710000}"/>
    <cellStyle name="Normal 2 7 2 2 15 10" xfId="29068" xr:uid="{00000000-0005-0000-0000-00008B710000}"/>
    <cellStyle name="Normal 2 7 2 2 15 2" xfId="29069" xr:uid="{00000000-0005-0000-0000-00008C710000}"/>
    <cellStyle name="Normal 2 7 2 2 15 2 2" xfId="29070" xr:uid="{00000000-0005-0000-0000-00008D710000}"/>
    <cellStyle name="Normal 2 7 2 2 15 3" xfId="29071" xr:uid="{00000000-0005-0000-0000-00008E710000}"/>
    <cellStyle name="Normal 2 7 2 2 15 3 2" xfId="29072" xr:uid="{00000000-0005-0000-0000-00008F710000}"/>
    <cellStyle name="Normal 2 7 2 2 15 4" xfId="29073" xr:uid="{00000000-0005-0000-0000-000090710000}"/>
    <cellStyle name="Normal 2 7 2 2 15 4 2" xfId="29074" xr:uid="{00000000-0005-0000-0000-000091710000}"/>
    <cellStyle name="Normal 2 7 2 2 15 5" xfId="29075" xr:uid="{00000000-0005-0000-0000-000092710000}"/>
    <cellStyle name="Normal 2 7 2 2 15 5 2" xfId="29076" xr:uid="{00000000-0005-0000-0000-000093710000}"/>
    <cellStyle name="Normal 2 7 2 2 15 6" xfId="29077" xr:uid="{00000000-0005-0000-0000-000094710000}"/>
    <cellStyle name="Normal 2 7 2 2 15 6 2" xfId="29078" xr:uid="{00000000-0005-0000-0000-000095710000}"/>
    <cellStyle name="Normal 2 7 2 2 15 7" xfId="29079" xr:uid="{00000000-0005-0000-0000-000096710000}"/>
    <cellStyle name="Normal 2 7 2 2 15 7 2" xfId="29080" xr:uid="{00000000-0005-0000-0000-000097710000}"/>
    <cellStyle name="Normal 2 7 2 2 15 8" xfId="29081" xr:uid="{00000000-0005-0000-0000-000098710000}"/>
    <cellStyle name="Normal 2 7 2 2 15 9" xfId="29082" xr:uid="{00000000-0005-0000-0000-000099710000}"/>
    <cellStyle name="Normal 2 7 2 2 16" xfId="29083" xr:uid="{00000000-0005-0000-0000-00009A710000}"/>
    <cellStyle name="Normal 2 7 2 2 16 10" xfId="29084" xr:uid="{00000000-0005-0000-0000-00009B710000}"/>
    <cellStyle name="Normal 2 7 2 2 16 2" xfId="29085" xr:uid="{00000000-0005-0000-0000-00009C710000}"/>
    <cellStyle name="Normal 2 7 2 2 16 2 2" xfId="29086" xr:uid="{00000000-0005-0000-0000-00009D710000}"/>
    <cellStyle name="Normal 2 7 2 2 16 3" xfId="29087" xr:uid="{00000000-0005-0000-0000-00009E710000}"/>
    <cellStyle name="Normal 2 7 2 2 16 3 2" xfId="29088" xr:uid="{00000000-0005-0000-0000-00009F710000}"/>
    <cellStyle name="Normal 2 7 2 2 16 4" xfId="29089" xr:uid="{00000000-0005-0000-0000-0000A0710000}"/>
    <cellStyle name="Normal 2 7 2 2 16 4 2" xfId="29090" xr:uid="{00000000-0005-0000-0000-0000A1710000}"/>
    <cellStyle name="Normal 2 7 2 2 16 5" xfId="29091" xr:uid="{00000000-0005-0000-0000-0000A2710000}"/>
    <cellStyle name="Normal 2 7 2 2 16 5 2" xfId="29092" xr:uid="{00000000-0005-0000-0000-0000A3710000}"/>
    <cellStyle name="Normal 2 7 2 2 16 6" xfId="29093" xr:uid="{00000000-0005-0000-0000-0000A4710000}"/>
    <cellStyle name="Normal 2 7 2 2 16 6 2" xfId="29094" xr:uid="{00000000-0005-0000-0000-0000A5710000}"/>
    <cellStyle name="Normal 2 7 2 2 16 7" xfId="29095" xr:uid="{00000000-0005-0000-0000-0000A6710000}"/>
    <cellStyle name="Normal 2 7 2 2 16 7 2" xfId="29096" xr:uid="{00000000-0005-0000-0000-0000A7710000}"/>
    <cellStyle name="Normal 2 7 2 2 16 8" xfId="29097" xr:uid="{00000000-0005-0000-0000-0000A8710000}"/>
    <cellStyle name="Normal 2 7 2 2 16 9" xfId="29098" xr:uid="{00000000-0005-0000-0000-0000A9710000}"/>
    <cellStyle name="Normal 2 7 2 2 17" xfId="29099" xr:uid="{00000000-0005-0000-0000-0000AA710000}"/>
    <cellStyle name="Normal 2 7 2 2 17 10" xfId="29100" xr:uid="{00000000-0005-0000-0000-0000AB710000}"/>
    <cellStyle name="Normal 2 7 2 2 17 2" xfId="29101" xr:uid="{00000000-0005-0000-0000-0000AC710000}"/>
    <cellStyle name="Normal 2 7 2 2 17 2 2" xfId="29102" xr:uid="{00000000-0005-0000-0000-0000AD710000}"/>
    <cellStyle name="Normal 2 7 2 2 17 3" xfId="29103" xr:uid="{00000000-0005-0000-0000-0000AE710000}"/>
    <cellStyle name="Normal 2 7 2 2 17 3 2" xfId="29104" xr:uid="{00000000-0005-0000-0000-0000AF710000}"/>
    <cellStyle name="Normal 2 7 2 2 17 4" xfId="29105" xr:uid="{00000000-0005-0000-0000-0000B0710000}"/>
    <cellStyle name="Normal 2 7 2 2 17 4 2" xfId="29106" xr:uid="{00000000-0005-0000-0000-0000B1710000}"/>
    <cellStyle name="Normal 2 7 2 2 17 5" xfId="29107" xr:uid="{00000000-0005-0000-0000-0000B2710000}"/>
    <cellStyle name="Normal 2 7 2 2 17 5 2" xfId="29108" xr:uid="{00000000-0005-0000-0000-0000B3710000}"/>
    <cellStyle name="Normal 2 7 2 2 17 6" xfId="29109" xr:uid="{00000000-0005-0000-0000-0000B4710000}"/>
    <cellStyle name="Normal 2 7 2 2 17 6 2" xfId="29110" xr:uid="{00000000-0005-0000-0000-0000B5710000}"/>
    <cellStyle name="Normal 2 7 2 2 17 7" xfId="29111" xr:uid="{00000000-0005-0000-0000-0000B6710000}"/>
    <cellStyle name="Normal 2 7 2 2 17 7 2" xfId="29112" xr:uid="{00000000-0005-0000-0000-0000B7710000}"/>
    <cellStyle name="Normal 2 7 2 2 17 8" xfId="29113" xr:uid="{00000000-0005-0000-0000-0000B8710000}"/>
    <cellStyle name="Normal 2 7 2 2 17 9" xfId="29114" xr:uid="{00000000-0005-0000-0000-0000B9710000}"/>
    <cellStyle name="Normal 2 7 2 2 18" xfId="29115" xr:uid="{00000000-0005-0000-0000-0000BA710000}"/>
    <cellStyle name="Normal 2 7 2 2 18 10" xfId="29116" xr:uid="{00000000-0005-0000-0000-0000BB710000}"/>
    <cellStyle name="Normal 2 7 2 2 18 2" xfId="29117" xr:uid="{00000000-0005-0000-0000-0000BC710000}"/>
    <cellStyle name="Normal 2 7 2 2 18 2 2" xfId="29118" xr:uid="{00000000-0005-0000-0000-0000BD710000}"/>
    <cellStyle name="Normal 2 7 2 2 18 3" xfId="29119" xr:uid="{00000000-0005-0000-0000-0000BE710000}"/>
    <cellStyle name="Normal 2 7 2 2 18 3 2" xfId="29120" xr:uid="{00000000-0005-0000-0000-0000BF710000}"/>
    <cellStyle name="Normal 2 7 2 2 18 4" xfId="29121" xr:uid="{00000000-0005-0000-0000-0000C0710000}"/>
    <cellStyle name="Normal 2 7 2 2 18 4 2" xfId="29122" xr:uid="{00000000-0005-0000-0000-0000C1710000}"/>
    <cellStyle name="Normal 2 7 2 2 18 5" xfId="29123" xr:uid="{00000000-0005-0000-0000-0000C2710000}"/>
    <cellStyle name="Normal 2 7 2 2 18 5 2" xfId="29124" xr:uid="{00000000-0005-0000-0000-0000C3710000}"/>
    <cellStyle name="Normal 2 7 2 2 18 6" xfId="29125" xr:uid="{00000000-0005-0000-0000-0000C4710000}"/>
    <cellStyle name="Normal 2 7 2 2 18 6 2" xfId="29126" xr:uid="{00000000-0005-0000-0000-0000C5710000}"/>
    <cellStyle name="Normal 2 7 2 2 18 7" xfId="29127" xr:uid="{00000000-0005-0000-0000-0000C6710000}"/>
    <cellStyle name="Normal 2 7 2 2 18 7 2" xfId="29128" xr:uid="{00000000-0005-0000-0000-0000C7710000}"/>
    <cellStyle name="Normal 2 7 2 2 18 8" xfId="29129" xr:uid="{00000000-0005-0000-0000-0000C8710000}"/>
    <cellStyle name="Normal 2 7 2 2 18 9" xfId="29130" xr:uid="{00000000-0005-0000-0000-0000C9710000}"/>
    <cellStyle name="Normal 2 7 2 2 19" xfId="29131" xr:uid="{00000000-0005-0000-0000-0000CA710000}"/>
    <cellStyle name="Normal 2 7 2 2 19 10" xfId="29132" xr:uid="{00000000-0005-0000-0000-0000CB710000}"/>
    <cellStyle name="Normal 2 7 2 2 19 2" xfId="29133" xr:uid="{00000000-0005-0000-0000-0000CC710000}"/>
    <cellStyle name="Normal 2 7 2 2 19 2 2" xfId="29134" xr:uid="{00000000-0005-0000-0000-0000CD710000}"/>
    <cellStyle name="Normal 2 7 2 2 19 3" xfId="29135" xr:uid="{00000000-0005-0000-0000-0000CE710000}"/>
    <cellStyle name="Normal 2 7 2 2 19 3 2" xfId="29136" xr:uid="{00000000-0005-0000-0000-0000CF710000}"/>
    <cellStyle name="Normal 2 7 2 2 19 4" xfId="29137" xr:uid="{00000000-0005-0000-0000-0000D0710000}"/>
    <cellStyle name="Normal 2 7 2 2 19 4 2" xfId="29138" xr:uid="{00000000-0005-0000-0000-0000D1710000}"/>
    <cellStyle name="Normal 2 7 2 2 19 5" xfId="29139" xr:uid="{00000000-0005-0000-0000-0000D2710000}"/>
    <cellStyle name="Normal 2 7 2 2 19 5 2" xfId="29140" xr:uid="{00000000-0005-0000-0000-0000D3710000}"/>
    <cellStyle name="Normal 2 7 2 2 19 6" xfId="29141" xr:uid="{00000000-0005-0000-0000-0000D4710000}"/>
    <cellStyle name="Normal 2 7 2 2 19 6 2" xfId="29142" xr:uid="{00000000-0005-0000-0000-0000D5710000}"/>
    <cellStyle name="Normal 2 7 2 2 19 7" xfId="29143" xr:uid="{00000000-0005-0000-0000-0000D6710000}"/>
    <cellStyle name="Normal 2 7 2 2 19 7 2" xfId="29144" xr:uid="{00000000-0005-0000-0000-0000D7710000}"/>
    <cellStyle name="Normal 2 7 2 2 19 8" xfId="29145" xr:uid="{00000000-0005-0000-0000-0000D8710000}"/>
    <cellStyle name="Normal 2 7 2 2 19 9" xfId="29146" xr:uid="{00000000-0005-0000-0000-0000D9710000}"/>
    <cellStyle name="Normal 2 7 2 2 2" xfId="29147" xr:uid="{00000000-0005-0000-0000-0000DA710000}"/>
    <cellStyle name="Normal 2 7 2 2 2 10" xfId="29148" xr:uid="{00000000-0005-0000-0000-0000DB710000}"/>
    <cellStyle name="Normal 2 7 2 2 2 2" xfId="29149" xr:uid="{00000000-0005-0000-0000-0000DC710000}"/>
    <cellStyle name="Normal 2 7 2 2 2 2 2" xfId="29150" xr:uid="{00000000-0005-0000-0000-0000DD710000}"/>
    <cellStyle name="Normal 2 7 2 2 2 3" xfId="29151" xr:uid="{00000000-0005-0000-0000-0000DE710000}"/>
    <cellStyle name="Normal 2 7 2 2 2 3 2" xfId="29152" xr:uid="{00000000-0005-0000-0000-0000DF710000}"/>
    <cellStyle name="Normal 2 7 2 2 2 4" xfId="29153" xr:uid="{00000000-0005-0000-0000-0000E0710000}"/>
    <cellStyle name="Normal 2 7 2 2 2 4 2" xfId="29154" xr:uid="{00000000-0005-0000-0000-0000E1710000}"/>
    <cellStyle name="Normal 2 7 2 2 2 5" xfId="29155" xr:uid="{00000000-0005-0000-0000-0000E2710000}"/>
    <cellStyle name="Normal 2 7 2 2 2 5 2" xfId="29156" xr:uid="{00000000-0005-0000-0000-0000E3710000}"/>
    <cellStyle name="Normal 2 7 2 2 2 6" xfId="29157" xr:uid="{00000000-0005-0000-0000-0000E4710000}"/>
    <cellStyle name="Normal 2 7 2 2 2 6 2" xfId="29158" xr:uid="{00000000-0005-0000-0000-0000E5710000}"/>
    <cellStyle name="Normal 2 7 2 2 2 7" xfId="29159" xr:uid="{00000000-0005-0000-0000-0000E6710000}"/>
    <cellStyle name="Normal 2 7 2 2 2 7 2" xfId="29160" xr:uid="{00000000-0005-0000-0000-0000E7710000}"/>
    <cellStyle name="Normal 2 7 2 2 2 8" xfId="29161" xr:uid="{00000000-0005-0000-0000-0000E8710000}"/>
    <cellStyle name="Normal 2 7 2 2 2 9" xfId="29162" xr:uid="{00000000-0005-0000-0000-0000E9710000}"/>
    <cellStyle name="Normal 2 7 2 2 20" xfId="29163" xr:uid="{00000000-0005-0000-0000-0000EA710000}"/>
    <cellStyle name="Normal 2 7 2 2 20 10" xfId="29164" xr:uid="{00000000-0005-0000-0000-0000EB710000}"/>
    <cellStyle name="Normal 2 7 2 2 20 2" xfId="29165" xr:uid="{00000000-0005-0000-0000-0000EC710000}"/>
    <cellStyle name="Normal 2 7 2 2 20 2 2" xfId="29166" xr:uid="{00000000-0005-0000-0000-0000ED710000}"/>
    <cellStyle name="Normal 2 7 2 2 20 3" xfId="29167" xr:uid="{00000000-0005-0000-0000-0000EE710000}"/>
    <cellStyle name="Normal 2 7 2 2 20 3 2" xfId="29168" xr:uid="{00000000-0005-0000-0000-0000EF710000}"/>
    <cellStyle name="Normal 2 7 2 2 20 4" xfId="29169" xr:uid="{00000000-0005-0000-0000-0000F0710000}"/>
    <cellStyle name="Normal 2 7 2 2 20 4 2" xfId="29170" xr:uid="{00000000-0005-0000-0000-0000F1710000}"/>
    <cellStyle name="Normal 2 7 2 2 20 5" xfId="29171" xr:uid="{00000000-0005-0000-0000-0000F2710000}"/>
    <cellStyle name="Normal 2 7 2 2 20 5 2" xfId="29172" xr:uid="{00000000-0005-0000-0000-0000F3710000}"/>
    <cellStyle name="Normal 2 7 2 2 20 6" xfId="29173" xr:uid="{00000000-0005-0000-0000-0000F4710000}"/>
    <cellStyle name="Normal 2 7 2 2 20 6 2" xfId="29174" xr:uid="{00000000-0005-0000-0000-0000F5710000}"/>
    <cellStyle name="Normal 2 7 2 2 20 7" xfId="29175" xr:uid="{00000000-0005-0000-0000-0000F6710000}"/>
    <cellStyle name="Normal 2 7 2 2 20 7 2" xfId="29176" xr:uid="{00000000-0005-0000-0000-0000F7710000}"/>
    <cellStyle name="Normal 2 7 2 2 20 8" xfId="29177" xr:uid="{00000000-0005-0000-0000-0000F8710000}"/>
    <cellStyle name="Normal 2 7 2 2 20 9" xfId="29178" xr:uid="{00000000-0005-0000-0000-0000F9710000}"/>
    <cellStyle name="Normal 2 7 2 2 21" xfId="29179" xr:uid="{00000000-0005-0000-0000-0000FA710000}"/>
    <cellStyle name="Normal 2 7 2 2 21 10" xfId="29180" xr:uid="{00000000-0005-0000-0000-0000FB710000}"/>
    <cellStyle name="Normal 2 7 2 2 21 2" xfId="29181" xr:uid="{00000000-0005-0000-0000-0000FC710000}"/>
    <cellStyle name="Normal 2 7 2 2 21 2 2" xfId="29182" xr:uid="{00000000-0005-0000-0000-0000FD710000}"/>
    <cellStyle name="Normal 2 7 2 2 21 3" xfId="29183" xr:uid="{00000000-0005-0000-0000-0000FE710000}"/>
    <cellStyle name="Normal 2 7 2 2 21 3 2" xfId="29184" xr:uid="{00000000-0005-0000-0000-0000FF710000}"/>
    <cellStyle name="Normal 2 7 2 2 21 4" xfId="29185" xr:uid="{00000000-0005-0000-0000-000000720000}"/>
    <cellStyle name="Normal 2 7 2 2 21 4 2" xfId="29186" xr:uid="{00000000-0005-0000-0000-000001720000}"/>
    <cellStyle name="Normal 2 7 2 2 21 5" xfId="29187" xr:uid="{00000000-0005-0000-0000-000002720000}"/>
    <cellStyle name="Normal 2 7 2 2 21 5 2" xfId="29188" xr:uid="{00000000-0005-0000-0000-000003720000}"/>
    <cellStyle name="Normal 2 7 2 2 21 6" xfId="29189" xr:uid="{00000000-0005-0000-0000-000004720000}"/>
    <cellStyle name="Normal 2 7 2 2 21 6 2" xfId="29190" xr:uid="{00000000-0005-0000-0000-000005720000}"/>
    <cellStyle name="Normal 2 7 2 2 21 7" xfId="29191" xr:uid="{00000000-0005-0000-0000-000006720000}"/>
    <cellStyle name="Normal 2 7 2 2 21 7 2" xfId="29192" xr:uid="{00000000-0005-0000-0000-000007720000}"/>
    <cellStyle name="Normal 2 7 2 2 21 8" xfId="29193" xr:uid="{00000000-0005-0000-0000-000008720000}"/>
    <cellStyle name="Normal 2 7 2 2 21 9" xfId="29194" xr:uid="{00000000-0005-0000-0000-000009720000}"/>
    <cellStyle name="Normal 2 7 2 2 22" xfId="29195" xr:uid="{00000000-0005-0000-0000-00000A720000}"/>
    <cellStyle name="Normal 2 7 2 2 22 10" xfId="29196" xr:uid="{00000000-0005-0000-0000-00000B720000}"/>
    <cellStyle name="Normal 2 7 2 2 22 2" xfId="29197" xr:uid="{00000000-0005-0000-0000-00000C720000}"/>
    <cellStyle name="Normal 2 7 2 2 22 2 2" xfId="29198" xr:uid="{00000000-0005-0000-0000-00000D720000}"/>
    <cellStyle name="Normal 2 7 2 2 22 3" xfId="29199" xr:uid="{00000000-0005-0000-0000-00000E720000}"/>
    <cellStyle name="Normal 2 7 2 2 22 3 2" xfId="29200" xr:uid="{00000000-0005-0000-0000-00000F720000}"/>
    <cellStyle name="Normal 2 7 2 2 22 4" xfId="29201" xr:uid="{00000000-0005-0000-0000-000010720000}"/>
    <cellStyle name="Normal 2 7 2 2 22 4 2" xfId="29202" xr:uid="{00000000-0005-0000-0000-000011720000}"/>
    <cellStyle name="Normal 2 7 2 2 22 5" xfId="29203" xr:uid="{00000000-0005-0000-0000-000012720000}"/>
    <cellStyle name="Normal 2 7 2 2 22 5 2" xfId="29204" xr:uid="{00000000-0005-0000-0000-000013720000}"/>
    <cellStyle name="Normal 2 7 2 2 22 6" xfId="29205" xr:uid="{00000000-0005-0000-0000-000014720000}"/>
    <cellStyle name="Normal 2 7 2 2 22 6 2" xfId="29206" xr:uid="{00000000-0005-0000-0000-000015720000}"/>
    <cellStyle name="Normal 2 7 2 2 22 7" xfId="29207" xr:uid="{00000000-0005-0000-0000-000016720000}"/>
    <cellStyle name="Normal 2 7 2 2 22 7 2" xfId="29208" xr:uid="{00000000-0005-0000-0000-000017720000}"/>
    <cellStyle name="Normal 2 7 2 2 22 8" xfId="29209" xr:uid="{00000000-0005-0000-0000-000018720000}"/>
    <cellStyle name="Normal 2 7 2 2 22 9" xfId="29210" xr:uid="{00000000-0005-0000-0000-000019720000}"/>
    <cellStyle name="Normal 2 7 2 2 23" xfId="29211" xr:uid="{00000000-0005-0000-0000-00001A720000}"/>
    <cellStyle name="Normal 2 7 2 2 23 10" xfId="29212" xr:uid="{00000000-0005-0000-0000-00001B720000}"/>
    <cellStyle name="Normal 2 7 2 2 23 2" xfId="29213" xr:uid="{00000000-0005-0000-0000-00001C720000}"/>
    <cellStyle name="Normal 2 7 2 2 23 2 2" xfId="29214" xr:uid="{00000000-0005-0000-0000-00001D720000}"/>
    <cellStyle name="Normal 2 7 2 2 23 3" xfId="29215" xr:uid="{00000000-0005-0000-0000-00001E720000}"/>
    <cellStyle name="Normal 2 7 2 2 23 3 2" xfId="29216" xr:uid="{00000000-0005-0000-0000-00001F720000}"/>
    <cellStyle name="Normal 2 7 2 2 23 4" xfId="29217" xr:uid="{00000000-0005-0000-0000-000020720000}"/>
    <cellStyle name="Normal 2 7 2 2 23 4 2" xfId="29218" xr:uid="{00000000-0005-0000-0000-000021720000}"/>
    <cellStyle name="Normal 2 7 2 2 23 5" xfId="29219" xr:uid="{00000000-0005-0000-0000-000022720000}"/>
    <cellStyle name="Normal 2 7 2 2 23 5 2" xfId="29220" xr:uid="{00000000-0005-0000-0000-000023720000}"/>
    <cellStyle name="Normal 2 7 2 2 23 6" xfId="29221" xr:uid="{00000000-0005-0000-0000-000024720000}"/>
    <cellStyle name="Normal 2 7 2 2 23 6 2" xfId="29222" xr:uid="{00000000-0005-0000-0000-000025720000}"/>
    <cellStyle name="Normal 2 7 2 2 23 7" xfId="29223" xr:uid="{00000000-0005-0000-0000-000026720000}"/>
    <cellStyle name="Normal 2 7 2 2 23 7 2" xfId="29224" xr:uid="{00000000-0005-0000-0000-000027720000}"/>
    <cellStyle name="Normal 2 7 2 2 23 8" xfId="29225" xr:uid="{00000000-0005-0000-0000-000028720000}"/>
    <cellStyle name="Normal 2 7 2 2 23 9" xfId="29226" xr:uid="{00000000-0005-0000-0000-000029720000}"/>
    <cellStyle name="Normal 2 7 2 2 24" xfId="29227" xr:uid="{00000000-0005-0000-0000-00002A720000}"/>
    <cellStyle name="Normal 2 7 2 2 24 10" xfId="29228" xr:uid="{00000000-0005-0000-0000-00002B720000}"/>
    <cellStyle name="Normal 2 7 2 2 24 2" xfId="29229" xr:uid="{00000000-0005-0000-0000-00002C720000}"/>
    <cellStyle name="Normal 2 7 2 2 24 2 2" xfId="29230" xr:uid="{00000000-0005-0000-0000-00002D720000}"/>
    <cellStyle name="Normal 2 7 2 2 24 3" xfId="29231" xr:uid="{00000000-0005-0000-0000-00002E720000}"/>
    <cellStyle name="Normal 2 7 2 2 24 3 2" xfId="29232" xr:uid="{00000000-0005-0000-0000-00002F720000}"/>
    <cellStyle name="Normal 2 7 2 2 24 4" xfId="29233" xr:uid="{00000000-0005-0000-0000-000030720000}"/>
    <cellStyle name="Normal 2 7 2 2 24 4 2" xfId="29234" xr:uid="{00000000-0005-0000-0000-000031720000}"/>
    <cellStyle name="Normal 2 7 2 2 24 5" xfId="29235" xr:uid="{00000000-0005-0000-0000-000032720000}"/>
    <cellStyle name="Normal 2 7 2 2 24 5 2" xfId="29236" xr:uid="{00000000-0005-0000-0000-000033720000}"/>
    <cellStyle name="Normal 2 7 2 2 24 6" xfId="29237" xr:uid="{00000000-0005-0000-0000-000034720000}"/>
    <cellStyle name="Normal 2 7 2 2 24 6 2" xfId="29238" xr:uid="{00000000-0005-0000-0000-000035720000}"/>
    <cellStyle name="Normal 2 7 2 2 24 7" xfId="29239" xr:uid="{00000000-0005-0000-0000-000036720000}"/>
    <cellStyle name="Normal 2 7 2 2 24 7 2" xfId="29240" xr:uid="{00000000-0005-0000-0000-000037720000}"/>
    <cellStyle name="Normal 2 7 2 2 24 8" xfId="29241" xr:uid="{00000000-0005-0000-0000-000038720000}"/>
    <cellStyle name="Normal 2 7 2 2 24 9" xfId="29242" xr:uid="{00000000-0005-0000-0000-000039720000}"/>
    <cellStyle name="Normal 2 7 2 2 25" xfId="29243" xr:uid="{00000000-0005-0000-0000-00003A720000}"/>
    <cellStyle name="Normal 2 7 2 2 25 10" xfId="29244" xr:uid="{00000000-0005-0000-0000-00003B720000}"/>
    <cellStyle name="Normal 2 7 2 2 25 2" xfId="29245" xr:uid="{00000000-0005-0000-0000-00003C720000}"/>
    <cellStyle name="Normal 2 7 2 2 25 2 2" xfId="29246" xr:uid="{00000000-0005-0000-0000-00003D720000}"/>
    <cellStyle name="Normal 2 7 2 2 25 3" xfId="29247" xr:uid="{00000000-0005-0000-0000-00003E720000}"/>
    <cellStyle name="Normal 2 7 2 2 25 3 2" xfId="29248" xr:uid="{00000000-0005-0000-0000-00003F720000}"/>
    <cellStyle name="Normal 2 7 2 2 25 4" xfId="29249" xr:uid="{00000000-0005-0000-0000-000040720000}"/>
    <cellStyle name="Normal 2 7 2 2 25 4 2" xfId="29250" xr:uid="{00000000-0005-0000-0000-000041720000}"/>
    <cellStyle name="Normal 2 7 2 2 25 5" xfId="29251" xr:uid="{00000000-0005-0000-0000-000042720000}"/>
    <cellStyle name="Normal 2 7 2 2 25 5 2" xfId="29252" xr:uid="{00000000-0005-0000-0000-000043720000}"/>
    <cellStyle name="Normal 2 7 2 2 25 6" xfId="29253" xr:uid="{00000000-0005-0000-0000-000044720000}"/>
    <cellStyle name="Normal 2 7 2 2 25 6 2" xfId="29254" xr:uid="{00000000-0005-0000-0000-000045720000}"/>
    <cellStyle name="Normal 2 7 2 2 25 7" xfId="29255" xr:uid="{00000000-0005-0000-0000-000046720000}"/>
    <cellStyle name="Normal 2 7 2 2 25 7 2" xfId="29256" xr:uid="{00000000-0005-0000-0000-000047720000}"/>
    <cellStyle name="Normal 2 7 2 2 25 8" xfId="29257" xr:uid="{00000000-0005-0000-0000-000048720000}"/>
    <cellStyle name="Normal 2 7 2 2 25 9" xfId="29258" xr:uid="{00000000-0005-0000-0000-000049720000}"/>
    <cellStyle name="Normal 2 7 2 2 26" xfId="29259" xr:uid="{00000000-0005-0000-0000-00004A720000}"/>
    <cellStyle name="Normal 2 7 2 2 26 10" xfId="29260" xr:uid="{00000000-0005-0000-0000-00004B720000}"/>
    <cellStyle name="Normal 2 7 2 2 26 2" xfId="29261" xr:uid="{00000000-0005-0000-0000-00004C720000}"/>
    <cellStyle name="Normal 2 7 2 2 26 2 2" xfId="29262" xr:uid="{00000000-0005-0000-0000-00004D720000}"/>
    <cellStyle name="Normal 2 7 2 2 26 3" xfId="29263" xr:uid="{00000000-0005-0000-0000-00004E720000}"/>
    <cellStyle name="Normal 2 7 2 2 26 3 2" xfId="29264" xr:uid="{00000000-0005-0000-0000-00004F720000}"/>
    <cellStyle name="Normal 2 7 2 2 26 4" xfId="29265" xr:uid="{00000000-0005-0000-0000-000050720000}"/>
    <cellStyle name="Normal 2 7 2 2 26 4 2" xfId="29266" xr:uid="{00000000-0005-0000-0000-000051720000}"/>
    <cellStyle name="Normal 2 7 2 2 26 5" xfId="29267" xr:uid="{00000000-0005-0000-0000-000052720000}"/>
    <cellStyle name="Normal 2 7 2 2 26 5 2" xfId="29268" xr:uid="{00000000-0005-0000-0000-000053720000}"/>
    <cellStyle name="Normal 2 7 2 2 26 6" xfId="29269" xr:uid="{00000000-0005-0000-0000-000054720000}"/>
    <cellStyle name="Normal 2 7 2 2 26 6 2" xfId="29270" xr:uid="{00000000-0005-0000-0000-000055720000}"/>
    <cellStyle name="Normal 2 7 2 2 26 7" xfId="29271" xr:uid="{00000000-0005-0000-0000-000056720000}"/>
    <cellStyle name="Normal 2 7 2 2 26 7 2" xfId="29272" xr:uid="{00000000-0005-0000-0000-000057720000}"/>
    <cellStyle name="Normal 2 7 2 2 26 8" xfId="29273" xr:uid="{00000000-0005-0000-0000-000058720000}"/>
    <cellStyle name="Normal 2 7 2 2 26 9" xfId="29274" xr:uid="{00000000-0005-0000-0000-000059720000}"/>
    <cellStyle name="Normal 2 7 2 2 27" xfId="29275" xr:uid="{00000000-0005-0000-0000-00005A720000}"/>
    <cellStyle name="Normal 2 7 2 2 27 10" xfId="29276" xr:uid="{00000000-0005-0000-0000-00005B720000}"/>
    <cellStyle name="Normal 2 7 2 2 27 2" xfId="29277" xr:uid="{00000000-0005-0000-0000-00005C720000}"/>
    <cellStyle name="Normal 2 7 2 2 27 2 2" xfId="29278" xr:uid="{00000000-0005-0000-0000-00005D720000}"/>
    <cellStyle name="Normal 2 7 2 2 27 3" xfId="29279" xr:uid="{00000000-0005-0000-0000-00005E720000}"/>
    <cellStyle name="Normal 2 7 2 2 27 3 2" xfId="29280" xr:uid="{00000000-0005-0000-0000-00005F720000}"/>
    <cellStyle name="Normal 2 7 2 2 27 4" xfId="29281" xr:uid="{00000000-0005-0000-0000-000060720000}"/>
    <cellStyle name="Normal 2 7 2 2 27 4 2" xfId="29282" xr:uid="{00000000-0005-0000-0000-000061720000}"/>
    <cellStyle name="Normal 2 7 2 2 27 5" xfId="29283" xr:uid="{00000000-0005-0000-0000-000062720000}"/>
    <cellStyle name="Normal 2 7 2 2 27 5 2" xfId="29284" xr:uid="{00000000-0005-0000-0000-000063720000}"/>
    <cellStyle name="Normal 2 7 2 2 27 6" xfId="29285" xr:uid="{00000000-0005-0000-0000-000064720000}"/>
    <cellStyle name="Normal 2 7 2 2 27 6 2" xfId="29286" xr:uid="{00000000-0005-0000-0000-000065720000}"/>
    <cellStyle name="Normal 2 7 2 2 27 7" xfId="29287" xr:uid="{00000000-0005-0000-0000-000066720000}"/>
    <cellStyle name="Normal 2 7 2 2 27 7 2" xfId="29288" xr:uid="{00000000-0005-0000-0000-000067720000}"/>
    <cellStyle name="Normal 2 7 2 2 27 8" xfId="29289" xr:uid="{00000000-0005-0000-0000-000068720000}"/>
    <cellStyle name="Normal 2 7 2 2 27 9" xfId="29290" xr:uid="{00000000-0005-0000-0000-000069720000}"/>
    <cellStyle name="Normal 2 7 2 2 28" xfId="29291" xr:uid="{00000000-0005-0000-0000-00006A720000}"/>
    <cellStyle name="Normal 2 7 2 2 28 10" xfId="29292" xr:uid="{00000000-0005-0000-0000-00006B720000}"/>
    <cellStyle name="Normal 2 7 2 2 28 2" xfId="29293" xr:uid="{00000000-0005-0000-0000-00006C720000}"/>
    <cellStyle name="Normal 2 7 2 2 28 2 2" xfId="29294" xr:uid="{00000000-0005-0000-0000-00006D720000}"/>
    <cellStyle name="Normal 2 7 2 2 28 3" xfId="29295" xr:uid="{00000000-0005-0000-0000-00006E720000}"/>
    <cellStyle name="Normal 2 7 2 2 28 3 2" xfId="29296" xr:uid="{00000000-0005-0000-0000-00006F720000}"/>
    <cellStyle name="Normal 2 7 2 2 28 4" xfId="29297" xr:uid="{00000000-0005-0000-0000-000070720000}"/>
    <cellStyle name="Normal 2 7 2 2 28 4 2" xfId="29298" xr:uid="{00000000-0005-0000-0000-000071720000}"/>
    <cellStyle name="Normal 2 7 2 2 28 5" xfId="29299" xr:uid="{00000000-0005-0000-0000-000072720000}"/>
    <cellStyle name="Normal 2 7 2 2 28 5 2" xfId="29300" xr:uid="{00000000-0005-0000-0000-000073720000}"/>
    <cellStyle name="Normal 2 7 2 2 28 6" xfId="29301" xr:uid="{00000000-0005-0000-0000-000074720000}"/>
    <cellStyle name="Normal 2 7 2 2 28 6 2" xfId="29302" xr:uid="{00000000-0005-0000-0000-000075720000}"/>
    <cellStyle name="Normal 2 7 2 2 28 7" xfId="29303" xr:uid="{00000000-0005-0000-0000-000076720000}"/>
    <cellStyle name="Normal 2 7 2 2 28 7 2" xfId="29304" xr:uid="{00000000-0005-0000-0000-000077720000}"/>
    <cellStyle name="Normal 2 7 2 2 28 8" xfId="29305" xr:uid="{00000000-0005-0000-0000-000078720000}"/>
    <cellStyle name="Normal 2 7 2 2 28 9" xfId="29306" xr:uid="{00000000-0005-0000-0000-000079720000}"/>
    <cellStyle name="Normal 2 7 2 2 29" xfId="29307" xr:uid="{00000000-0005-0000-0000-00007A720000}"/>
    <cellStyle name="Normal 2 7 2 2 29 10" xfId="29308" xr:uid="{00000000-0005-0000-0000-00007B720000}"/>
    <cellStyle name="Normal 2 7 2 2 29 2" xfId="29309" xr:uid="{00000000-0005-0000-0000-00007C720000}"/>
    <cellStyle name="Normal 2 7 2 2 29 2 2" xfId="29310" xr:uid="{00000000-0005-0000-0000-00007D720000}"/>
    <cellStyle name="Normal 2 7 2 2 29 3" xfId="29311" xr:uid="{00000000-0005-0000-0000-00007E720000}"/>
    <cellStyle name="Normal 2 7 2 2 29 3 2" xfId="29312" xr:uid="{00000000-0005-0000-0000-00007F720000}"/>
    <cellStyle name="Normal 2 7 2 2 29 4" xfId="29313" xr:uid="{00000000-0005-0000-0000-000080720000}"/>
    <cellStyle name="Normal 2 7 2 2 29 4 2" xfId="29314" xr:uid="{00000000-0005-0000-0000-000081720000}"/>
    <cellStyle name="Normal 2 7 2 2 29 5" xfId="29315" xr:uid="{00000000-0005-0000-0000-000082720000}"/>
    <cellStyle name="Normal 2 7 2 2 29 5 2" xfId="29316" xr:uid="{00000000-0005-0000-0000-000083720000}"/>
    <cellStyle name="Normal 2 7 2 2 29 6" xfId="29317" xr:uid="{00000000-0005-0000-0000-000084720000}"/>
    <cellStyle name="Normal 2 7 2 2 29 6 2" xfId="29318" xr:uid="{00000000-0005-0000-0000-000085720000}"/>
    <cellStyle name="Normal 2 7 2 2 29 7" xfId="29319" xr:uid="{00000000-0005-0000-0000-000086720000}"/>
    <cellStyle name="Normal 2 7 2 2 29 7 2" xfId="29320" xr:uid="{00000000-0005-0000-0000-000087720000}"/>
    <cellStyle name="Normal 2 7 2 2 29 8" xfId="29321" xr:uid="{00000000-0005-0000-0000-000088720000}"/>
    <cellStyle name="Normal 2 7 2 2 29 9" xfId="29322" xr:uid="{00000000-0005-0000-0000-000089720000}"/>
    <cellStyle name="Normal 2 7 2 2 3" xfId="29323" xr:uid="{00000000-0005-0000-0000-00008A720000}"/>
    <cellStyle name="Normal 2 7 2 2 3 10" xfId="29324" xr:uid="{00000000-0005-0000-0000-00008B720000}"/>
    <cellStyle name="Normal 2 7 2 2 3 2" xfId="29325" xr:uid="{00000000-0005-0000-0000-00008C720000}"/>
    <cellStyle name="Normal 2 7 2 2 3 2 2" xfId="29326" xr:uid="{00000000-0005-0000-0000-00008D720000}"/>
    <cellStyle name="Normal 2 7 2 2 3 3" xfId="29327" xr:uid="{00000000-0005-0000-0000-00008E720000}"/>
    <cellStyle name="Normal 2 7 2 2 3 3 2" xfId="29328" xr:uid="{00000000-0005-0000-0000-00008F720000}"/>
    <cellStyle name="Normal 2 7 2 2 3 4" xfId="29329" xr:uid="{00000000-0005-0000-0000-000090720000}"/>
    <cellStyle name="Normal 2 7 2 2 3 4 2" xfId="29330" xr:uid="{00000000-0005-0000-0000-000091720000}"/>
    <cellStyle name="Normal 2 7 2 2 3 5" xfId="29331" xr:uid="{00000000-0005-0000-0000-000092720000}"/>
    <cellStyle name="Normal 2 7 2 2 3 5 2" xfId="29332" xr:uid="{00000000-0005-0000-0000-000093720000}"/>
    <cellStyle name="Normal 2 7 2 2 3 6" xfId="29333" xr:uid="{00000000-0005-0000-0000-000094720000}"/>
    <cellStyle name="Normal 2 7 2 2 3 6 2" xfId="29334" xr:uid="{00000000-0005-0000-0000-000095720000}"/>
    <cellStyle name="Normal 2 7 2 2 3 7" xfId="29335" xr:uid="{00000000-0005-0000-0000-000096720000}"/>
    <cellStyle name="Normal 2 7 2 2 3 7 2" xfId="29336" xr:uid="{00000000-0005-0000-0000-000097720000}"/>
    <cellStyle name="Normal 2 7 2 2 3 8" xfId="29337" xr:uid="{00000000-0005-0000-0000-000098720000}"/>
    <cellStyle name="Normal 2 7 2 2 3 9" xfId="29338" xr:uid="{00000000-0005-0000-0000-000099720000}"/>
    <cellStyle name="Normal 2 7 2 2 30" xfId="29339" xr:uid="{00000000-0005-0000-0000-00009A720000}"/>
    <cellStyle name="Normal 2 7 2 2 30 10" xfId="29340" xr:uid="{00000000-0005-0000-0000-00009B720000}"/>
    <cellStyle name="Normal 2 7 2 2 30 2" xfId="29341" xr:uid="{00000000-0005-0000-0000-00009C720000}"/>
    <cellStyle name="Normal 2 7 2 2 30 2 2" xfId="29342" xr:uid="{00000000-0005-0000-0000-00009D720000}"/>
    <cellStyle name="Normal 2 7 2 2 30 3" xfId="29343" xr:uid="{00000000-0005-0000-0000-00009E720000}"/>
    <cellStyle name="Normal 2 7 2 2 30 3 2" xfId="29344" xr:uid="{00000000-0005-0000-0000-00009F720000}"/>
    <cellStyle name="Normal 2 7 2 2 30 4" xfId="29345" xr:uid="{00000000-0005-0000-0000-0000A0720000}"/>
    <cellStyle name="Normal 2 7 2 2 30 4 2" xfId="29346" xr:uid="{00000000-0005-0000-0000-0000A1720000}"/>
    <cellStyle name="Normal 2 7 2 2 30 5" xfId="29347" xr:uid="{00000000-0005-0000-0000-0000A2720000}"/>
    <cellStyle name="Normal 2 7 2 2 30 5 2" xfId="29348" xr:uid="{00000000-0005-0000-0000-0000A3720000}"/>
    <cellStyle name="Normal 2 7 2 2 30 6" xfId="29349" xr:uid="{00000000-0005-0000-0000-0000A4720000}"/>
    <cellStyle name="Normal 2 7 2 2 30 6 2" xfId="29350" xr:uid="{00000000-0005-0000-0000-0000A5720000}"/>
    <cellStyle name="Normal 2 7 2 2 30 7" xfId="29351" xr:uid="{00000000-0005-0000-0000-0000A6720000}"/>
    <cellStyle name="Normal 2 7 2 2 30 7 2" xfId="29352" xr:uid="{00000000-0005-0000-0000-0000A7720000}"/>
    <cellStyle name="Normal 2 7 2 2 30 8" xfId="29353" xr:uid="{00000000-0005-0000-0000-0000A8720000}"/>
    <cellStyle name="Normal 2 7 2 2 30 9" xfId="29354" xr:uid="{00000000-0005-0000-0000-0000A9720000}"/>
    <cellStyle name="Normal 2 7 2 2 31" xfId="29355" xr:uid="{00000000-0005-0000-0000-0000AA720000}"/>
    <cellStyle name="Normal 2 7 2 2 31 10" xfId="29356" xr:uid="{00000000-0005-0000-0000-0000AB720000}"/>
    <cellStyle name="Normal 2 7 2 2 31 2" xfId="29357" xr:uid="{00000000-0005-0000-0000-0000AC720000}"/>
    <cellStyle name="Normal 2 7 2 2 31 2 2" xfId="29358" xr:uid="{00000000-0005-0000-0000-0000AD720000}"/>
    <cellStyle name="Normal 2 7 2 2 31 3" xfId="29359" xr:uid="{00000000-0005-0000-0000-0000AE720000}"/>
    <cellStyle name="Normal 2 7 2 2 31 3 2" xfId="29360" xr:uid="{00000000-0005-0000-0000-0000AF720000}"/>
    <cellStyle name="Normal 2 7 2 2 31 4" xfId="29361" xr:uid="{00000000-0005-0000-0000-0000B0720000}"/>
    <cellStyle name="Normal 2 7 2 2 31 4 2" xfId="29362" xr:uid="{00000000-0005-0000-0000-0000B1720000}"/>
    <cellStyle name="Normal 2 7 2 2 31 5" xfId="29363" xr:uid="{00000000-0005-0000-0000-0000B2720000}"/>
    <cellStyle name="Normal 2 7 2 2 31 5 2" xfId="29364" xr:uid="{00000000-0005-0000-0000-0000B3720000}"/>
    <cellStyle name="Normal 2 7 2 2 31 6" xfId="29365" xr:uid="{00000000-0005-0000-0000-0000B4720000}"/>
    <cellStyle name="Normal 2 7 2 2 31 6 2" xfId="29366" xr:uid="{00000000-0005-0000-0000-0000B5720000}"/>
    <cellStyle name="Normal 2 7 2 2 31 7" xfId="29367" xr:uid="{00000000-0005-0000-0000-0000B6720000}"/>
    <cellStyle name="Normal 2 7 2 2 31 7 2" xfId="29368" xr:uid="{00000000-0005-0000-0000-0000B7720000}"/>
    <cellStyle name="Normal 2 7 2 2 31 8" xfId="29369" xr:uid="{00000000-0005-0000-0000-0000B8720000}"/>
    <cellStyle name="Normal 2 7 2 2 31 9" xfId="29370" xr:uid="{00000000-0005-0000-0000-0000B9720000}"/>
    <cellStyle name="Normal 2 7 2 2 32" xfId="29371" xr:uid="{00000000-0005-0000-0000-0000BA720000}"/>
    <cellStyle name="Normal 2 7 2 2 32 10" xfId="29372" xr:uid="{00000000-0005-0000-0000-0000BB720000}"/>
    <cellStyle name="Normal 2 7 2 2 32 2" xfId="29373" xr:uid="{00000000-0005-0000-0000-0000BC720000}"/>
    <cellStyle name="Normal 2 7 2 2 32 2 2" xfId="29374" xr:uid="{00000000-0005-0000-0000-0000BD720000}"/>
    <cellStyle name="Normal 2 7 2 2 32 3" xfId="29375" xr:uid="{00000000-0005-0000-0000-0000BE720000}"/>
    <cellStyle name="Normal 2 7 2 2 32 3 2" xfId="29376" xr:uid="{00000000-0005-0000-0000-0000BF720000}"/>
    <cellStyle name="Normal 2 7 2 2 32 4" xfId="29377" xr:uid="{00000000-0005-0000-0000-0000C0720000}"/>
    <cellStyle name="Normal 2 7 2 2 32 4 2" xfId="29378" xr:uid="{00000000-0005-0000-0000-0000C1720000}"/>
    <cellStyle name="Normal 2 7 2 2 32 5" xfId="29379" xr:uid="{00000000-0005-0000-0000-0000C2720000}"/>
    <cellStyle name="Normal 2 7 2 2 32 5 2" xfId="29380" xr:uid="{00000000-0005-0000-0000-0000C3720000}"/>
    <cellStyle name="Normal 2 7 2 2 32 6" xfId="29381" xr:uid="{00000000-0005-0000-0000-0000C4720000}"/>
    <cellStyle name="Normal 2 7 2 2 32 6 2" xfId="29382" xr:uid="{00000000-0005-0000-0000-0000C5720000}"/>
    <cellStyle name="Normal 2 7 2 2 32 7" xfId="29383" xr:uid="{00000000-0005-0000-0000-0000C6720000}"/>
    <cellStyle name="Normal 2 7 2 2 32 7 2" xfId="29384" xr:uid="{00000000-0005-0000-0000-0000C7720000}"/>
    <cellStyle name="Normal 2 7 2 2 32 8" xfId="29385" xr:uid="{00000000-0005-0000-0000-0000C8720000}"/>
    <cellStyle name="Normal 2 7 2 2 32 9" xfId="29386" xr:uid="{00000000-0005-0000-0000-0000C9720000}"/>
    <cellStyle name="Normal 2 7 2 2 33" xfId="29387" xr:uid="{00000000-0005-0000-0000-0000CA720000}"/>
    <cellStyle name="Normal 2 7 2 2 33 10" xfId="29388" xr:uid="{00000000-0005-0000-0000-0000CB720000}"/>
    <cellStyle name="Normal 2 7 2 2 33 2" xfId="29389" xr:uid="{00000000-0005-0000-0000-0000CC720000}"/>
    <cellStyle name="Normal 2 7 2 2 33 2 2" xfId="29390" xr:uid="{00000000-0005-0000-0000-0000CD720000}"/>
    <cellStyle name="Normal 2 7 2 2 33 3" xfId="29391" xr:uid="{00000000-0005-0000-0000-0000CE720000}"/>
    <cellStyle name="Normal 2 7 2 2 33 3 2" xfId="29392" xr:uid="{00000000-0005-0000-0000-0000CF720000}"/>
    <cellStyle name="Normal 2 7 2 2 33 4" xfId="29393" xr:uid="{00000000-0005-0000-0000-0000D0720000}"/>
    <cellStyle name="Normal 2 7 2 2 33 4 2" xfId="29394" xr:uid="{00000000-0005-0000-0000-0000D1720000}"/>
    <cellStyle name="Normal 2 7 2 2 33 5" xfId="29395" xr:uid="{00000000-0005-0000-0000-0000D2720000}"/>
    <cellStyle name="Normal 2 7 2 2 33 5 2" xfId="29396" xr:uid="{00000000-0005-0000-0000-0000D3720000}"/>
    <cellStyle name="Normal 2 7 2 2 33 6" xfId="29397" xr:uid="{00000000-0005-0000-0000-0000D4720000}"/>
    <cellStyle name="Normal 2 7 2 2 33 6 2" xfId="29398" xr:uid="{00000000-0005-0000-0000-0000D5720000}"/>
    <cellStyle name="Normal 2 7 2 2 33 7" xfId="29399" xr:uid="{00000000-0005-0000-0000-0000D6720000}"/>
    <cellStyle name="Normal 2 7 2 2 33 7 2" xfId="29400" xr:uid="{00000000-0005-0000-0000-0000D7720000}"/>
    <cellStyle name="Normal 2 7 2 2 33 8" xfId="29401" xr:uid="{00000000-0005-0000-0000-0000D8720000}"/>
    <cellStyle name="Normal 2 7 2 2 33 9" xfId="29402" xr:uid="{00000000-0005-0000-0000-0000D9720000}"/>
    <cellStyle name="Normal 2 7 2 2 34" xfId="29403" xr:uid="{00000000-0005-0000-0000-0000DA720000}"/>
    <cellStyle name="Normal 2 7 2 2 34 10" xfId="29404" xr:uid="{00000000-0005-0000-0000-0000DB720000}"/>
    <cellStyle name="Normal 2 7 2 2 34 2" xfId="29405" xr:uid="{00000000-0005-0000-0000-0000DC720000}"/>
    <cellStyle name="Normal 2 7 2 2 34 2 2" xfId="29406" xr:uid="{00000000-0005-0000-0000-0000DD720000}"/>
    <cellStyle name="Normal 2 7 2 2 34 3" xfId="29407" xr:uid="{00000000-0005-0000-0000-0000DE720000}"/>
    <cellStyle name="Normal 2 7 2 2 34 3 2" xfId="29408" xr:uid="{00000000-0005-0000-0000-0000DF720000}"/>
    <cellStyle name="Normal 2 7 2 2 34 4" xfId="29409" xr:uid="{00000000-0005-0000-0000-0000E0720000}"/>
    <cellStyle name="Normal 2 7 2 2 34 4 2" xfId="29410" xr:uid="{00000000-0005-0000-0000-0000E1720000}"/>
    <cellStyle name="Normal 2 7 2 2 34 5" xfId="29411" xr:uid="{00000000-0005-0000-0000-0000E2720000}"/>
    <cellStyle name="Normal 2 7 2 2 34 5 2" xfId="29412" xr:uid="{00000000-0005-0000-0000-0000E3720000}"/>
    <cellStyle name="Normal 2 7 2 2 34 6" xfId="29413" xr:uid="{00000000-0005-0000-0000-0000E4720000}"/>
    <cellStyle name="Normal 2 7 2 2 34 6 2" xfId="29414" xr:uid="{00000000-0005-0000-0000-0000E5720000}"/>
    <cellStyle name="Normal 2 7 2 2 34 7" xfId="29415" xr:uid="{00000000-0005-0000-0000-0000E6720000}"/>
    <cellStyle name="Normal 2 7 2 2 34 7 2" xfId="29416" xr:uid="{00000000-0005-0000-0000-0000E7720000}"/>
    <cellStyle name="Normal 2 7 2 2 34 8" xfId="29417" xr:uid="{00000000-0005-0000-0000-0000E8720000}"/>
    <cellStyle name="Normal 2 7 2 2 34 9" xfId="29418" xr:uid="{00000000-0005-0000-0000-0000E9720000}"/>
    <cellStyle name="Normal 2 7 2 2 35" xfId="29419" xr:uid="{00000000-0005-0000-0000-0000EA720000}"/>
    <cellStyle name="Normal 2 7 2 2 35 10" xfId="29420" xr:uid="{00000000-0005-0000-0000-0000EB720000}"/>
    <cellStyle name="Normal 2 7 2 2 35 2" xfId="29421" xr:uid="{00000000-0005-0000-0000-0000EC720000}"/>
    <cellStyle name="Normal 2 7 2 2 35 2 2" xfId="29422" xr:uid="{00000000-0005-0000-0000-0000ED720000}"/>
    <cellStyle name="Normal 2 7 2 2 35 3" xfId="29423" xr:uid="{00000000-0005-0000-0000-0000EE720000}"/>
    <cellStyle name="Normal 2 7 2 2 35 3 2" xfId="29424" xr:uid="{00000000-0005-0000-0000-0000EF720000}"/>
    <cellStyle name="Normal 2 7 2 2 35 4" xfId="29425" xr:uid="{00000000-0005-0000-0000-0000F0720000}"/>
    <cellStyle name="Normal 2 7 2 2 35 4 2" xfId="29426" xr:uid="{00000000-0005-0000-0000-0000F1720000}"/>
    <cellStyle name="Normal 2 7 2 2 35 5" xfId="29427" xr:uid="{00000000-0005-0000-0000-0000F2720000}"/>
    <cellStyle name="Normal 2 7 2 2 35 5 2" xfId="29428" xr:uid="{00000000-0005-0000-0000-0000F3720000}"/>
    <cellStyle name="Normal 2 7 2 2 35 6" xfId="29429" xr:uid="{00000000-0005-0000-0000-0000F4720000}"/>
    <cellStyle name="Normal 2 7 2 2 35 6 2" xfId="29430" xr:uid="{00000000-0005-0000-0000-0000F5720000}"/>
    <cellStyle name="Normal 2 7 2 2 35 7" xfId="29431" xr:uid="{00000000-0005-0000-0000-0000F6720000}"/>
    <cellStyle name="Normal 2 7 2 2 35 7 2" xfId="29432" xr:uid="{00000000-0005-0000-0000-0000F7720000}"/>
    <cellStyle name="Normal 2 7 2 2 35 8" xfId="29433" xr:uid="{00000000-0005-0000-0000-0000F8720000}"/>
    <cellStyle name="Normal 2 7 2 2 35 9" xfId="29434" xr:uid="{00000000-0005-0000-0000-0000F9720000}"/>
    <cellStyle name="Normal 2 7 2 2 36" xfId="29435" xr:uid="{00000000-0005-0000-0000-0000FA720000}"/>
    <cellStyle name="Normal 2 7 2 2 36 10" xfId="29436" xr:uid="{00000000-0005-0000-0000-0000FB720000}"/>
    <cellStyle name="Normal 2 7 2 2 36 2" xfId="29437" xr:uid="{00000000-0005-0000-0000-0000FC720000}"/>
    <cellStyle name="Normal 2 7 2 2 36 2 2" xfId="29438" xr:uid="{00000000-0005-0000-0000-0000FD720000}"/>
    <cellStyle name="Normal 2 7 2 2 36 3" xfId="29439" xr:uid="{00000000-0005-0000-0000-0000FE720000}"/>
    <cellStyle name="Normal 2 7 2 2 36 3 2" xfId="29440" xr:uid="{00000000-0005-0000-0000-0000FF720000}"/>
    <cellStyle name="Normal 2 7 2 2 36 4" xfId="29441" xr:uid="{00000000-0005-0000-0000-000000730000}"/>
    <cellStyle name="Normal 2 7 2 2 36 4 2" xfId="29442" xr:uid="{00000000-0005-0000-0000-000001730000}"/>
    <cellStyle name="Normal 2 7 2 2 36 5" xfId="29443" xr:uid="{00000000-0005-0000-0000-000002730000}"/>
    <cellStyle name="Normal 2 7 2 2 36 5 2" xfId="29444" xr:uid="{00000000-0005-0000-0000-000003730000}"/>
    <cellStyle name="Normal 2 7 2 2 36 6" xfId="29445" xr:uid="{00000000-0005-0000-0000-000004730000}"/>
    <cellStyle name="Normal 2 7 2 2 36 6 2" xfId="29446" xr:uid="{00000000-0005-0000-0000-000005730000}"/>
    <cellStyle name="Normal 2 7 2 2 36 7" xfId="29447" xr:uid="{00000000-0005-0000-0000-000006730000}"/>
    <cellStyle name="Normal 2 7 2 2 36 7 2" xfId="29448" xr:uid="{00000000-0005-0000-0000-000007730000}"/>
    <cellStyle name="Normal 2 7 2 2 36 8" xfId="29449" xr:uid="{00000000-0005-0000-0000-000008730000}"/>
    <cellStyle name="Normal 2 7 2 2 36 9" xfId="29450" xr:uid="{00000000-0005-0000-0000-000009730000}"/>
    <cellStyle name="Normal 2 7 2 2 37" xfId="29451" xr:uid="{00000000-0005-0000-0000-00000A730000}"/>
    <cellStyle name="Normal 2 7 2 2 37 10" xfId="29452" xr:uid="{00000000-0005-0000-0000-00000B730000}"/>
    <cellStyle name="Normal 2 7 2 2 37 2" xfId="29453" xr:uid="{00000000-0005-0000-0000-00000C730000}"/>
    <cellStyle name="Normal 2 7 2 2 37 2 2" xfId="29454" xr:uid="{00000000-0005-0000-0000-00000D730000}"/>
    <cellStyle name="Normal 2 7 2 2 37 3" xfId="29455" xr:uid="{00000000-0005-0000-0000-00000E730000}"/>
    <cellStyle name="Normal 2 7 2 2 37 3 2" xfId="29456" xr:uid="{00000000-0005-0000-0000-00000F730000}"/>
    <cellStyle name="Normal 2 7 2 2 37 4" xfId="29457" xr:uid="{00000000-0005-0000-0000-000010730000}"/>
    <cellStyle name="Normal 2 7 2 2 37 4 2" xfId="29458" xr:uid="{00000000-0005-0000-0000-000011730000}"/>
    <cellStyle name="Normal 2 7 2 2 37 5" xfId="29459" xr:uid="{00000000-0005-0000-0000-000012730000}"/>
    <cellStyle name="Normal 2 7 2 2 37 5 2" xfId="29460" xr:uid="{00000000-0005-0000-0000-000013730000}"/>
    <cellStyle name="Normal 2 7 2 2 37 6" xfId="29461" xr:uid="{00000000-0005-0000-0000-000014730000}"/>
    <cellStyle name="Normal 2 7 2 2 37 6 2" xfId="29462" xr:uid="{00000000-0005-0000-0000-000015730000}"/>
    <cellStyle name="Normal 2 7 2 2 37 7" xfId="29463" xr:uid="{00000000-0005-0000-0000-000016730000}"/>
    <cellStyle name="Normal 2 7 2 2 37 7 2" xfId="29464" xr:uid="{00000000-0005-0000-0000-000017730000}"/>
    <cellStyle name="Normal 2 7 2 2 37 8" xfId="29465" xr:uid="{00000000-0005-0000-0000-000018730000}"/>
    <cellStyle name="Normal 2 7 2 2 37 9" xfId="29466" xr:uid="{00000000-0005-0000-0000-000019730000}"/>
    <cellStyle name="Normal 2 7 2 2 38" xfId="29467" xr:uid="{00000000-0005-0000-0000-00001A730000}"/>
    <cellStyle name="Normal 2 7 2 2 38 10" xfId="29468" xr:uid="{00000000-0005-0000-0000-00001B730000}"/>
    <cellStyle name="Normal 2 7 2 2 38 2" xfId="29469" xr:uid="{00000000-0005-0000-0000-00001C730000}"/>
    <cellStyle name="Normal 2 7 2 2 38 2 2" xfId="29470" xr:uid="{00000000-0005-0000-0000-00001D730000}"/>
    <cellStyle name="Normal 2 7 2 2 38 3" xfId="29471" xr:uid="{00000000-0005-0000-0000-00001E730000}"/>
    <cellStyle name="Normal 2 7 2 2 38 3 2" xfId="29472" xr:uid="{00000000-0005-0000-0000-00001F730000}"/>
    <cellStyle name="Normal 2 7 2 2 38 4" xfId="29473" xr:uid="{00000000-0005-0000-0000-000020730000}"/>
    <cellStyle name="Normal 2 7 2 2 38 4 2" xfId="29474" xr:uid="{00000000-0005-0000-0000-000021730000}"/>
    <cellStyle name="Normal 2 7 2 2 38 5" xfId="29475" xr:uid="{00000000-0005-0000-0000-000022730000}"/>
    <cellStyle name="Normal 2 7 2 2 38 5 2" xfId="29476" xr:uid="{00000000-0005-0000-0000-000023730000}"/>
    <cellStyle name="Normal 2 7 2 2 38 6" xfId="29477" xr:uid="{00000000-0005-0000-0000-000024730000}"/>
    <cellStyle name="Normal 2 7 2 2 38 6 2" xfId="29478" xr:uid="{00000000-0005-0000-0000-000025730000}"/>
    <cellStyle name="Normal 2 7 2 2 38 7" xfId="29479" xr:uid="{00000000-0005-0000-0000-000026730000}"/>
    <cellStyle name="Normal 2 7 2 2 38 7 2" xfId="29480" xr:uid="{00000000-0005-0000-0000-000027730000}"/>
    <cellStyle name="Normal 2 7 2 2 38 8" xfId="29481" xr:uid="{00000000-0005-0000-0000-000028730000}"/>
    <cellStyle name="Normal 2 7 2 2 38 9" xfId="29482" xr:uid="{00000000-0005-0000-0000-000029730000}"/>
    <cellStyle name="Normal 2 7 2 2 39" xfId="29483" xr:uid="{00000000-0005-0000-0000-00002A730000}"/>
    <cellStyle name="Normal 2 7 2 2 39 10" xfId="29484" xr:uid="{00000000-0005-0000-0000-00002B730000}"/>
    <cellStyle name="Normal 2 7 2 2 39 2" xfId="29485" xr:uid="{00000000-0005-0000-0000-00002C730000}"/>
    <cellStyle name="Normal 2 7 2 2 39 2 2" xfId="29486" xr:uid="{00000000-0005-0000-0000-00002D730000}"/>
    <cellStyle name="Normal 2 7 2 2 39 3" xfId="29487" xr:uid="{00000000-0005-0000-0000-00002E730000}"/>
    <cellStyle name="Normal 2 7 2 2 39 3 2" xfId="29488" xr:uid="{00000000-0005-0000-0000-00002F730000}"/>
    <cellStyle name="Normal 2 7 2 2 39 4" xfId="29489" xr:uid="{00000000-0005-0000-0000-000030730000}"/>
    <cellStyle name="Normal 2 7 2 2 39 4 2" xfId="29490" xr:uid="{00000000-0005-0000-0000-000031730000}"/>
    <cellStyle name="Normal 2 7 2 2 39 5" xfId="29491" xr:uid="{00000000-0005-0000-0000-000032730000}"/>
    <cellStyle name="Normal 2 7 2 2 39 5 2" xfId="29492" xr:uid="{00000000-0005-0000-0000-000033730000}"/>
    <cellStyle name="Normal 2 7 2 2 39 6" xfId="29493" xr:uid="{00000000-0005-0000-0000-000034730000}"/>
    <cellStyle name="Normal 2 7 2 2 39 6 2" xfId="29494" xr:uid="{00000000-0005-0000-0000-000035730000}"/>
    <cellStyle name="Normal 2 7 2 2 39 7" xfId="29495" xr:uid="{00000000-0005-0000-0000-000036730000}"/>
    <cellStyle name="Normal 2 7 2 2 39 7 2" xfId="29496" xr:uid="{00000000-0005-0000-0000-000037730000}"/>
    <cellStyle name="Normal 2 7 2 2 39 8" xfId="29497" xr:uid="{00000000-0005-0000-0000-000038730000}"/>
    <cellStyle name="Normal 2 7 2 2 39 9" xfId="29498" xr:uid="{00000000-0005-0000-0000-000039730000}"/>
    <cellStyle name="Normal 2 7 2 2 4" xfId="29499" xr:uid="{00000000-0005-0000-0000-00003A730000}"/>
    <cellStyle name="Normal 2 7 2 2 4 10" xfId="29500" xr:uid="{00000000-0005-0000-0000-00003B730000}"/>
    <cellStyle name="Normal 2 7 2 2 4 2" xfId="29501" xr:uid="{00000000-0005-0000-0000-00003C730000}"/>
    <cellStyle name="Normal 2 7 2 2 4 2 2" xfId="29502" xr:uid="{00000000-0005-0000-0000-00003D730000}"/>
    <cellStyle name="Normal 2 7 2 2 4 3" xfId="29503" xr:uid="{00000000-0005-0000-0000-00003E730000}"/>
    <cellStyle name="Normal 2 7 2 2 4 3 2" xfId="29504" xr:uid="{00000000-0005-0000-0000-00003F730000}"/>
    <cellStyle name="Normal 2 7 2 2 4 4" xfId="29505" xr:uid="{00000000-0005-0000-0000-000040730000}"/>
    <cellStyle name="Normal 2 7 2 2 4 4 2" xfId="29506" xr:uid="{00000000-0005-0000-0000-000041730000}"/>
    <cellStyle name="Normal 2 7 2 2 4 5" xfId="29507" xr:uid="{00000000-0005-0000-0000-000042730000}"/>
    <cellStyle name="Normal 2 7 2 2 4 5 2" xfId="29508" xr:uid="{00000000-0005-0000-0000-000043730000}"/>
    <cellStyle name="Normal 2 7 2 2 4 6" xfId="29509" xr:uid="{00000000-0005-0000-0000-000044730000}"/>
    <cellStyle name="Normal 2 7 2 2 4 6 2" xfId="29510" xr:uid="{00000000-0005-0000-0000-000045730000}"/>
    <cellStyle name="Normal 2 7 2 2 4 7" xfId="29511" xr:uid="{00000000-0005-0000-0000-000046730000}"/>
    <cellStyle name="Normal 2 7 2 2 4 7 2" xfId="29512" xr:uid="{00000000-0005-0000-0000-000047730000}"/>
    <cellStyle name="Normal 2 7 2 2 4 8" xfId="29513" xr:uid="{00000000-0005-0000-0000-000048730000}"/>
    <cellStyle name="Normal 2 7 2 2 4 9" xfId="29514" xr:uid="{00000000-0005-0000-0000-000049730000}"/>
    <cellStyle name="Normal 2 7 2 2 40" xfId="29515" xr:uid="{00000000-0005-0000-0000-00004A730000}"/>
    <cellStyle name="Normal 2 7 2 2 40 10" xfId="29516" xr:uid="{00000000-0005-0000-0000-00004B730000}"/>
    <cellStyle name="Normal 2 7 2 2 40 2" xfId="29517" xr:uid="{00000000-0005-0000-0000-00004C730000}"/>
    <cellStyle name="Normal 2 7 2 2 40 2 2" xfId="29518" xr:uid="{00000000-0005-0000-0000-00004D730000}"/>
    <cellStyle name="Normal 2 7 2 2 40 3" xfId="29519" xr:uid="{00000000-0005-0000-0000-00004E730000}"/>
    <cellStyle name="Normal 2 7 2 2 40 3 2" xfId="29520" xr:uid="{00000000-0005-0000-0000-00004F730000}"/>
    <cellStyle name="Normal 2 7 2 2 40 4" xfId="29521" xr:uid="{00000000-0005-0000-0000-000050730000}"/>
    <cellStyle name="Normal 2 7 2 2 40 4 2" xfId="29522" xr:uid="{00000000-0005-0000-0000-000051730000}"/>
    <cellStyle name="Normal 2 7 2 2 40 5" xfId="29523" xr:uid="{00000000-0005-0000-0000-000052730000}"/>
    <cellStyle name="Normal 2 7 2 2 40 5 2" xfId="29524" xr:uid="{00000000-0005-0000-0000-000053730000}"/>
    <cellStyle name="Normal 2 7 2 2 40 6" xfId="29525" xr:uid="{00000000-0005-0000-0000-000054730000}"/>
    <cellStyle name="Normal 2 7 2 2 40 6 2" xfId="29526" xr:uid="{00000000-0005-0000-0000-000055730000}"/>
    <cellStyle name="Normal 2 7 2 2 40 7" xfId="29527" xr:uid="{00000000-0005-0000-0000-000056730000}"/>
    <cellStyle name="Normal 2 7 2 2 40 7 2" xfId="29528" xr:uid="{00000000-0005-0000-0000-000057730000}"/>
    <cellStyle name="Normal 2 7 2 2 40 8" xfId="29529" xr:uid="{00000000-0005-0000-0000-000058730000}"/>
    <cellStyle name="Normal 2 7 2 2 40 9" xfId="29530" xr:uid="{00000000-0005-0000-0000-000059730000}"/>
    <cellStyle name="Normal 2 7 2 2 41" xfId="29531" xr:uid="{00000000-0005-0000-0000-00005A730000}"/>
    <cellStyle name="Normal 2 7 2 2 41 10" xfId="29532" xr:uid="{00000000-0005-0000-0000-00005B730000}"/>
    <cellStyle name="Normal 2 7 2 2 41 2" xfId="29533" xr:uid="{00000000-0005-0000-0000-00005C730000}"/>
    <cellStyle name="Normal 2 7 2 2 41 2 2" xfId="29534" xr:uid="{00000000-0005-0000-0000-00005D730000}"/>
    <cellStyle name="Normal 2 7 2 2 41 3" xfId="29535" xr:uid="{00000000-0005-0000-0000-00005E730000}"/>
    <cellStyle name="Normal 2 7 2 2 41 3 2" xfId="29536" xr:uid="{00000000-0005-0000-0000-00005F730000}"/>
    <cellStyle name="Normal 2 7 2 2 41 4" xfId="29537" xr:uid="{00000000-0005-0000-0000-000060730000}"/>
    <cellStyle name="Normal 2 7 2 2 41 4 2" xfId="29538" xr:uid="{00000000-0005-0000-0000-000061730000}"/>
    <cellStyle name="Normal 2 7 2 2 41 5" xfId="29539" xr:uid="{00000000-0005-0000-0000-000062730000}"/>
    <cellStyle name="Normal 2 7 2 2 41 5 2" xfId="29540" xr:uid="{00000000-0005-0000-0000-000063730000}"/>
    <cellStyle name="Normal 2 7 2 2 41 6" xfId="29541" xr:uid="{00000000-0005-0000-0000-000064730000}"/>
    <cellStyle name="Normal 2 7 2 2 41 6 2" xfId="29542" xr:uid="{00000000-0005-0000-0000-000065730000}"/>
    <cellStyle name="Normal 2 7 2 2 41 7" xfId="29543" xr:uid="{00000000-0005-0000-0000-000066730000}"/>
    <cellStyle name="Normal 2 7 2 2 41 7 2" xfId="29544" xr:uid="{00000000-0005-0000-0000-000067730000}"/>
    <cellStyle name="Normal 2 7 2 2 41 8" xfId="29545" xr:uid="{00000000-0005-0000-0000-000068730000}"/>
    <cellStyle name="Normal 2 7 2 2 41 9" xfId="29546" xr:uid="{00000000-0005-0000-0000-000069730000}"/>
    <cellStyle name="Normal 2 7 2 2 42" xfId="29547" xr:uid="{00000000-0005-0000-0000-00006A730000}"/>
    <cellStyle name="Normal 2 7 2 2 42 10" xfId="29548" xr:uid="{00000000-0005-0000-0000-00006B730000}"/>
    <cellStyle name="Normal 2 7 2 2 42 2" xfId="29549" xr:uid="{00000000-0005-0000-0000-00006C730000}"/>
    <cellStyle name="Normal 2 7 2 2 42 2 2" xfId="29550" xr:uid="{00000000-0005-0000-0000-00006D730000}"/>
    <cellStyle name="Normal 2 7 2 2 42 3" xfId="29551" xr:uid="{00000000-0005-0000-0000-00006E730000}"/>
    <cellStyle name="Normal 2 7 2 2 42 3 2" xfId="29552" xr:uid="{00000000-0005-0000-0000-00006F730000}"/>
    <cellStyle name="Normal 2 7 2 2 42 4" xfId="29553" xr:uid="{00000000-0005-0000-0000-000070730000}"/>
    <cellStyle name="Normal 2 7 2 2 42 4 2" xfId="29554" xr:uid="{00000000-0005-0000-0000-000071730000}"/>
    <cellStyle name="Normal 2 7 2 2 42 5" xfId="29555" xr:uid="{00000000-0005-0000-0000-000072730000}"/>
    <cellStyle name="Normal 2 7 2 2 42 5 2" xfId="29556" xr:uid="{00000000-0005-0000-0000-000073730000}"/>
    <cellStyle name="Normal 2 7 2 2 42 6" xfId="29557" xr:uid="{00000000-0005-0000-0000-000074730000}"/>
    <cellStyle name="Normal 2 7 2 2 42 6 2" xfId="29558" xr:uid="{00000000-0005-0000-0000-000075730000}"/>
    <cellStyle name="Normal 2 7 2 2 42 7" xfId="29559" xr:uid="{00000000-0005-0000-0000-000076730000}"/>
    <cellStyle name="Normal 2 7 2 2 42 7 2" xfId="29560" xr:uid="{00000000-0005-0000-0000-000077730000}"/>
    <cellStyle name="Normal 2 7 2 2 42 8" xfId="29561" xr:uid="{00000000-0005-0000-0000-000078730000}"/>
    <cellStyle name="Normal 2 7 2 2 42 9" xfId="29562" xr:uid="{00000000-0005-0000-0000-000079730000}"/>
    <cellStyle name="Normal 2 7 2 2 43" xfId="29563" xr:uid="{00000000-0005-0000-0000-00007A730000}"/>
    <cellStyle name="Normal 2 7 2 2 43 10" xfId="29564" xr:uid="{00000000-0005-0000-0000-00007B730000}"/>
    <cellStyle name="Normal 2 7 2 2 43 2" xfId="29565" xr:uid="{00000000-0005-0000-0000-00007C730000}"/>
    <cellStyle name="Normal 2 7 2 2 43 2 2" xfId="29566" xr:uid="{00000000-0005-0000-0000-00007D730000}"/>
    <cellStyle name="Normal 2 7 2 2 43 3" xfId="29567" xr:uid="{00000000-0005-0000-0000-00007E730000}"/>
    <cellStyle name="Normal 2 7 2 2 43 3 2" xfId="29568" xr:uid="{00000000-0005-0000-0000-00007F730000}"/>
    <cellStyle name="Normal 2 7 2 2 43 4" xfId="29569" xr:uid="{00000000-0005-0000-0000-000080730000}"/>
    <cellStyle name="Normal 2 7 2 2 43 4 2" xfId="29570" xr:uid="{00000000-0005-0000-0000-000081730000}"/>
    <cellStyle name="Normal 2 7 2 2 43 5" xfId="29571" xr:uid="{00000000-0005-0000-0000-000082730000}"/>
    <cellStyle name="Normal 2 7 2 2 43 5 2" xfId="29572" xr:uid="{00000000-0005-0000-0000-000083730000}"/>
    <cellStyle name="Normal 2 7 2 2 43 6" xfId="29573" xr:uid="{00000000-0005-0000-0000-000084730000}"/>
    <cellStyle name="Normal 2 7 2 2 43 6 2" xfId="29574" xr:uid="{00000000-0005-0000-0000-000085730000}"/>
    <cellStyle name="Normal 2 7 2 2 43 7" xfId="29575" xr:uid="{00000000-0005-0000-0000-000086730000}"/>
    <cellStyle name="Normal 2 7 2 2 43 7 2" xfId="29576" xr:uid="{00000000-0005-0000-0000-000087730000}"/>
    <cellStyle name="Normal 2 7 2 2 43 8" xfId="29577" xr:uid="{00000000-0005-0000-0000-000088730000}"/>
    <cellStyle name="Normal 2 7 2 2 43 9" xfId="29578" xr:uid="{00000000-0005-0000-0000-000089730000}"/>
    <cellStyle name="Normal 2 7 2 2 44" xfId="29579" xr:uid="{00000000-0005-0000-0000-00008A730000}"/>
    <cellStyle name="Normal 2 7 2 2 44 10" xfId="29580" xr:uid="{00000000-0005-0000-0000-00008B730000}"/>
    <cellStyle name="Normal 2 7 2 2 44 2" xfId="29581" xr:uid="{00000000-0005-0000-0000-00008C730000}"/>
    <cellStyle name="Normal 2 7 2 2 44 2 2" xfId="29582" xr:uid="{00000000-0005-0000-0000-00008D730000}"/>
    <cellStyle name="Normal 2 7 2 2 44 3" xfId="29583" xr:uid="{00000000-0005-0000-0000-00008E730000}"/>
    <cellStyle name="Normal 2 7 2 2 44 3 2" xfId="29584" xr:uid="{00000000-0005-0000-0000-00008F730000}"/>
    <cellStyle name="Normal 2 7 2 2 44 4" xfId="29585" xr:uid="{00000000-0005-0000-0000-000090730000}"/>
    <cellStyle name="Normal 2 7 2 2 44 4 2" xfId="29586" xr:uid="{00000000-0005-0000-0000-000091730000}"/>
    <cellStyle name="Normal 2 7 2 2 44 5" xfId="29587" xr:uid="{00000000-0005-0000-0000-000092730000}"/>
    <cellStyle name="Normal 2 7 2 2 44 5 2" xfId="29588" xr:uid="{00000000-0005-0000-0000-000093730000}"/>
    <cellStyle name="Normal 2 7 2 2 44 6" xfId="29589" xr:uid="{00000000-0005-0000-0000-000094730000}"/>
    <cellStyle name="Normal 2 7 2 2 44 6 2" xfId="29590" xr:uid="{00000000-0005-0000-0000-000095730000}"/>
    <cellStyle name="Normal 2 7 2 2 44 7" xfId="29591" xr:uid="{00000000-0005-0000-0000-000096730000}"/>
    <cellStyle name="Normal 2 7 2 2 44 7 2" xfId="29592" xr:uid="{00000000-0005-0000-0000-000097730000}"/>
    <cellStyle name="Normal 2 7 2 2 44 8" xfId="29593" xr:uid="{00000000-0005-0000-0000-000098730000}"/>
    <cellStyle name="Normal 2 7 2 2 44 9" xfId="29594" xr:uid="{00000000-0005-0000-0000-000099730000}"/>
    <cellStyle name="Normal 2 7 2 2 45" xfId="29595" xr:uid="{00000000-0005-0000-0000-00009A730000}"/>
    <cellStyle name="Normal 2 7 2 2 45 10" xfId="29596" xr:uid="{00000000-0005-0000-0000-00009B730000}"/>
    <cellStyle name="Normal 2 7 2 2 45 2" xfId="29597" xr:uid="{00000000-0005-0000-0000-00009C730000}"/>
    <cellStyle name="Normal 2 7 2 2 45 2 2" xfId="29598" xr:uid="{00000000-0005-0000-0000-00009D730000}"/>
    <cellStyle name="Normal 2 7 2 2 45 3" xfId="29599" xr:uid="{00000000-0005-0000-0000-00009E730000}"/>
    <cellStyle name="Normal 2 7 2 2 45 3 2" xfId="29600" xr:uid="{00000000-0005-0000-0000-00009F730000}"/>
    <cellStyle name="Normal 2 7 2 2 45 4" xfId="29601" xr:uid="{00000000-0005-0000-0000-0000A0730000}"/>
    <cellStyle name="Normal 2 7 2 2 45 4 2" xfId="29602" xr:uid="{00000000-0005-0000-0000-0000A1730000}"/>
    <cellStyle name="Normal 2 7 2 2 45 5" xfId="29603" xr:uid="{00000000-0005-0000-0000-0000A2730000}"/>
    <cellStyle name="Normal 2 7 2 2 45 5 2" xfId="29604" xr:uid="{00000000-0005-0000-0000-0000A3730000}"/>
    <cellStyle name="Normal 2 7 2 2 45 6" xfId="29605" xr:uid="{00000000-0005-0000-0000-0000A4730000}"/>
    <cellStyle name="Normal 2 7 2 2 45 6 2" xfId="29606" xr:uid="{00000000-0005-0000-0000-0000A5730000}"/>
    <cellStyle name="Normal 2 7 2 2 45 7" xfId="29607" xr:uid="{00000000-0005-0000-0000-0000A6730000}"/>
    <cellStyle name="Normal 2 7 2 2 45 7 2" xfId="29608" xr:uid="{00000000-0005-0000-0000-0000A7730000}"/>
    <cellStyle name="Normal 2 7 2 2 45 8" xfId="29609" xr:uid="{00000000-0005-0000-0000-0000A8730000}"/>
    <cellStyle name="Normal 2 7 2 2 45 9" xfId="29610" xr:uid="{00000000-0005-0000-0000-0000A9730000}"/>
    <cellStyle name="Normal 2 7 2 2 46" xfId="29611" xr:uid="{00000000-0005-0000-0000-0000AA730000}"/>
    <cellStyle name="Normal 2 7 2 2 46 10" xfId="29612" xr:uid="{00000000-0005-0000-0000-0000AB730000}"/>
    <cellStyle name="Normal 2 7 2 2 46 2" xfId="29613" xr:uid="{00000000-0005-0000-0000-0000AC730000}"/>
    <cellStyle name="Normal 2 7 2 2 46 2 2" xfId="29614" xr:uid="{00000000-0005-0000-0000-0000AD730000}"/>
    <cellStyle name="Normal 2 7 2 2 46 3" xfId="29615" xr:uid="{00000000-0005-0000-0000-0000AE730000}"/>
    <cellStyle name="Normal 2 7 2 2 46 3 2" xfId="29616" xr:uid="{00000000-0005-0000-0000-0000AF730000}"/>
    <cellStyle name="Normal 2 7 2 2 46 4" xfId="29617" xr:uid="{00000000-0005-0000-0000-0000B0730000}"/>
    <cellStyle name="Normal 2 7 2 2 46 4 2" xfId="29618" xr:uid="{00000000-0005-0000-0000-0000B1730000}"/>
    <cellStyle name="Normal 2 7 2 2 46 5" xfId="29619" xr:uid="{00000000-0005-0000-0000-0000B2730000}"/>
    <cellStyle name="Normal 2 7 2 2 46 5 2" xfId="29620" xr:uid="{00000000-0005-0000-0000-0000B3730000}"/>
    <cellStyle name="Normal 2 7 2 2 46 6" xfId="29621" xr:uid="{00000000-0005-0000-0000-0000B4730000}"/>
    <cellStyle name="Normal 2 7 2 2 46 6 2" xfId="29622" xr:uid="{00000000-0005-0000-0000-0000B5730000}"/>
    <cellStyle name="Normal 2 7 2 2 46 7" xfId="29623" xr:uid="{00000000-0005-0000-0000-0000B6730000}"/>
    <cellStyle name="Normal 2 7 2 2 46 7 2" xfId="29624" xr:uid="{00000000-0005-0000-0000-0000B7730000}"/>
    <cellStyle name="Normal 2 7 2 2 46 8" xfId="29625" xr:uid="{00000000-0005-0000-0000-0000B8730000}"/>
    <cellStyle name="Normal 2 7 2 2 46 9" xfId="29626" xr:uid="{00000000-0005-0000-0000-0000B9730000}"/>
    <cellStyle name="Normal 2 7 2 2 47" xfId="29627" xr:uid="{00000000-0005-0000-0000-0000BA730000}"/>
    <cellStyle name="Normal 2 7 2 2 47 10" xfId="29628" xr:uid="{00000000-0005-0000-0000-0000BB730000}"/>
    <cellStyle name="Normal 2 7 2 2 47 2" xfId="29629" xr:uid="{00000000-0005-0000-0000-0000BC730000}"/>
    <cellStyle name="Normal 2 7 2 2 47 2 2" xfId="29630" xr:uid="{00000000-0005-0000-0000-0000BD730000}"/>
    <cellStyle name="Normal 2 7 2 2 47 3" xfId="29631" xr:uid="{00000000-0005-0000-0000-0000BE730000}"/>
    <cellStyle name="Normal 2 7 2 2 47 3 2" xfId="29632" xr:uid="{00000000-0005-0000-0000-0000BF730000}"/>
    <cellStyle name="Normal 2 7 2 2 47 4" xfId="29633" xr:uid="{00000000-0005-0000-0000-0000C0730000}"/>
    <cellStyle name="Normal 2 7 2 2 47 4 2" xfId="29634" xr:uid="{00000000-0005-0000-0000-0000C1730000}"/>
    <cellStyle name="Normal 2 7 2 2 47 5" xfId="29635" xr:uid="{00000000-0005-0000-0000-0000C2730000}"/>
    <cellStyle name="Normal 2 7 2 2 47 5 2" xfId="29636" xr:uid="{00000000-0005-0000-0000-0000C3730000}"/>
    <cellStyle name="Normal 2 7 2 2 47 6" xfId="29637" xr:uid="{00000000-0005-0000-0000-0000C4730000}"/>
    <cellStyle name="Normal 2 7 2 2 47 6 2" xfId="29638" xr:uid="{00000000-0005-0000-0000-0000C5730000}"/>
    <cellStyle name="Normal 2 7 2 2 47 7" xfId="29639" xr:uid="{00000000-0005-0000-0000-0000C6730000}"/>
    <cellStyle name="Normal 2 7 2 2 47 7 2" xfId="29640" xr:uid="{00000000-0005-0000-0000-0000C7730000}"/>
    <cellStyle name="Normal 2 7 2 2 47 8" xfId="29641" xr:uid="{00000000-0005-0000-0000-0000C8730000}"/>
    <cellStyle name="Normal 2 7 2 2 47 9" xfId="29642" xr:uid="{00000000-0005-0000-0000-0000C9730000}"/>
    <cellStyle name="Normal 2 7 2 2 48" xfId="29643" xr:uid="{00000000-0005-0000-0000-0000CA730000}"/>
    <cellStyle name="Normal 2 7 2 2 48 10" xfId="29644" xr:uid="{00000000-0005-0000-0000-0000CB730000}"/>
    <cellStyle name="Normal 2 7 2 2 48 2" xfId="29645" xr:uid="{00000000-0005-0000-0000-0000CC730000}"/>
    <cellStyle name="Normal 2 7 2 2 48 2 2" xfId="29646" xr:uid="{00000000-0005-0000-0000-0000CD730000}"/>
    <cellStyle name="Normal 2 7 2 2 48 3" xfId="29647" xr:uid="{00000000-0005-0000-0000-0000CE730000}"/>
    <cellStyle name="Normal 2 7 2 2 48 3 2" xfId="29648" xr:uid="{00000000-0005-0000-0000-0000CF730000}"/>
    <cellStyle name="Normal 2 7 2 2 48 4" xfId="29649" xr:uid="{00000000-0005-0000-0000-0000D0730000}"/>
    <cellStyle name="Normal 2 7 2 2 48 4 2" xfId="29650" xr:uid="{00000000-0005-0000-0000-0000D1730000}"/>
    <cellStyle name="Normal 2 7 2 2 48 5" xfId="29651" xr:uid="{00000000-0005-0000-0000-0000D2730000}"/>
    <cellStyle name="Normal 2 7 2 2 48 5 2" xfId="29652" xr:uid="{00000000-0005-0000-0000-0000D3730000}"/>
    <cellStyle name="Normal 2 7 2 2 48 6" xfId="29653" xr:uid="{00000000-0005-0000-0000-0000D4730000}"/>
    <cellStyle name="Normal 2 7 2 2 48 6 2" xfId="29654" xr:uid="{00000000-0005-0000-0000-0000D5730000}"/>
    <cellStyle name="Normal 2 7 2 2 48 7" xfId="29655" xr:uid="{00000000-0005-0000-0000-0000D6730000}"/>
    <cellStyle name="Normal 2 7 2 2 48 7 2" xfId="29656" xr:uid="{00000000-0005-0000-0000-0000D7730000}"/>
    <cellStyle name="Normal 2 7 2 2 48 8" xfId="29657" xr:uid="{00000000-0005-0000-0000-0000D8730000}"/>
    <cellStyle name="Normal 2 7 2 2 48 9" xfId="29658" xr:uid="{00000000-0005-0000-0000-0000D9730000}"/>
    <cellStyle name="Normal 2 7 2 2 49" xfId="29659" xr:uid="{00000000-0005-0000-0000-0000DA730000}"/>
    <cellStyle name="Normal 2 7 2 2 49 10" xfId="29660" xr:uid="{00000000-0005-0000-0000-0000DB730000}"/>
    <cellStyle name="Normal 2 7 2 2 49 2" xfId="29661" xr:uid="{00000000-0005-0000-0000-0000DC730000}"/>
    <cellStyle name="Normal 2 7 2 2 49 2 2" xfId="29662" xr:uid="{00000000-0005-0000-0000-0000DD730000}"/>
    <cellStyle name="Normal 2 7 2 2 49 3" xfId="29663" xr:uid="{00000000-0005-0000-0000-0000DE730000}"/>
    <cellStyle name="Normal 2 7 2 2 49 3 2" xfId="29664" xr:uid="{00000000-0005-0000-0000-0000DF730000}"/>
    <cellStyle name="Normal 2 7 2 2 49 4" xfId="29665" xr:uid="{00000000-0005-0000-0000-0000E0730000}"/>
    <cellStyle name="Normal 2 7 2 2 49 4 2" xfId="29666" xr:uid="{00000000-0005-0000-0000-0000E1730000}"/>
    <cellStyle name="Normal 2 7 2 2 49 5" xfId="29667" xr:uid="{00000000-0005-0000-0000-0000E2730000}"/>
    <cellStyle name="Normal 2 7 2 2 49 5 2" xfId="29668" xr:uid="{00000000-0005-0000-0000-0000E3730000}"/>
    <cellStyle name="Normal 2 7 2 2 49 6" xfId="29669" xr:uid="{00000000-0005-0000-0000-0000E4730000}"/>
    <cellStyle name="Normal 2 7 2 2 49 6 2" xfId="29670" xr:uid="{00000000-0005-0000-0000-0000E5730000}"/>
    <cellStyle name="Normal 2 7 2 2 49 7" xfId="29671" xr:uid="{00000000-0005-0000-0000-0000E6730000}"/>
    <cellStyle name="Normal 2 7 2 2 49 7 2" xfId="29672" xr:uid="{00000000-0005-0000-0000-0000E7730000}"/>
    <cellStyle name="Normal 2 7 2 2 49 8" xfId="29673" xr:uid="{00000000-0005-0000-0000-0000E8730000}"/>
    <cellStyle name="Normal 2 7 2 2 49 9" xfId="29674" xr:uid="{00000000-0005-0000-0000-0000E9730000}"/>
    <cellStyle name="Normal 2 7 2 2 5" xfId="29675" xr:uid="{00000000-0005-0000-0000-0000EA730000}"/>
    <cellStyle name="Normal 2 7 2 2 5 10" xfId="29676" xr:uid="{00000000-0005-0000-0000-0000EB730000}"/>
    <cellStyle name="Normal 2 7 2 2 5 2" xfId="29677" xr:uid="{00000000-0005-0000-0000-0000EC730000}"/>
    <cellStyle name="Normal 2 7 2 2 5 2 2" xfId="29678" xr:uid="{00000000-0005-0000-0000-0000ED730000}"/>
    <cellStyle name="Normal 2 7 2 2 5 3" xfId="29679" xr:uid="{00000000-0005-0000-0000-0000EE730000}"/>
    <cellStyle name="Normal 2 7 2 2 5 3 2" xfId="29680" xr:uid="{00000000-0005-0000-0000-0000EF730000}"/>
    <cellStyle name="Normal 2 7 2 2 5 4" xfId="29681" xr:uid="{00000000-0005-0000-0000-0000F0730000}"/>
    <cellStyle name="Normal 2 7 2 2 5 4 2" xfId="29682" xr:uid="{00000000-0005-0000-0000-0000F1730000}"/>
    <cellStyle name="Normal 2 7 2 2 5 5" xfId="29683" xr:uid="{00000000-0005-0000-0000-0000F2730000}"/>
    <cellStyle name="Normal 2 7 2 2 5 5 2" xfId="29684" xr:uid="{00000000-0005-0000-0000-0000F3730000}"/>
    <cellStyle name="Normal 2 7 2 2 5 6" xfId="29685" xr:uid="{00000000-0005-0000-0000-0000F4730000}"/>
    <cellStyle name="Normal 2 7 2 2 5 6 2" xfId="29686" xr:uid="{00000000-0005-0000-0000-0000F5730000}"/>
    <cellStyle name="Normal 2 7 2 2 5 7" xfId="29687" xr:uid="{00000000-0005-0000-0000-0000F6730000}"/>
    <cellStyle name="Normal 2 7 2 2 5 7 2" xfId="29688" xr:uid="{00000000-0005-0000-0000-0000F7730000}"/>
    <cellStyle name="Normal 2 7 2 2 5 8" xfId="29689" xr:uid="{00000000-0005-0000-0000-0000F8730000}"/>
    <cellStyle name="Normal 2 7 2 2 5 9" xfId="29690" xr:uid="{00000000-0005-0000-0000-0000F9730000}"/>
    <cellStyle name="Normal 2 7 2 2 50" xfId="29691" xr:uid="{00000000-0005-0000-0000-0000FA730000}"/>
    <cellStyle name="Normal 2 7 2 2 50 2" xfId="29692" xr:uid="{00000000-0005-0000-0000-0000FB730000}"/>
    <cellStyle name="Normal 2 7 2 2 51" xfId="29693" xr:uid="{00000000-0005-0000-0000-0000FC730000}"/>
    <cellStyle name="Normal 2 7 2 2 51 2" xfId="29694" xr:uid="{00000000-0005-0000-0000-0000FD730000}"/>
    <cellStyle name="Normal 2 7 2 2 52" xfId="29695" xr:uid="{00000000-0005-0000-0000-0000FE730000}"/>
    <cellStyle name="Normal 2 7 2 2 52 2" xfId="29696" xr:uid="{00000000-0005-0000-0000-0000FF730000}"/>
    <cellStyle name="Normal 2 7 2 2 53" xfId="29697" xr:uid="{00000000-0005-0000-0000-000000740000}"/>
    <cellStyle name="Normal 2 7 2 2 53 2" xfId="29698" xr:uid="{00000000-0005-0000-0000-000001740000}"/>
    <cellStyle name="Normal 2 7 2 2 54" xfId="29699" xr:uid="{00000000-0005-0000-0000-000002740000}"/>
    <cellStyle name="Normal 2 7 2 2 54 2" xfId="29700" xr:uid="{00000000-0005-0000-0000-000003740000}"/>
    <cellStyle name="Normal 2 7 2 2 55" xfId="29701" xr:uid="{00000000-0005-0000-0000-000004740000}"/>
    <cellStyle name="Normal 2 7 2 2 55 2" xfId="29702" xr:uid="{00000000-0005-0000-0000-000005740000}"/>
    <cellStyle name="Normal 2 7 2 2 56" xfId="29703" xr:uid="{00000000-0005-0000-0000-000006740000}"/>
    <cellStyle name="Normal 2 7 2 2 57" xfId="29704" xr:uid="{00000000-0005-0000-0000-000007740000}"/>
    <cellStyle name="Normal 2 7 2 2 58" xfId="29705" xr:uid="{00000000-0005-0000-0000-000008740000}"/>
    <cellStyle name="Normal 2 7 2 2 6" xfId="29706" xr:uid="{00000000-0005-0000-0000-000009740000}"/>
    <cellStyle name="Normal 2 7 2 2 6 10" xfId="29707" xr:uid="{00000000-0005-0000-0000-00000A740000}"/>
    <cellStyle name="Normal 2 7 2 2 6 2" xfId="29708" xr:uid="{00000000-0005-0000-0000-00000B740000}"/>
    <cellStyle name="Normal 2 7 2 2 6 2 2" xfId="29709" xr:uid="{00000000-0005-0000-0000-00000C740000}"/>
    <cellStyle name="Normal 2 7 2 2 6 3" xfId="29710" xr:uid="{00000000-0005-0000-0000-00000D740000}"/>
    <cellStyle name="Normal 2 7 2 2 6 3 2" xfId="29711" xr:uid="{00000000-0005-0000-0000-00000E740000}"/>
    <cellStyle name="Normal 2 7 2 2 6 4" xfId="29712" xr:uid="{00000000-0005-0000-0000-00000F740000}"/>
    <cellStyle name="Normal 2 7 2 2 6 4 2" xfId="29713" xr:uid="{00000000-0005-0000-0000-000010740000}"/>
    <cellStyle name="Normal 2 7 2 2 6 5" xfId="29714" xr:uid="{00000000-0005-0000-0000-000011740000}"/>
    <cellStyle name="Normal 2 7 2 2 6 5 2" xfId="29715" xr:uid="{00000000-0005-0000-0000-000012740000}"/>
    <cellStyle name="Normal 2 7 2 2 6 6" xfId="29716" xr:uid="{00000000-0005-0000-0000-000013740000}"/>
    <cellStyle name="Normal 2 7 2 2 6 6 2" xfId="29717" xr:uid="{00000000-0005-0000-0000-000014740000}"/>
    <cellStyle name="Normal 2 7 2 2 6 7" xfId="29718" xr:uid="{00000000-0005-0000-0000-000015740000}"/>
    <cellStyle name="Normal 2 7 2 2 6 7 2" xfId="29719" xr:uid="{00000000-0005-0000-0000-000016740000}"/>
    <cellStyle name="Normal 2 7 2 2 6 8" xfId="29720" xr:uid="{00000000-0005-0000-0000-000017740000}"/>
    <cellStyle name="Normal 2 7 2 2 6 9" xfId="29721" xr:uid="{00000000-0005-0000-0000-000018740000}"/>
    <cellStyle name="Normal 2 7 2 2 7" xfId="29722" xr:uid="{00000000-0005-0000-0000-000019740000}"/>
    <cellStyle name="Normal 2 7 2 2 7 10" xfId="29723" xr:uid="{00000000-0005-0000-0000-00001A740000}"/>
    <cellStyle name="Normal 2 7 2 2 7 2" xfId="29724" xr:uid="{00000000-0005-0000-0000-00001B740000}"/>
    <cellStyle name="Normal 2 7 2 2 7 2 2" xfId="29725" xr:uid="{00000000-0005-0000-0000-00001C740000}"/>
    <cellStyle name="Normal 2 7 2 2 7 3" xfId="29726" xr:uid="{00000000-0005-0000-0000-00001D740000}"/>
    <cellStyle name="Normal 2 7 2 2 7 3 2" xfId="29727" xr:uid="{00000000-0005-0000-0000-00001E740000}"/>
    <cellStyle name="Normal 2 7 2 2 7 4" xfId="29728" xr:uid="{00000000-0005-0000-0000-00001F740000}"/>
    <cellStyle name="Normal 2 7 2 2 7 4 2" xfId="29729" xr:uid="{00000000-0005-0000-0000-000020740000}"/>
    <cellStyle name="Normal 2 7 2 2 7 5" xfId="29730" xr:uid="{00000000-0005-0000-0000-000021740000}"/>
    <cellStyle name="Normal 2 7 2 2 7 5 2" xfId="29731" xr:uid="{00000000-0005-0000-0000-000022740000}"/>
    <cellStyle name="Normal 2 7 2 2 7 6" xfId="29732" xr:uid="{00000000-0005-0000-0000-000023740000}"/>
    <cellStyle name="Normal 2 7 2 2 7 6 2" xfId="29733" xr:uid="{00000000-0005-0000-0000-000024740000}"/>
    <cellStyle name="Normal 2 7 2 2 7 7" xfId="29734" xr:uid="{00000000-0005-0000-0000-000025740000}"/>
    <cellStyle name="Normal 2 7 2 2 7 7 2" xfId="29735" xr:uid="{00000000-0005-0000-0000-000026740000}"/>
    <cellStyle name="Normal 2 7 2 2 7 8" xfId="29736" xr:uid="{00000000-0005-0000-0000-000027740000}"/>
    <cellStyle name="Normal 2 7 2 2 7 9" xfId="29737" xr:uid="{00000000-0005-0000-0000-000028740000}"/>
    <cellStyle name="Normal 2 7 2 2 8" xfId="29738" xr:uid="{00000000-0005-0000-0000-000029740000}"/>
    <cellStyle name="Normal 2 7 2 2 8 10" xfId="29739" xr:uid="{00000000-0005-0000-0000-00002A740000}"/>
    <cellStyle name="Normal 2 7 2 2 8 2" xfId="29740" xr:uid="{00000000-0005-0000-0000-00002B740000}"/>
    <cellStyle name="Normal 2 7 2 2 8 2 2" xfId="29741" xr:uid="{00000000-0005-0000-0000-00002C740000}"/>
    <cellStyle name="Normal 2 7 2 2 8 3" xfId="29742" xr:uid="{00000000-0005-0000-0000-00002D740000}"/>
    <cellStyle name="Normal 2 7 2 2 8 3 2" xfId="29743" xr:uid="{00000000-0005-0000-0000-00002E740000}"/>
    <cellStyle name="Normal 2 7 2 2 8 4" xfId="29744" xr:uid="{00000000-0005-0000-0000-00002F740000}"/>
    <cellStyle name="Normal 2 7 2 2 8 4 2" xfId="29745" xr:uid="{00000000-0005-0000-0000-000030740000}"/>
    <cellStyle name="Normal 2 7 2 2 8 5" xfId="29746" xr:uid="{00000000-0005-0000-0000-000031740000}"/>
    <cellStyle name="Normal 2 7 2 2 8 5 2" xfId="29747" xr:uid="{00000000-0005-0000-0000-000032740000}"/>
    <cellStyle name="Normal 2 7 2 2 8 6" xfId="29748" xr:uid="{00000000-0005-0000-0000-000033740000}"/>
    <cellStyle name="Normal 2 7 2 2 8 6 2" xfId="29749" xr:uid="{00000000-0005-0000-0000-000034740000}"/>
    <cellStyle name="Normal 2 7 2 2 8 7" xfId="29750" xr:uid="{00000000-0005-0000-0000-000035740000}"/>
    <cellStyle name="Normal 2 7 2 2 8 7 2" xfId="29751" xr:uid="{00000000-0005-0000-0000-000036740000}"/>
    <cellStyle name="Normal 2 7 2 2 8 8" xfId="29752" xr:uid="{00000000-0005-0000-0000-000037740000}"/>
    <cellStyle name="Normal 2 7 2 2 8 9" xfId="29753" xr:uid="{00000000-0005-0000-0000-000038740000}"/>
    <cellStyle name="Normal 2 7 2 2 9" xfId="29754" xr:uid="{00000000-0005-0000-0000-000039740000}"/>
    <cellStyle name="Normal 2 7 2 2 9 10" xfId="29755" xr:uid="{00000000-0005-0000-0000-00003A740000}"/>
    <cellStyle name="Normal 2 7 2 2 9 2" xfId="29756" xr:uid="{00000000-0005-0000-0000-00003B740000}"/>
    <cellStyle name="Normal 2 7 2 2 9 2 2" xfId="29757" xr:uid="{00000000-0005-0000-0000-00003C740000}"/>
    <cellStyle name="Normal 2 7 2 2 9 3" xfId="29758" xr:uid="{00000000-0005-0000-0000-00003D740000}"/>
    <cellStyle name="Normal 2 7 2 2 9 3 2" xfId="29759" xr:uid="{00000000-0005-0000-0000-00003E740000}"/>
    <cellStyle name="Normal 2 7 2 2 9 4" xfId="29760" xr:uid="{00000000-0005-0000-0000-00003F740000}"/>
    <cellStyle name="Normal 2 7 2 2 9 4 2" xfId="29761" xr:uid="{00000000-0005-0000-0000-000040740000}"/>
    <cellStyle name="Normal 2 7 2 2 9 5" xfId="29762" xr:uid="{00000000-0005-0000-0000-000041740000}"/>
    <cellStyle name="Normal 2 7 2 2 9 5 2" xfId="29763" xr:uid="{00000000-0005-0000-0000-000042740000}"/>
    <cellStyle name="Normal 2 7 2 2 9 6" xfId="29764" xr:uid="{00000000-0005-0000-0000-000043740000}"/>
    <cellStyle name="Normal 2 7 2 2 9 6 2" xfId="29765" xr:uid="{00000000-0005-0000-0000-000044740000}"/>
    <cellStyle name="Normal 2 7 2 2 9 7" xfId="29766" xr:uid="{00000000-0005-0000-0000-000045740000}"/>
    <cellStyle name="Normal 2 7 2 2 9 7 2" xfId="29767" xr:uid="{00000000-0005-0000-0000-000046740000}"/>
    <cellStyle name="Normal 2 7 2 2 9 8" xfId="29768" xr:uid="{00000000-0005-0000-0000-000047740000}"/>
    <cellStyle name="Normal 2 7 2 2 9 9" xfId="29769" xr:uid="{00000000-0005-0000-0000-000048740000}"/>
    <cellStyle name="Normal 2 7 2 20" xfId="29770" xr:uid="{00000000-0005-0000-0000-000049740000}"/>
    <cellStyle name="Normal 2 7 2 20 2" xfId="29771" xr:uid="{00000000-0005-0000-0000-00004A740000}"/>
    <cellStyle name="Normal 2 7 2 21" xfId="29772" xr:uid="{00000000-0005-0000-0000-00004B740000}"/>
    <cellStyle name="Normal 2 7 2 22" xfId="29773" xr:uid="{00000000-0005-0000-0000-00004C740000}"/>
    <cellStyle name="Normal 2 7 2 23" xfId="29774" xr:uid="{00000000-0005-0000-0000-00004D740000}"/>
    <cellStyle name="Normal 2 7 2 3" xfId="29775" xr:uid="{00000000-0005-0000-0000-00004E740000}"/>
    <cellStyle name="Normal 2 7 2 3 10" xfId="29776" xr:uid="{00000000-0005-0000-0000-00004F740000}"/>
    <cellStyle name="Normal 2 7 2 3 2" xfId="29777" xr:uid="{00000000-0005-0000-0000-000050740000}"/>
    <cellStyle name="Normal 2 7 2 3 2 2" xfId="29778" xr:uid="{00000000-0005-0000-0000-000051740000}"/>
    <cellStyle name="Normal 2 7 2 3 3" xfId="29779" xr:uid="{00000000-0005-0000-0000-000052740000}"/>
    <cellStyle name="Normal 2 7 2 3 3 2" xfId="29780" xr:uid="{00000000-0005-0000-0000-000053740000}"/>
    <cellStyle name="Normal 2 7 2 3 4" xfId="29781" xr:uid="{00000000-0005-0000-0000-000054740000}"/>
    <cellStyle name="Normal 2 7 2 3 4 2" xfId="29782" xr:uid="{00000000-0005-0000-0000-000055740000}"/>
    <cellStyle name="Normal 2 7 2 3 5" xfId="29783" xr:uid="{00000000-0005-0000-0000-000056740000}"/>
    <cellStyle name="Normal 2 7 2 3 5 2" xfId="29784" xr:uid="{00000000-0005-0000-0000-000057740000}"/>
    <cellStyle name="Normal 2 7 2 3 6" xfId="29785" xr:uid="{00000000-0005-0000-0000-000058740000}"/>
    <cellStyle name="Normal 2 7 2 3 6 2" xfId="29786" xr:uid="{00000000-0005-0000-0000-000059740000}"/>
    <cellStyle name="Normal 2 7 2 3 7" xfId="29787" xr:uid="{00000000-0005-0000-0000-00005A740000}"/>
    <cellStyle name="Normal 2 7 2 3 7 2" xfId="29788" xr:uid="{00000000-0005-0000-0000-00005B740000}"/>
    <cellStyle name="Normal 2 7 2 3 8" xfId="29789" xr:uid="{00000000-0005-0000-0000-00005C740000}"/>
    <cellStyle name="Normal 2 7 2 3 9" xfId="29790" xr:uid="{00000000-0005-0000-0000-00005D740000}"/>
    <cellStyle name="Normal 2 7 2 4" xfId="29791" xr:uid="{00000000-0005-0000-0000-00005E740000}"/>
    <cellStyle name="Normal 2 7 2 4 10" xfId="29792" xr:uid="{00000000-0005-0000-0000-00005F740000}"/>
    <cellStyle name="Normal 2 7 2 4 2" xfId="29793" xr:uid="{00000000-0005-0000-0000-000060740000}"/>
    <cellStyle name="Normal 2 7 2 4 2 2" xfId="29794" xr:uid="{00000000-0005-0000-0000-000061740000}"/>
    <cellStyle name="Normal 2 7 2 4 3" xfId="29795" xr:uid="{00000000-0005-0000-0000-000062740000}"/>
    <cellStyle name="Normal 2 7 2 4 3 2" xfId="29796" xr:uid="{00000000-0005-0000-0000-000063740000}"/>
    <cellStyle name="Normal 2 7 2 4 4" xfId="29797" xr:uid="{00000000-0005-0000-0000-000064740000}"/>
    <cellStyle name="Normal 2 7 2 4 4 2" xfId="29798" xr:uid="{00000000-0005-0000-0000-000065740000}"/>
    <cellStyle name="Normal 2 7 2 4 5" xfId="29799" xr:uid="{00000000-0005-0000-0000-000066740000}"/>
    <cellStyle name="Normal 2 7 2 4 5 2" xfId="29800" xr:uid="{00000000-0005-0000-0000-000067740000}"/>
    <cellStyle name="Normal 2 7 2 4 6" xfId="29801" xr:uid="{00000000-0005-0000-0000-000068740000}"/>
    <cellStyle name="Normal 2 7 2 4 6 2" xfId="29802" xr:uid="{00000000-0005-0000-0000-000069740000}"/>
    <cellStyle name="Normal 2 7 2 4 7" xfId="29803" xr:uid="{00000000-0005-0000-0000-00006A740000}"/>
    <cellStyle name="Normal 2 7 2 4 7 2" xfId="29804" xr:uid="{00000000-0005-0000-0000-00006B740000}"/>
    <cellStyle name="Normal 2 7 2 4 8" xfId="29805" xr:uid="{00000000-0005-0000-0000-00006C740000}"/>
    <cellStyle name="Normal 2 7 2 4 9" xfId="29806" xr:uid="{00000000-0005-0000-0000-00006D740000}"/>
    <cellStyle name="Normal 2 7 2 5" xfId="29807" xr:uid="{00000000-0005-0000-0000-00006E740000}"/>
    <cellStyle name="Normal 2 7 2 5 10" xfId="29808" xr:uid="{00000000-0005-0000-0000-00006F740000}"/>
    <cellStyle name="Normal 2 7 2 5 2" xfId="29809" xr:uid="{00000000-0005-0000-0000-000070740000}"/>
    <cellStyle name="Normal 2 7 2 5 2 2" xfId="29810" xr:uid="{00000000-0005-0000-0000-000071740000}"/>
    <cellStyle name="Normal 2 7 2 5 3" xfId="29811" xr:uid="{00000000-0005-0000-0000-000072740000}"/>
    <cellStyle name="Normal 2 7 2 5 3 2" xfId="29812" xr:uid="{00000000-0005-0000-0000-000073740000}"/>
    <cellStyle name="Normal 2 7 2 5 4" xfId="29813" xr:uid="{00000000-0005-0000-0000-000074740000}"/>
    <cellStyle name="Normal 2 7 2 5 4 2" xfId="29814" xr:uid="{00000000-0005-0000-0000-000075740000}"/>
    <cellStyle name="Normal 2 7 2 5 5" xfId="29815" xr:uid="{00000000-0005-0000-0000-000076740000}"/>
    <cellStyle name="Normal 2 7 2 5 5 2" xfId="29816" xr:uid="{00000000-0005-0000-0000-000077740000}"/>
    <cellStyle name="Normal 2 7 2 5 6" xfId="29817" xr:uid="{00000000-0005-0000-0000-000078740000}"/>
    <cellStyle name="Normal 2 7 2 5 6 2" xfId="29818" xr:uid="{00000000-0005-0000-0000-000079740000}"/>
    <cellStyle name="Normal 2 7 2 5 7" xfId="29819" xr:uid="{00000000-0005-0000-0000-00007A740000}"/>
    <cellStyle name="Normal 2 7 2 5 7 2" xfId="29820" xr:uid="{00000000-0005-0000-0000-00007B740000}"/>
    <cellStyle name="Normal 2 7 2 5 8" xfId="29821" xr:uid="{00000000-0005-0000-0000-00007C740000}"/>
    <cellStyle name="Normal 2 7 2 5 9" xfId="29822" xr:uid="{00000000-0005-0000-0000-00007D740000}"/>
    <cellStyle name="Normal 2 7 2 6" xfId="29823" xr:uid="{00000000-0005-0000-0000-00007E740000}"/>
    <cellStyle name="Normal 2 7 2 6 10" xfId="29824" xr:uid="{00000000-0005-0000-0000-00007F740000}"/>
    <cellStyle name="Normal 2 7 2 6 2" xfId="29825" xr:uid="{00000000-0005-0000-0000-000080740000}"/>
    <cellStyle name="Normal 2 7 2 6 2 2" xfId="29826" xr:uid="{00000000-0005-0000-0000-000081740000}"/>
    <cellStyle name="Normal 2 7 2 6 3" xfId="29827" xr:uid="{00000000-0005-0000-0000-000082740000}"/>
    <cellStyle name="Normal 2 7 2 6 3 2" xfId="29828" xr:uid="{00000000-0005-0000-0000-000083740000}"/>
    <cellStyle name="Normal 2 7 2 6 4" xfId="29829" xr:uid="{00000000-0005-0000-0000-000084740000}"/>
    <cellStyle name="Normal 2 7 2 6 4 2" xfId="29830" xr:uid="{00000000-0005-0000-0000-000085740000}"/>
    <cellStyle name="Normal 2 7 2 6 5" xfId="29831" xr:uid="{00000000-0005-0000-0000-000086740000}"/>
    <cellStyle name="Normal 2 7 2 6 5 2" xfId="29832" xr:uid="{00000000-0005-0000-0000-000087740000}"/>
    <cellStyle name="Normal 2 7 2 6 6" xfId="29833" xr:uid="{00000000-0005-0000-0000-000088740000}"/>
    <cellStyle name="Normal 2 7 2 6 6 2" xfId="29834" xr:uid="{00000000-0005-0000-0000-000089740000}"/>
    <cellStyle name="Normal 2 7 2 6 7" xfId="29835" xr:uid="{00000000-0005-0000-0000-00008A740000}"/>
    <cellStyle name="Normal 2 7 2 6 7 2" xfId="29836" xr:uid="{00000000-0005-0000-0000-00008B740000}"/>
    <cellStyle name="Normal 2 7 2 6 8" xfId="29837" xr:uid="{00000000-0005-0000-0000-00008C740000}"/>
    <cellStyle name="Normal 2 7 2 6 9" xfId="29838" xr:uid="{00000000-0005-0000-0000-00008D740000}"/>
    <cellStyle name="Normal 2 7 2 7" xfId="29839" xr:uid="{00000000-0005-0000-0000-00008E740000}"/>
    <cellStyle name="Normal 2 7 2 7 10" xfId="29840" xr:uid="{00000000-0005-0000-0000-00008F740000}"/>
    <cellStyle name="Normal 2 7 2 7 2" xfId="29841" xr:uid="{00000000-0005-0000-0000-000090740000}"/>
    <cellStyle name="Normal 2 7 2 7 2 2" xfId="29842" xr:uid="{00000000-0005-0000-0000-000091740000}"/>
    <cellStyle name="Normal 2 7 2 7 3" xfId="29843" xr:uid="{00000000-0005-0000-0000-000092740000}"/>
    <cellStyle name="Normal 2 7 2 7 3 2" xfId="29844" xr:uid="{00000000-0005-0000-0000-000093740000}"/>
    <cellStyle name="Normal 2 7 2 7 4" xfId="29845" xr:uid="{00000000-0005-0000-0000-000094740000}"/>
    <cellStyle name="Normal 2 7 2 7 4 2" xfId="29846" xr:uid="{00000000-0005-0000-0000-000095740000}"/>
    <cellStyle name="Normal 2 7 2 7 5" xfId="29847" xr:uid="{00000000-0005-0000-0000-000096740000}"/>
    <cellStyle name="Normal 2 7 2 7 5 2" xfId="29848" xr:uid="{00000000-0005-0000-0000-000097740000}"/>
    <cellStyle name="Normal 2 7 2 7 6" xfId="29849" xr:uid="{00000000-0005-0000-0000-000098740000}"/>
    <cellStyle name="Normal 2 7 2 7 6 2" xfId="29850" xr:uid="{00000000-0005-0000-0000-000099740000}"/>
    <cellStyle name="Normal 2 7 2 7 7" xfId="29851" xr:uid="{00000000-0005-0000-0000-00009A740000}"/>
    <cellStyle name="Normal 2 7 2 7 7 2" xfId="29852" xr:uid="{00000000-0005-0000-0000-00009B740000}"/>
    <cellStyle name="Normal 2 7 2 7 8" xfId="29853" xr:uid="{00000000-0005-0000-0000-00009C740000}"/>
    <cellStyle name="Normal 2 7 2 7 9" xfId="29854" xr:uid="{00000000-0005-0000-0000-00009D740000}"/>
    <cellStyle name="Normal 2 7 2 8" xfId="29855" xr:uid="{00000000-0005-0000-0000-00009E740000}"/>
    <cellStyle name="Normal 2 7 2 8 10" xfId="29856" xr:uid="{00000000-0005-0000-0000-00009F740000}"/>
    <cellStyle name="Normal 2 7 2 8 2" xfId="29857" xr:uid="{00000000-0005-0000-0000-0000A0740000}"/>
    <cellStyle name="Normal 2 7 2 8 2 2" xfId="29858" xr:uid="{00000000-0005-0000-0000-0000A1740000}"/>
    <cellStyle name="Normal 2 7 2 8 3" xfId="29859" xr:uid="{00000000-0005-0000-0000-0000A2740000}"/>
    <cellStyle name="Normal 2 7 2 8 3 2" xfId="29860" xr:uid="{00000000-0005-0000-0000-0000A3740000}"/>
    <cellStyle name="Normal 2 7 2 8 4" xfId="29861" xr:uid="{00000000-0005-0000-0000-0000A4740000}"/>
    <cellStyle name="Normal 2 7 2 8 4 2" xfId="29862" xr:uid="{00000000-0005-0000-0000-0000A5740000}"/>
    <cellStyle name="Normal 2 7 2 8 5" xfId="29863" xr:uid="{00000000-0005-0000-0000-0000A6740000}"/>
    <cellStyle name="Normal 2 7 2 8 5 2" xfId="29864" xr:uid="{00000000-0005-0000-0000-0000A7740000}"/>
    <cellStyle name="Normal 2 7 2 8 6" xfId="29865" xr:uid="{00000000-0005-0000-0000-0000A8740000}"/>
    <cellStyle name="Normal 2 7 2 8 6 2" xfId="29866" xr:uid="{00000000-0005-0000-0000-0000A9740000}"/>
    <cellStyle name="Normal 2 7 2 8 7" xfId="29867" xr:uid="{00000000-0005-0000-0000-0000AA740000}"/>
    <cellStyle name="Normal 2 7 2 8 7 2" xfId="29868" xr:uid="{00000000-0005-0000-0000-0000AB740000}"/>
    <cellStyle name="Normal 2 7 2 8 8" xfId="29869" xr:uid="{00000000-0005-0000-0000-0000AC740000}"/>
    <cellStyle name="Normal 2 7 2 8 9" xfId="29870" xr:uid="{00000000-0005-0000-0000-0000AD740000}"/>
    <cellStyle name="Normal 2 7 2 9" xfId="29871" xr:uid="{00000000-0005-0000-0000-0000AE740000}"/>
    <cellStyle name="Normal 2 7 2 9 10" xfId="29872" xr:uid="{00000000-0005-0000-0000-0000AF740000}"/>
    <cellStyle name="Normal 2 7 2 9 2" xfId="29873" xr:uid="{00000000-0005-0000-0000-0000B0740000}"/>
    <cellStyle name="Normal 2 7 2 9 2 2" xfId="29874" xr:uid="{00000000-0005-0000-0000-0000B1740000}"/>
    <cellStyle name="Normal 2 7 2 9 3" xfId="29875" xr:uid="{00000000-0005-0000-0000-0000B2740000}"/>
    <cellStyle name="Normal 2 7 2 9 3 2" xfId="29876" xr:uid="{00000000-0005-0000-0000-0000B3740000}"/>
    <cellStyle name="Normal 2 7 2 9 4" xfId="29877" xr:uid="{00000000-0005-0000-0000-0000B4740000}"/>
    <cellStyle name="Normal 2 7 2 9 4 2" xfId="29878" xr:uid="{00000000-0005-0000-0000-0000B5740000}"/>
    <cellStyle name="Normal 2 7 2 9 5" xfId="29879" xr:uid="{00000000-0005-0000-0000-0000B6740000}"/>
    <cellStyle name="Normal 2 7 2 9 5 2" xfId="29880" xr:uid="{00000000-0005-0000-0000-0000B7740000}"/>
    <cellStyle name="Normal 2 7 2 9 6" xfId="29881" xr:uid="{00000000-0005-0000-0000-0000B8740000}"/>
    <cellStyle name="Normal 2 7 2 9 6 2" xfId="29882" xr:uid="{00000000-0005-0000-0000-0000B9740000}"/>
    <cellStyle name="Normal 2 7 2 9 7" xfId="29883" xr:uid="{00000000-0005-0000-0000-0000BA740000}"/>
    <cellStyle name="Normal 2 7 2 9 7 2" xfId="29884" xr:uid="{00000000-0005-0000-0000-0000BB740000}"/>
    <cellStyle name="Normal 2 7 2 9 8" xfId="29885" xr:uid="{00000000-0005-0000-0000-0000BC740000}"/>
    <cellStyle name="Normal 2 7 2 9 9" xfId="29886" xr:uid="{00000000-0005-0000-0000-0000BD740000}"/>
    <cellStyle name="Normal 2 7 20" xfId="29887" xr:uid="{00000000-0005-0000-0000-0000BE740000}"/>
    <cellStyle name="Normal 2 7 20 10" xfId="29888" xr:uid="{00000000-0005-0000-0000-0000BF740000}"/>
    <cellStyle name="Normal 2 7 20 2" xfId="29889" xr:uid="{00000000-0005-0000-0000-0000C0740000}"/>
    <cellStyle name="Normal 2 7 20 2 2" xfId="29890" xr:uid="{00000000-0005-0000-0000-0000C1740000}"/>
    <cellStyle name="Normal 2 7 20 3" xfId="29891" xr:uid="{00000000-0005-0000-0000-0000C2740000}"/>
    <cellStyle name="Normal 2 7 20 3 2" xfId="29892" xr:uid="{00000000-0005-0000-0000-0000C3740000}"/>
    <cellStyle name="Normal 2 7 20 4" xfId="29893" xr:uid="{00000000-0005-0000-0000-0000C4740000}"/>
    <cellStyle name="Normal 2 7 20 4 2" xfId="29894" xr:uid="{00000000-0005-0000-0000-0000C5740000}"/>
    <cellStyle name="Normal 2 7 20 5" xfId="29895" xr:uid="{00000000-0005-0000-0000-0000C6740000}"/>
    <cellStyle name="Normal 2 7 20 5 2" xfId="29896" xr:uid="{00000000-0005-0000-0000-0000C7740000}"/>
    <cellStyle name="Normal 2 7 20 6" xfId="29897" xr:uid="{00000000-0005-0000-0000-0000C8740000}"/>
    <cellStyle name="Normal 2 7 20 6 2" xfId="29898" xr:uid="{00000000-0005-0000-0000-0000C9740000}"/>
    <cellStyle name="Normal 2 7 20 7" xfId="29899" xr:uid="{00000000-0005-0000-0000-0000CA740000}"/>
    <cellStyle name="Normal 2 7 20 7 2" xfId="29900" xr:uid="{00000000-0005-0000-0000-0000CB740000}"/>
    <cellStyle name="Normal 2 7 20 8" xfId="29901" xr:uid="{00000000-0005-0000-0000-0000CC740000}"/>
    <cellStyle name="Normal 2 7 20 9" xfId="29902" xr:uid="{00000000-0005-0000-0000-0000CD740000}"/>
    <cellStyle name="Normal 2 7 21" xfId="29903" xr:uid="{00000000-0005-0000-0000-0000CE740000}"/>
    <cellStyle name="Normal 2 7 21 10" xfId="29904" xr:uid="{00000000-0005-0000-0000-0000CF740000}"/>
    <cellStyle name="Normal 2 7 21 2" xfId="29905" xr:uid="{00000000-0005-0000-0000-0000D0740000}"/>
    <cellStyle name="Normal 2 7 21 2 2" xfId="29906" xr:uid="{00000000-0005-0000-0000-0000D1740000}"/>
    <cellStyle name="Normal 2 7 21 3" xfId="29907" xr:uid="{00000000-0005-0000-0000-0000D2740000}"/>
    <cellStyle name="Normal 2 7 21 3 2" xfId="29908" xr:uid="{00000000-0005-0000-0000-0000D3740000}"/>
    <cellStyle name="Normal 2 7 21 4" xfId="29909" xr:uid="{00000000-0005-0000-0000-0000D4740000}"/>
    <cellStyle name="Normal 2 7 21 4 2" xfId="29910" xr:uid="{00000000-0005-0000-0000-0000D5740000}"/>
    <cellStyle name="Normal 2 7 21 5" xfId="29911" xr:uid="{00000000-0005-0000-0000-0000D6740000}"/>
    <cellStyle name="Normal 2 7 21 5 2" xfId="29912" xr:uid="{00000000-0005-0000-0000-0000D7740000}"/>
    <cellStyle name="Normal 2 7 21 6" xfId="29913" xr:uid="{00000000-0005-0000-0000-0000D8740000}"/>
    <cellStyle name="Normal 2 7 21 6 2" xfId="29914" xr:uid="{00000000-0005-0000-0000-0000D9740000}"/>
    <cellStyle name="Normal 2 7 21 7" xfId="29915" xr:uid="{00000000-0005-0000-0000-0000DA740000}"/>
    <cellStyle name="Normal 2 7 21 7 2" xfId="29916" xr:uid="{00000000-0005-0000-0000-0000DB740000}"/>
    <cellStyle name="Normal 2 7 21 8" xfId="29917" xr:uid="{00000000-0005-0000-0000-0000DC740000}"/>
    <cellStyle name="Normal 2 7 21 9" xfId="29918" xr:uid="{00000000-0005-0000-0000-0000DD740000}"/>
    <cellStyle name="Normal 2 7 22" xfId="29919" xr:uid="{00000000-0005-0000-0000-0000DE740000}"/>
    <cellStyle name="Normal 2 7 22 10" xfId="29920" xr:uid="{00000000-0005-0000-0000-0000DF740000}"/>
    <cellStyle name="Normal 2 7 22 2" xfId="29921" xr:uid="{00000000-0005-0000-0000-0000E0740000}"/>
    <cellStyle name="Normal 2 7 22 2 2" xfId="29922" xr:uid="{00000000-0005-0000-0000-0000E1740000}"/>
    <cellStyle name="Normal 2 7 22 3" xfId="29923" xr:uid="{00000000-0005-0000-0000-0000E2740000}"/>
    <cellStyle name="Normal 2 7 22 3 2" xfId="29924" xr:uid="{00000000-0005-0000-0000-0000E3740000}"/>
    <cellStyle name="Normal 2 7 22 4" xfId="29925" xr:uid="{00000000-0005-0000-0000-0000E4740000}"/>
    <cellStyle name="Normal 2 7 22 4 2" xfId="29926" xr:uid="{00000000-0005-0000-0000-0000E5740000}"/>
    <cellStyle name="Normal 2 7 22 5" xfId="29927" xr:uid="{00000000-0005-0000-0000-0000E6740000}"/>
    <cellStyle name="Normal 2 7 22 5 2" xfId="29928" xr:uid="{00000000-0005-0000-0000-0000E7740000}"/>
    <cellStyle name="Normal 2 7 22 6" xfId="29929" xr:uid="{00000000-0005-0000-0000-0000E8740000}"/>
    <cellStyle name="Normal 2 7 22 6 2" xfId="29930" xr:uid="{00000000-0005-0000-0000-0000E9740000}"/>
    <cellStyle name="Normal 2 7 22 7" xfId="29931" xr:uid="{00000000-0005-0000-0000-0000EA740000}"/>
    <cellStyle name="Normal 2 7 22 7 2" xfId="29932" xr:uid="{00000000-0005-0000-0000-0000EB740000}"/>
    <cellStyle name="Normal 2 7 22 8" xfId="29933" xr:uid="{00000000-0005-0000-0000-0000EC740000}"/>
    <cellStyle name="Normal 2 7 22 9" xfId="29934" xr:uid="{00000000-0005-0000-0000-0000ED740000}"/>
    <cellStyle name="Normal 2 7 23" xfId="29935" xr:uid="{00000000-0005-0000-0000-0000EE740000}"/>
    <cellStyle name="Normal 2 7 23 10" xfId="29936" xr:uid="{00000000-0005-0000-0000-0000EF740000}"/>
    <cellStyle name="Normal 2 7 23 2" xfId="29937" xr:uid="{00000000-0005-0000-0000-0000F0740000}"/>
    <cellStyle name="Normal 2 7 23 2 2" xfId="29938" xr:uid="{00000000-0005-0000-0000-0000F1740000}"/>
    <cellStyle name="Normal 2 7 23 3" xfId="29939" xr:uid="{00000000-0005-0000-0000-0000F2740000}"/>
    <cellStyle name="Normal 2 7 23 3 2" xfId="29940" xr:uid="{00000000-0005-0000-0000-0000F3740000}"/>
    <cellStyle name="Normal 2 7 23 4" xfId="29941" xr:uid="{00000000-0005-0000-0000-0000F4740000}"/>
    <cellStyle name="Normal 2 7 23 4 2" xfId="29942" xr:uid="{00000000-0005-0000-0000-0000F5740000}"/>
    <cellStyle name="Normal 2 7 23 5" xfId="29943" xr:uid="{00000000-0005-0000-0000-0000F6740000}"/>
    <cellStyle name="Normal 2 7 23 5 2" xfId="29944" xr:uid="{00000000-0005-0000-0000-0000F7740000}"/>
    <cellStyle name="Normal 2 7 23 6" xfId="29945" xr:uid="{00000000-0005-0000-0000-0000F8740000}"/>
    <cellStyle name="Normal 2 7 23 6 2" xfId="29946" xr:uid="{00000000-0005-0000-0000-0000F9740000}"/>
    <cellStyle name="Normal 2 7 23 7" xfId="29947" xr:uid="{00000000-0005-0000-0000-0000FA740000}"/>
    <cellStyle name="Normal 2 7 23 7 2" xfId="29948" xr:uid="{00000000-0005-0000-0000-0000FB740000}"/>
    <cellStyle name="Normal 2 7 23 8" xfId="29949" xr:uid="{00000000-0005-0000-0000-0000FC740000}"/>
    <cellStyle name="Normal 2 7 23 9" xfId="29950" xr:uid="{00000000-0005-0000-0000-0000FD740000}"/>
    <cellStyle name="Normal 2 7 24" xfId="29951" xr:uid="{00000000-0005-0000-0000-0000FE740000}"/>
    <cellStyle name="Normal 2 7 24 10" xfId="29952" xr:uid="{00000000-0005-0000-0000-0000FF740000}"/>
    <cellStyle name="Normal 2 7 24 2" xfId="29953" xr:uid="{00000000-0005-0000-0000-000000750000}"/>
    <cellStyle name="Normal 2 7 24 2 2" xfId="29954" xr:uid="{00000000-0005-0000-0000-000001750000}"/>
    <cellStyle name="Normal 2 7 24 3" xfId="29955" xr:uid="{00000000-0005-0000-0000-000002750000}"/>
    <cellStyle name="Normal 2 7 24 3 2" xfId="29956" xr:uid="{00000000-0005-0000-0000-000003750000}"/>
    <cellStyle name="Normal 2 7 24 4" xfId="29957" xr:uid="{00000000-0005-0000-0000-000004750000}"/>
    <cellStyle name="Normal 2 7 24 4 2" xfId="29958" xr:uid="{00000000-0005-0000-0000-000005750000}"/>
    <cellStyle name="Normal 2 7 24 5" xfId="29959" xr:uid="{00000000-0005-0000-0000-000006750000}"/>
    <cellStyle name="Normal 2 7 24 5 2" xfId="29960" xr:uid="{00000000-0005-0000-0000-000007750000}"/>
    <cellStyle name="Normal 2 7 24 6" xfId="29961" xr:uid="{00000000-0005-0000-0000-000008750000}"/>
    <cellStyle name="Normal 2 7 24 6 2" xfId="29962" xr:uid="{00000000-0005-0000-0000-000009750000}"/>
    <cellStyle name="Normal 2 7 24 7" xfId="29963" xr:uid="{00000000-0005-0000-0000-00000A750000}"/>
    <cellStyle name="Normal 2 7 24 7 2" xfId="29964" xr:uid="{00000000-0005-0000-0000-00000B750000}"/>
    <cellStyle name="Normal 2 7 24 8" xfId="29965" xr:uid="{00000000-0005-0000-0000-00000C750000}"/>
    <cellStyle name="Normal 2 7 24 9" xfId="29966" xr:uid="{00000000-0005-0000-0000-00000D750000}"/>
    <cellStyle name="Normal 2 7 25" xfId="29967" xr:uid="{00000000-0005-0000-0000-00000E750000}"/>
    <cellStyle name="Normal 2 7 25 10" xfId="29968" xr:uid="{00000000-0005-0000-0000-00000F750000}"/>
    <cellStyle name="Normal 2 7 25 2" xfId="29969" xr:uid="{00000000-0005-0000-0000-000010750000}"/>
    <cellStyle name="Normal 2 7 25 2 2" xfId="29970" xr:uid="{00000000-0005-0000-0000-000011750000}"/>
    <cellStyle name="Normal 2 7 25 3" xfId="29971" xr:uid="{00000000-0005-0000-0000-000012750000}"/>
    <cellStyle name="Normal 2 7 25 3 2" xfId="29972" xr:uid="{00000000-0005-0000-0000-000013750000}"/>
    <cellStyle name="Normal 2 7 25 4" xfId="29973" xr:uid="{00000000-0005-0000-0000-000014750000}"/>
    <cellStyle name="Normal 2 7 25 4 2" xfId="29974" xr:uid="{00000000-0005-0000-0000-000015750000}"/>
    <cellStyle name="Normal 2 7 25 5" xfId="29975" xr:uid="{00000000-0005-0000-0000-000016750000}"/>
    <cellStyle name="Normal 2 7 25 5 2" xfId="29976" xr:uid="{00000000-0005-0000-0000-000017750000}"/>
    <cellStyle name="Normal 2 7 25 6" xfId="29977" xr:uid="{00000000-0005-0000-0000-000018750000}"/>
    <cellStyle name="Normal 2 7 25 6 2" xfId="29978" xr:uid="{00000000-0005-0000-0000-000019750000}"/>
    <cellStyle name="Normal 2 7 25 7" xfId="29979" xr:uid="{00000000-0005-0000-0000-00001A750000}"/>
    <cellStyle name="Normal 2 7 25 7 2" xfId="29980" xr:uid="{00000000-0005-0000-0000-00001B750000}"/>
    <cellStyle name="Normal 2 7 25 8" xfId="29981" xr:uid="{00000000-0005-0000-0000-00001C750000}"/>
    <cellStyle name="Normal 2 7 25 9" xfId="29982" xr:uid="{00000000-0005-0000-0000-00001D750000}"/>
    <cellStyle name="Normal 2 7 26" xfId="29983" xr:uid="{00000000-0005-0000-0000-00001E750000}"/>
    <cellStyle name="Normal 2 7 26 10" xfId="29984" xr:uid="{00000000-0005-0000-0000-00001F750000}"/>
    <cellStyle name="Normal 2 7 26 2" xfId="29985" xr:uid="{00000000-0005-0000-0000-000020750000}"/>
    <cellStyle name="Normal 2 7 26 2 2" xfId="29986" xr:uid="{00000000-0005-0000-0000-000021750000}"/>
    <cellStyle name="Normal 2 7 26 3" xfId="29987" xr:uid="{00000000-0005-0000-0000-000022750000}"/>
    <cellStyle name="Normal 2 7 26 3 2" xfId="29988" xr:uid="{00000000-0005-0000-0000-000023750000}"/>
    <cellStyle name="Normal 2 7 26 4" xfId="29989" xr:uid="{00000000-0005-0000-0000-000024750000}"/>
    <cellStyle name="Normal 2 7 26 4 2" xfId="29990" xr:uid="{00000000-0005-0000-0000-000025750000}"/>
    <cellStyle name="Normal 2 7 26 5" xfId="29991" xr:uid="{00000000-0005-0000-0000-000026750000}"/>
    <cellStyle name="Normal 2 7 26 5 2" xfId="29992" xr:uid="{00000000-0005-0000-0000-000027750000}"/>
    <cellStyle name="Normal 2 7 26 6" xfId="29993" xr:uid="{00000000-0005-0000-0000-000028750000}"/>
    <cellStyle name="Normal 2 7 26 6 2" xfId="29994" xr:uid="{00000000-0005-0000-0000-000029750000}"/>
    <cellStyle name="Normal 2 7 26 7" xfId="29995" xr:uid="{00000000-0005-0000-0000-00002A750000}"/>
    <cellStyle name="Normal 2 7 26 7 2" xfId="29996" xr:uid="{00000000-0005-0000-0000-00002B750000}"/>
    <cellStyle name="Normal 2 7 26 8" xfId="29997" xr:uid="{00000000-0005-0000-0000-00002C750000}"/>
    <cellStyle name="Normal 2 7 26 9" xfId="29998" xr:uid="{00000000-0005-0000-0000-00002D750000}"/>
    <cellStyle name="Normal 2 7 27" xfId="29999" xr:uid="{00000000-0005-0000-0000-00002E750000}"/>
    <cellStyle name="Normal 2 7 27 10" xfId="30000" xr:uid="{00000000-0005-0000-0000-00002F750000}"/>
    <cellStyle name="Normal 2 7 27 2" xfId="30001" xr:uid="{00000000-0005-0000-0000-000030750000}"/>
    <cellStyle name="Normal 2 7 27 2 2" xfId="30002" xr:uid="{00000000-0005-0000-0000-000031750000}"/>
    <cellStyle name="Normal 2 7 27 3" xfId="30003" xr:uid="{00000000-0005-0000-0000-000032750000}"/>
    <cellStyle name="Normal 2 7 27 3 2" xfId="30004" xr:uid="{00000000-0005-0000-0000-000033750000}"/>
    <cellStyle name="Normal 2 7 27 4" xfId="30005" xr:uid="{00000000-0005-0000-0000-000034750000}"/>
    <cellStyle name="Normal 2 7 27 4 2" xfId="30006" xr:uid="{00000000-0005-0000-0000-000035750000}"/>
    <cellStyle name="Normal 2 7 27 5" xfId="30007" xr:uid="{00000000-0005-0000-0000-000036750000}"/>
    <cellStyle name="Normal 2 7 27 5 2" xfId="30008" xr:uid="{00000000-0005-0000-0000-000037750000}"/>
    <cellStyle name="Normal 2 7 27 6" xfId="30009" xr:uid="{00000000-0005-0000-0000-000038750000}"/>
    <cellStyle name="Normal 2 7 27 6 2" xfId="30010" xr:uid="{00000000-0005-0000-0000-000039750000}"/>
    <cellStyle name="Normal 2 7 27 7" xfId="30011" xr:uid="{00000000-0005-0000-0000-00003A750000}"/>
    <cellStyle name="Normal 2 7 27 7 2" xfId="30012" xr:uid="{00000000-0005-0000-0000-00003B750000}"/>
    <cellStyle name="Normal 2 7 27 8" xfId="30013" xr:uid="{00000000-0005-0000-0000-00003C750000}"/>
    <cellStyle name="Normal 2 7 27 9" xfId="30014" xr:uid="{00000000-0005-0000-0000-00003D750000}"/>
    <cellStyle name="Normal 2 7 28" xfId="30015" xr:uid="{00000000-0005-0000-0000-00003E750000}"/>
    <cellStyle name="Normal 2 7 28 10" xfId="30016" xr:uid="{00000000-0005-0000-0000-00003F750000}"/>
    <cellStyle name="Normal 2 7 28 2" xfId="30017" xr:uid="{00000000-0005-0000-0000-000040750000}"/>
    <cellStyle name="Normal 2 7 28 2 2" xfId="30018" xr:uid="{00000000-0005-0000-0000-000041750000}"/>
    <cellStyle name="Normal 2 7 28 3" xfId="30019" xr:uid="{00000000-0005-0000-0000-000042750000}"/>
    <cellStyle name="Normal 2 7 28 3 2" xfId="30020" xr:uid="{00000000-0005-0000-0000-000043750000}"/>
    <cellStyle name="Normal 2 7 28 4" xfId="30021" xr:uid="{00000000-0005-0000-0000-000044750000}"/>
    <cellStyle name="Normal 2 7 28 4 2" xfId="30022" xr:uid="{00000000-0005-0000-0000-000045750000}"/>
    <cellStyle name="Normal 2 7 28 5" xfId="30023" xr:uid="{00000000-0005-0000-0000-000046750000}"/>
    <cellStyle name="Normal 2 7 28 5 2" xfId="30024" xr:uid="{00000000-0005-0000-0000-000047750000}"/>
    <cellStyle name="Normal 2 7 28 6" xfId="30025" xr:uid="{00000000-0005-0000-0000-000048750000}"/>
    <cellStyle name="Normal 2 7 28 6 2" xfId="30026" xr:uid="{00000000-0005-0000-0000-000049750000}"/>
    <cellStyle name="Normal 2 7 28 7" xfId="30027" xr:uid="{00000000-0005-0000-0000-00004A750000}"/>
    <cellStyle name="Normal 2 7 28 7 2" xfId="30028" xr:uid="{00000000-0005-0000-0000-00004B750000}"/>
    <cellStyle name="Normal 2 7 28 8" xfId="30029" xr:uid="{00000000-0005-0000-0000-00004C750000}"/>
    <cellStyle name="Normal 2 7 28 9" xfId="30030" xr:uid="{00000000-0005-0000-0000-00004D750000}"/>
    <cellStyle name="Normal 2 7 29" xfId="30031" xr:uid="{00000000-0005-0000-0000-00004E750000}"/>
    <cellStyle name="Normal 2 7 29 10" xfId="30032" xr:uid="{00000000-0005-0000-0000-00004F750000}"/>
    <cellStyle name="Normal 2 7 29 2" xfId="30033" xr:uid="{00000000-0005-0000-0000-000050750000}"/>
    <cellStyle name="Normal 2 7 29 2 2" xfId="30034" xr:uid="{00000000-0005-0000-0000-000051750000}"/>
    <cellStyle name="Normal 2 7 29 3" xfId="30035" xr:uid="{00000000-0005-0000-0000-000052750000}"/>
    <cellStyle name="Normal 2 7 29 3 2" xfId="30036" xr:uid="{00000000-0005-0000-0000-000053750000}"/>
    <cellStyle name="Normal 2 7 29 4" xfId="30037" xr:uid="{00000000-0005-0000-0000-000054750000}"/>
    <cellStyle name="Normal 2 7 29 4 2" xfId="30038" xr:uid="{00000000-0005-0000-0000-000055750000}"/>
    <cellStyle name="Normal 2 7 29 5" xfId="30039" xr:uid="{00000000-0005-0000-0000-000056750000}"/>
    <cellStyle name="Normal 2 7 29 5 2" xfId="30040" xr:uid="{00000000-0005-0000-0000-000057750000}"/>
    <cellStyle name="Normal 2 7 29 6" xfId="30041" xr:uid="{00000000-0005-0000-0000-000058750000}"/>
    <cellStyle name="Normal 2 7 29 6 2" xfId="30042" xr:uid="{00000000-0005-0000-0000-000059750000}"/>
    <cellStyle name="Normal 2 7 29 7" xfId="30043" xr:uid="{00000000-0005-0000-0000-00005A750000}"/>
    <cellStyle name="Normal 2 7 29 7 2" xfId="30044" xr:uid="{00000000-0005-0000-0000-00005B750000}"/>
    <cellStyle name="Normal 2 7 29 8" xfId="30045" xr:uid="{00000000-0005-0000-0000-00005C750000}"/>
    <cellStyle name="Normal 2 7 29 9" xfId="30046" xr:uid="{00000000-0005-0000-0000-00005D750000}"/>
    <cellStyle name="Normal 2 7 3" xfId="30047" xr:uid="{00000000-0005-0000-0000-00005E750000}"/>
    <cellStyle name="Normal 2 7 3 10" xfId="30048" xr:uid="{00000000-0005-0000-0000-00005F750000}"/>
    <cellStyle name="Normal 2 7 3 2" xfId="30049" xr:uid="{00000000-0005-0000-0000-000060750000}"/>
    <cellStyle name="Normal 2 7 3 2 2" xfId="30050" xr:uid="{00000000-0005-0000-0000-000061750000}"/>
    <cellStyle name="Normal 2 7 3 3" xfId="30051" xr:uid="{00000000-0005-0000-0000-000062750000}"/>
    <cellStyle name="Normal 2 7 3 3 2" xfId="30052" xr:uid="{00000000-0005-0000-0000-000063750000}"/>
    <cellStyle name="Normal 2 7 3 4" xfId="30053" xr:uid="{00000000-0005-0000-0000-000064750000}"/>
    <cellStyle name="Normal 2 7 3 4 2" xfId="30054" xr:uid="{00000000-0005-0000-0000-000065750000}"/>
    <cellStyle name="Normal 2 7 3 5" xfId="30055" xr:uid="{00000000-0005-0000-0000-000066750000}"/>
    <cellStyle name="Normal 2 7 3 5 2" xfId="30056" xr:uid="{00000000-0005-0000-0000-000067750000}"/>
    <cellStyle name="Normal 2 7 3 6" xfId="30057" xr:uid="{00000000-0005-0000-0000-000068750000}"/>
    <cellStyle name="Normal 2 7 3 6 2" xfId="30058" xr:uid="{00000000-0005-0000-0000-000069750000}"/>
    <cellStyle name="Normal 2 7 3 7" xfId="30059" xr:uid="{00000000-0005-0000-0000-00006A750000}"/>
    <cellStyle name="Normal 2 7 3 7 2" xfId="30060" xr:uid="{00000000-0005-0000-0000-00006B750000}"/>
    <cellStyle name="Normal 2 7 3 8" xfId="30061" xr:uid="{00000000-0005-0000-0000-00006C750000}"/>
    <cellStyle name="Normal 2 7 3 9" xfId="30062" xr:uid="{00000000-0005-0000-0000-00006D750000}"/>
    <cellStyle name="Normal 2 7 30" xfId="30063" xr:uid="{00000000-0005-0000-0000-00006E750000}"/>
    <cellStyle name="Normal 2 7 30 10" xfId="30064" xr:uid="{00000000-0005-0000-0000-00006F750000}"/>
    <cellStyle name="Normal 2 7 30 2" xfId="30065" xr:uid="{00000000-0005-0000-0000-000070750000}"/>
    <cellStyle name="Normal 2 7 30 2 2" xfId="30066" xr:uid="{00000000-0005-0000-0000-000071750000}"/>
    <cellStyle name="Normal 2 7 30 3" xfId="30067" xr:uid="{00000000-0005-0000-0000-000072750000}"/>
    <cellStyle name="Normal 2 7 30 3 2" xfId="30068" xr:uid="{00000000-0005-0000-0000-000073750000}"/>
    <cellStyle name="Normal 2 7 30 4" xfId="30069" xr:uid="{00000000-0005-0000-0000-000074750000}"/>
    <cellStyle name="Normal 2 7 30 4 2" xfId="30070" xr:uid="{00000000-0005-0000-0000-000075750000}"/>
    <cellStyle name="Normal 2 7 30 5" xfId="30071" xr:uid="{00000000-0005-0000-0000-000076750000}"/>
    <cellStyle name="Normal 2 7 30 5 2" xfId="30072" xr:uid="{00000000-0005-0000-0000-000077750000}"/>
    <cellStyle name="Normal 2 7 30 6" xfId="30073" xr:uid="{00000000-0005-0000-0000-000078750000}"/>
    <cellStyle name="Normal 2 7 30 6 2" xfId="30074" xr:uid="{00000000-0005-0000-0000-000079750000}"/>
    <cellStyle name="Normal 2 7 30 7" xfId="30075" xr:uid="{00000000-0005-0000-0000-00007A750000}"/>
    <cellStyle name="Normal 2 7 30 7 2" xfId="30076" xr:uid="{00000000-0005-0000-0000-00007B750000}"/>
    <cellStyle name="Normal 2 7 30 8" xfId="30077" xr:uid="{00000000-0005-0000-0000-00007C750000}"/>
    <cellStyle name="Normal 2 7 30 9" xfId="30078" xr:uid="{00000000-0005-0000-0000-00007D750000}"/>
    <cellStyle name="Normal 2 7 31" xfId="30079" xr:uid="{00000000-0005-0000-0000-00007E750000}"/>
    <cellStyle name="Normal 2 7 31 10" xfId="30080" xr:uid="{00000000-0005-0000-0000-00007F750000}"/>
    <cellStyle name="Normal 2 7 31 2" xfId="30081" xr:uid="{00000000-0005-0000-0000-000080750000}"/>
    <cellStyle name="Normal 2 7 31 2 2" xfId="30082" xr:uid="{00000000-0005-0000-0000-000081750000}"/>
    <cellStyle name="Normal 2 7 31 3" xfId="30083" xr:uid="{00000000-0005-0000-0000-000082750000}"/>
    <cellStyle name="Normal 2 7 31 3 2" xfId="30084" xr:uid="{00000000-0005-0000-0000-000083750000}"/>
    <cellStyle name="Normal 2 7 31 4" xfId="30085" xr:uid="{00000000-0005-0000-0000-000084750000}"/>
    <cellStyle name="Normal 2 7 31 4 2" xfId="30086" xr:uid="{00000000-0005-0000-0000-000085750000}"/>
    <cellStyle name="Normal 2 7 31 5" xfId="30087" xr:uid="{00000000-0005-0000-0000-000086750000}"/>
    <cellStyle name="Normal 2 7 31 5 2" xfId="30088" xr:uid="{00000000-0005-0000-0000-000087750000}"/>
    <cellStyle name="Normal 2 7 31 6" xfId="30089" xr:uid="{00000000-0005-0000-0000-000088750000}"/>
    <cellStyle name="Normal 2 7 31 6 2" xfId="30090" xr:uid="{00000000-0005-0000-0000-000089750000}"/>
    <cellStyle name="Normal 2 7 31 7" xfId="30091" xr:uid="{00000000-0005-0000-0000-00008A750000}"/>
    <cellStyle name="Normal 2 7 31 7 2" xfId="30092" xr:uid="{00000000-0005-0000-0000-00008B750000}"/>
    <cellStyle name="Normal 2 7 31 8" xfId="30093" xr:uid="{00000000-0005-0000-0000-00008C750000}"/>
    <cellStyle name="Normal 2 7 31 9" xfId="30094" xr:uid="{00000000-0005-0000-0000-00008D750000}"/>
    <cellStyle name="Normal 2 7 32" xfId="30095" xr:uid="{00000000-0005-0000-0000-00008E750000}"/>
    <cellStyle name="Normal 2 7 32 10" xfId="30096" xr:uid="{00000000-0005-0000-0000-00008F750000}"/>
    <cellStyle name="Normal 2 7 32 2" xfId="30097" xr:uid="{00000000-0005-0000-0000-000090750000}"/>
    <cellStyle name="Normal 2 7 32 2 2" xfId="30098" xr:uid="{00000000-0005-0000-0000-000091750000}"/>
    <cellStyle name="Normal 2 7 32 3" xfId="30099" xr:uid="{00000000-0005-0000-0000-000092750000}"/>
    <cellStyle name="Normal 2 7 32 3 2" xfId="30100" xr:uid="{00000000-0005-0000-0000-000093750000}"/>
    <cellStyle name="Normal 2 7 32 4" xfId="30101" xr:uid="{00000000-0005-0000-0000-000094750000}"/>
    <cellStyle name="Normal 2 7 32 4 2" xfId="30102" xr:uid="{00000000-0005-0000-0000-000095750000}"/>
    <cellStyle name="Normal 2 7 32 5" xfId="30103" xr:uid="{00000000-0005-0000-0000-000096750000}"/>
    <cellStyle name="Normal 2 7 32 5 2" xfId="30104" xr:uid="{00000000-0005-0000-0000-000097750000}"/>
    <cellStyle name="Normal 2 7 32 6" xfId="30105" xr:uid="{00000000-0005-0000-0000-000098750000}"/>
    <cellStyle name="Normal 2 7 32 6 2" xfId="30106" xr:uid="{00000000-0005-0000-0000-000099750000}"/>
    <cellStyle name="Normal 2 7 32 7" xfId="30107" xr:uid="{00000000-0005-0000-0000-00009A750000}"/>
    <cellStyle name="Normal 2 7 32 7 2" xfId="30108" xr:uid="{00000000-0005-0000-0000-00009B750000}"/>
    <cellStyle name="Normal 2 7 32 8" xfId="30109" xr:uid="{00000000-0005-0000-0000-00009C750000}"/>
    <cellStyle name="Normal 2 7 32 9" xfId="30110" xr:uid="{00000000-0005-0000-0000-00009D750000}"/>
    <cellStyle name="Normal 2 7 33" xfId="30111" xr:uid="{00000000-0005-0000-0000-00009E750000}"/>
    <cellStyle name="Normal 2 7 33 10" xfId="30112" xr:uid="{00000000-0005-0000-0000-00009F750000}"/>
    <cellStyle name="Normal 2 7 33 2" xfId="30113" xr:uid="{00000000-0005-0000-0000-0000A0750000}"/>
    <cellStyle name="Normal 2 7 33 2 2" xfId="30114" xr:uid="{00000000-0005-0000-0000-0000A1750000}"/>
    <cellStyle name="Normal 2 7 33 3" xfId="30115" xr:uid="{00000000-0005-0000-0000-0000A2750000}"/>
    <cellStyle name="Normal 2 7 33 3 2" xfId="30116" xr:uid="{00000000-0005-0000-0000-0000A3750000}"/>
    <cellStyle name="Normal 2 7 33 4" xfId="30117" xr:uid="{00000000-0005-0000-0000-0000A4750000}"/>
    <cellStyle name="Normal 2 7 33 4 2" xfId="30118" xr:uid="{00000000-0005-0000-0000-0000A5750000}"/>
    <cellStyle name="Normal 2 7 33 5" xfId="30119" xr:uid="{00000000-0005-0000-0000-0000A6750000}"/>
    <cellStyle name="Normal 2 7 33 5 2" xfId="30120" xr:uid="{00000000-0005-0000-0000-0000A7750000}"/>
    <cellStyle name="Normal 2 7 33 6" xfId="30121" xr:uid="{00000000-0005-0000-0000-0000A8750000}"/>
    <cellStyle name="Normal 2 7 33 6 2" xfId="30122" xr:uid="{00000000-0005-0000-0000-0000A9750000}"/>
    <cellStyle name="Normal 2 7 33 7" xfId="30123" xr:uid="{00000000-0005-0000-0000-0000AA750000}"/>
    <cellStyle name="Normal 2 7 33 7 2" xfId="30124" xr:uid="{00000000-0005-0000-0000-0000AB750000}"/>
    <cellStyle name="Normal 2 7 33 8" xfId="30125" xr:uid="{00000000-0005-0000-0000-0000AC750000}"/>
    <cellStyle name="Normal 2 7 33 9" xfId="30126" xr:uid="{00000000-0005-0000-0000-0000AD750000}"/>
    <cellStyle name="Normal 2 7 34" xfId="30127" xr:uid="{00000000-0005-0000-0000-0000AE750000}"/>
    <cellStyle name="Normal 2 7 34 10" xfId="30128" xr:uid="{00000000-0005-0000-0000-0000AF750000}"/>
    <cellStyle name="Normal 2 7 34 2" xfId="30129" xr:uid="{00000000-0005-0000-0000-0000B0750000}"/>
    <cellStyle name="Normal 2 7 34 2 2" xfId="30130" xr:uid="{00000000-0005-0000-0000-0000B1750000}"/>
    <cellStyle name="Normal 2 7 34 3" xfId="30131" xr:uid="{00000000-0005-0000-0000-0000B2750000}"/>
    <cellStyle name="Normal 2 7 34 3 2" xfId="30132" xr:uid="{00000000-0005-0000-0000-0000B3750000}"/>
    <cellStyle name="Normal 2 7 34 4" xfId="30133" xr:uid="{00000000-0005-0000-0000-0000B4750000}"/>
    <cellStyle name="Normal 2 7 34 4 2" xfId="30134" xr:uid="{00000000-0005-0000-0000-0000B5750000}"/>
    <cellStyle name="Normal 2 7 34 5" xfId="30135" xr:uid="{00000000-0005-0000-0000-0000B6750000}"/>
    <cellStyle name="Normal 2 7 34 5 2" xfId="30136" xr:uid="{00000000-0005-0000-0000-0000B7750000}"/>
    <cellStyle name="Normal 2 7 34 6" xfId="30137" xr:uid="{00000000-0005-0000-0000-0000B8750000}"/>
    <cellStyle name="Normal 2 7 34 6 2" xfId="30138" xr:uid="{00000000-0005-0000-0000-0000B9750000}"/>
    <cellStyle name="Normal 2 7 34 7" xfId="30139" xr:uid="{00000000-0005-0000-0000-0000BA750000}"/>
    <cellStyle name="Normal 2 7 34 7 2" xfId="30140" xr:uid="{00000000-0005-0000-0000-0000BB750000}"/>
    <cellStyle name="Normal 2 7 34 8" xfId="30141" xr:uid="{00000000-0005-0000-0000-0000BC750000}"/>
    <cellStyle name="Normal 2 7 34 9" xfId="30142" xr:uid="{00000000-0005-0000-0000-0000BD750000}"/>
    <cellStyle name="Normal 2 7 35" xfId="30143" xr:uid="{00000000-0005-0000-0000-0000BE750000}"/>
    <cellStyle name="Normal 2 7 35 10" xfId="30144" xr:uid="{00000000-0005-0000-0000-0000BF750000}"/>
    <cellStyle name="Normal 2 7 35 2" xfId="30145" xr:uid="{00000000-0005-0000-0000-0000C0750000}"/>
    <cellStyle name="Normal 2 7 35 2 2" xfId="30146" xr:uid="{00000000-0005-0000-0000-0000C1750000}"/>
    <cellStyle name="Normal 2 7 35 3" xfId="30147" xr:uid="{00000000-0005-0000-0000-0000C2750000}"/>
    <cellStyle name="Normal 2 7 35 3 2" xfId="30148" xr:uid="{00000000-0005-0000-0000-0000C3750000}"/>
    <cellStyle name="Normal 2 7 35 4" xfId="30149" xr:uid="{00000000-0005-0000-0000-0000C4750000}"/>
    <cellStyle name="Normal 2 7 35 4 2" xfId="30150" xr:uid="{00000000-0005-0000-0000-0000C5750000}"/>
    <cellStyle name="Normal 2 7 35 5" xfId="30151" xr:uid="{00000000-0005-0000-0000-0000C6750000}"/>
    <cellStyle name="Normal 2 7 35 5 2" xfId="30152" xr:uid="{00000000-0005-0000-0000-0000C7750000}"/>
    <cellStyle name="Normal 2 7 35 6" xfId="30153" xr:uid="{00000000-0005-0000-0000-0000C8750000}"/>
    <cellStyle name="Normal 2 7 35 6 2" xfId="30154" xr:uid="{00000000-0005-0000-0000-0000C9750000}"/>
    <cellStyle name="Normal 2 7 35 7" xfId="30155" xr:uid="{00000000-0005-0000-0000-0000CA750000}"/>
    <cellStyle name="Normal 2 7 35 7 2" xfId="30156" xr:uid="{00000000-0005-0000-0000-0000CB750000}"/>
    <cellStyle name="Normal 2 7 35 8" xfId="30157" xr:uid="{00000000-0005-0000-0000-0000CC750000}"/>
    <cellStyle name="Normal 2 7 35 9" xfId="30158" xr:uid="{00000000-0005-0000-0000-0000CD750000}"/>
    <cellStyle name="Normal 2 7 36" xfId="30159" xr:uid="{00000000-0005-0000-0000-0000CE750000}"/>
    <cellStyle name="Normal 2 7 36 10" xfId="30160" xr:uid="{00000000-0005-0000-0000-0000CF750000}"/>
    <cellStyle name="Normal 2 7 36 2" xfId="30161" xr:uid="{00000000-0005-0000-0000-0000D0750000}"/>
    <cellStyle name="Normal 2 7 36 2 2" xfId="30162" xr:uid="{00000000-0005-0000-0000-0000D1750000}"/>
    <cellStyle name="Normal 2 7 36 3" xfId="30163" xr:uid="{00000000-0005-0000-0000-0000D2750000}"/>
    <cellStyle name="Normal 2 7 36 3 2" xfId="30164" xr:uid="{00000000-0005-0000-0000-0000D3750000}"/>
    <cellStyle name="Normal 2 7 36 4" xfId="30165" xr:uid="{00000000-0005-0000-0000-0000D4750000}"/>
    <cellStyle name="Normal 2 7 36 4 2" xfId="30166" xr:uid="{00000000-0005-0000-0000-0000D5750000}"/>
    <cellStyle name="Normal 2 7 36 5" xfId="30167" xr:uid="{00000000-0005-0000-0000-0000D6750000}"/>
    <cellStyle name="Normal 2 7 36 5 2" xfId="30168" xr:uid="{00000000-0005-0000-0000-0000D7750000}"/>
    <cellStyle name="Normal 2 7 36 6" xfId="30169" xr:uid="{00000000-0005-0000-0000-0000D8750000}"/>
    <cellStyle name="Normal 2 7 36 6 2" xfId="30170" xr:uid="{00000000-0005-0000-0000-0000D9750000}"/>
    <cellStyle name="Normal 2 7 36 7" xfId="30171" xr:uid="{00000000-0005-0000-0000-0000DA750000}"/>
    <cellStyle name="Normal 2 7 36 7 2" xfId="30172" xr:uid="{00000000-0005-0000-0000-0000DB750000}"/>
    <cellStyle name="Normal 2 7 36 8" xfId="30173" xr:uid="{00000000-0005-0000-0000-0000DC750000}"/>
    <cellStyle name="Normal 2 7 36 9" xfId="30174" xr:uid="{00000000-0005-0000-0000-0000DD750000}"/>
    <cellStyle name="Normal 2 7 37" xfId="30175" xr:uid="{00000000-0005-0000-0000-0000DE750000}"/>
    <cellStyle name="Normal 2 7 37 10" xfId="30176" xr:uid="{00000000-0005-0000-0000-0000DF750000}"/>
    <cellStyle name="Normal 2 7 37 2" xfId="30177" xr:uid="{00000000-0005-0000-0000-0000E0750000}"/>
    <cellStyle name="Normal 2 7 37 2 2" xfId="30178" xr:uid="{00000000-0005-0000-0000-0000E1750000}"/>
    <cellStyle name="Normal 2 7 37 3" xfId="30179" xr:uid="{00000000-0005-0000-0000-0000E2750000}"/>
    <cellStyle name="Normal 2 7 37 3 2" xfId="30180" xr:uid="{00000000-0005-0000-0000-0000E3750000}"/>
    <cellStyle name="Normal 2 7 37 4" xfId="30181" xr:uid="{00000000-0005-0000-0000-0000E4750000}"/>
    <cellStyle name="Normal 2 7 37 4 2" xfId="30182" xr:uid="{00000000-0005-0000-0000-0000E5750000}"/>
    <cellStyle name="Normal 2 7 37 5" xfId="30183" xr:uid="{00000000-0005-0000-0000-0000E6750000}"/>
    <cellStyle name="Normal 2 7 37 5 2" xfId="30184" xr:uid="{00000000-0005-0000-0000-0000E7750000}"/>
    <cellStyle name="Normal 2 7 37 6" xfId="30185" xr:uid="{00000000-0005-0000-0000-0000E8750000}"/>
    <cellStyle name="Normal 2 7 37 6 2" xfId="30186" xr:uid="{00000000-0005-0000-0000-0000E9750000}"/>
    <cellStyle name="Normal 2 7 37 7" xfId="30187" xr:uid="{00000000-0005-0000-0000-0000EA750000}"/>
    <cellStyle name="Normal 2 7 37 7 2" xfId="30188" xr:uid="{00000000-0005-0000-0000-0000EB750000}"/>
    <cellStyle name="Normal 2 7 37 8" xfId="30189" xr:uid="{00000000-0005-0000-0000-0000EC750000}"/>
    <cellStyle name="Normal 2 7 37 9" xfId="30190" xr:uid="{00000000-0005-0000-0000-0000ED750000}"/>
    <cellStyle name="Normal 2 7 38" xfId="30191" xr:uid="{00000000-0005-0000-0000-0000EE750000}"/>
    <cellStyle name="Normal 2 7 38 10" xfId="30192" xr:uid="{00000000-0005-0000-0000-0000EF750000}"/>
    <cellStyle name="Normal 2 7 38 2" xfId="30193" xr:uid="{00000000-0005-0000-0000-0000F0750000}"/>
    <cellStyle name="Normal 2 7 38 2 2" xfId="30194" xr:uid="{00000000-0005-0000-0000-0000F1750000}"/>
    <cellStyle name="Normal 2 7 38 3" xfId="30195" xr:uid="{00000000-0005-0000-0000-0000F2750000}"/>
    <cellStyle name="Normal 2 7 38 3 2" xfId="30196" xr:uid="{00000000-0005-0000-0000-0000F3750000}"/>
    <cellStyle name="Normal 2 7 38 4" xfId="30197" xr:uid="{00000000-0005-0000-0000-0000F4750000}"/>
    <cellStyle name="Normal 2 7 38 4 2" xfId="30198" xr:uid="{00000000-0005-0000-0000-0000F5750000}"/>
    <cellStyle name="Normal 2 7 38 5" xfId="30199" xr:uid="{00000000-0005-0000-0000-0000F6750000}"/>
    <cellStyle name="Normal 2 7 38 5 2" xfId="30200" xr:uid="{00000000-0005-0000-0000-0000F7750000}"/>
    <cellStyle name="Normal 2 7 38 6" xfId="30201" xr:uid="{00000000-0005-0000-0000-0000F8750000}"/>
    <cellStyle name="Normal 2 7 38 6 2" xfId="30202" xr:uid="{00000000-0005-0000-0000-0000F9750000}"/>
    <cellStyle name="Normal 2 7 38 7" xfId="30203" xr:uid="{00000000-0005-0000-0000-0000FA750000}"/>
    <cellStyle name="Normal 2 7 38 7 2" xfId="30204" xr:uid="{00000000-0005-0000-0000-0000FB750000}"/>
    <cellStyle name="Normal 2 7 38 8" xfId="30205" xr:uid="{00000000-0005-0000-0000-0000FC750000}"/>
    <cellStyle name="Normal 2 7 38 9" xfId="30206" xr:uid="{00000000-0005-0000-0000-0000FD750000}"/>
    <cellStyle name="Normal 2 7 39" xfId="30207" xr:uid="{00000000-0005-0000-0000-0000FE750000}"/>
    <cellStyle name="Normal 2 7 39 10" xfId="30208" xr:uid="{00000000-0005-0000-0000-0000FF750000}"/>
    <cellStyle name="Normal 2 7 39 2" xfId="30209" xr:uid="{00000000-0005-0000-0000-000000760000}"/>
    <cellStyle name="Normal 2 7 39 2 2" xfId="30210" xr:uid="{00000000-0005-0000-0000-000001760000}"/>
    <cellStyle name="Normal 2 7 39 3" xfId="30211" xr:uid="{00000000-0005-0000-0000-000002760000}"/>
    <cellStyle name="Normal 2 7 39 3 2" xfId="30212" xr:uid="{00000000-0005-0000-0000-000003760000}"/>
    <cellStyle name="Normal 2 7 39 4" xfId="30213" xr:uid="{00000000-0005-0000-0000-000004760000}"/>
    <cellStyle name="Normal 2 7 39 4 2" xfId="30214" xr:uid="{00000000-0005-0000-0000-000005760000}"/>
    <cellStyle name="Normal 2 7 39 5" xfId="30215" xr:uid="{00000000-0005-0000-0000-000006760000}"/>
    <cellStyle name="Normal 2 7 39 5 2" xfId="30216" xr:uid="{00000000-0005-0000-0000-000007760000}"/>
    <cellStyle name="Normal 2 7 39 6" xfId="30217" xr:uid="{00000000-0005-0000-0000-000008760000}"/>
    <cellStyle name="Normal 2 7 39 6 2" xfId="30218" xr:uid="{00000000-0005-0000-0000-000009760000}"/>
    <cellStyle name="Normal 2 7 39 7" xfId="30219" xr:uid="{00000000-0005-0000-0000-00000A760000}"/>
    <cellStyle name="Normal 2 7 39 7 2" xfId="30220" xr:uid="{00000000-0005-0000-0000-00000B760000}"/>
    <cellStyle name="Normal 2 7 39 8" xfId="30221" xr:uid="{00000000-0005-0000-0000-00000C760000}"/>
    <cellStyle name="Normal 2 7 39 9" xfId="30222" xr:uid="{00000000-0005-0000-0000-00000D760000}"/>
    <cellStyle name="Normal 2 7 4" xfId="30223" xr:uid="{00000000-0005-0000-0000-00000E760000}"/>
    <cellStyle name="Normal 2 7 4 10" xfId="30224" xr:uid="{00000000-0005-0000-0000-00000F760000}"/>
    <cellStyle name="Normal 2 7 4 2" xfId="30225" xr:uid="{00000000-0005-0000-0000-000010760000}"/>
    <cellStyle name="Normal 2 7 4 2 2" xfId="30226" xr:uid="{00000000-0005-0000-0000-000011760000}"/>
    <cellStyle name="Normal 2 7 4 3" xfId="30227" xr:uid="{00000000-0005-0000-0000-000012760000}"/>
    <cellStyle name="Normal 2 7 4 3 2" xfId="30228" xr:uid="{00000000-0005-0000-0000-000013760000}"/>
    <cellStyle name="Normal 2 7 4 4" xfId="30229" xr:uid="{00000000-0005-0000-0000-000014760000}"/>
    <cellStyle name="Normal 2 7 4 4 2" xfId="30230" xr:uid="{00000000-0005-0000-0000-000015760000}"/>
    <cellStyle name="Normal 2 7 4 5" xfId="30231" xr:uid="{00000000-0005-0000-0000-000016760000}"/>
    <cellStyle name="Normal 2 7 4 5 2" xfId="30232" xr:uid="{00000000-0005-0000-0000-000017760000}"/>
    <cellStyle name="Normal 2 7 4 6" xfId="30233" xr:uid="{00000000-0005-0000-0000-000018760000}"/>
    <cellStyle name="Normal 2 7 4 6 2" xfId="30234" xr:uid="{00000000-0005-0000-0000-000019760000}"/>
    <cellStyle name="Normal 2 7 4 7" xfId="30235" xr:uid="{00000000-0005-0000-0000-00001A760000}"/>
    <cellStyle name="Normal 2 7 4 7 2" xfId="30236" xr:uid="{00000000-0005-0000-0000-00001B760000}"/>
    <cellStyle name="Normal 2 7 4 8" xfId="30237" xr:uid="{00000000-0005-0000-0000-00001C760000}"/>
    <cellStyle name="Normal 2 7 4 9" xfId="30238" xr:uid="{00000000-0005-0000-0000-00001D760000}"/>
    <cellStyle name="Normal 2 7 40" xfId="30239" xr:uid="{00000000-0005-0000-0000-00001E760000}"/>
    <cellStyle name="Normal 2 7 40 10" xfId="30240" xr:uid="{00000000-0005-0000-0000-00001F760000}"/>
    <cellStyle name="Normal 2 7 40 2" xfId="30241" xr:uid="{00000000-0005-0000-0000-000020760000}"/>
    <cellStyle name="Normal 2 7 40 2 2" xfId="30242" xr:uid="{00000000-0005-0000-0000-000021760000}"/>
    <cellStyle name="Normal 2 7 40 3" xfId="30243" xr:uid="{00000000-0005-0000-0000-000022760000}"/>
    <cellStyle name="Normal 2 7 40 3 2" xfId="30244" xr:uid="{00000000-0005-0000-0000-000023760000}"/>
    <cellStyle name="Normal 2 7 40 4" xfId="30245" xr:uid="{00000000-0005-0000-0000-000024760000}"/>
    <cellStyle name="Normal 2 7 40 4 2" xfId="30246" xr:uid="{00000000-0005-0000-0000-000025760000}"/>
    <cellStyle name="Normal 2 7 40 5" xfId="30247" xr:uid="{00000000-0005-0000-0000-000026760000}"/>
    <cellStyle name="Normal 2 7 40 5 2" xfId="30248" xr:uid="{00000000-0005-0000-0000-000027760000}"/>
    <cellStyle name="Normal 2 7 40 6" xfId="30249" xr:uid="{00000000-0005-0000-0000-000028760000}"/>
    <cellStyle name="Normal 2 7 40 6 2" xfId="30250" xr:uid="{00000000-0005-0000-0000-000029760000}"/>
    <cellStyle name="Normal 2 7 40 7" xfId="30251" xr:uid="{00000000-0005-0000-0000-00002A760000}"/>
    <cellStyle name="Normal 2 7 40 7 2" xfId="30252" xr:uid="{00000000-0005-0000-0000-00002B760000}"/>
    <cellStyle name="Normal 2 7 40 8" xfId="30253" xr:uid="{00000000-0005-0000-0000-00002C760000}"/>
    <cellStyle name="Normal 2 7 40 9" xfId="30254" xr:uid="{00000000-0005-0000-0000-00002D760000}"/>
    <cellStyle name="Normal 2 7 41" xfId="30255" xr:uid="{00000000-0005-0000-0000-00002E760000}"/>
    <cellStyle name="Normal 2 7 41 10" xfId="30256" xr:uid="{00000000-0005-0000-0000-00002F760000}"/>
    <cellStyle name="Normal 2 7 41 2" xfId="30257" xr:uid="{00000000-0005-0000-0000-000030760000}"/>
    <cellStyle name="Normal 2 7 41 2 2" xfId="30258" xr:uid="{00000000-0005-0000-0000-000031760000}"/>
    <cellStyle name="Normal 2 7 41 3" xfId="30259" xr:uid="{00000000-0005-0000-0000-000032760000}"/>
    <cellStyle name="Normal 2 7 41 3 2" xfId="30260" xr:uid="{00000000-0005-0000-0000-000033760000}"/>
    <cellStyle name="Normal 2 7 41 4" xfId="30261" xr:uid="{00000000-0005-0000-0000-000034760000}"/>
    <cellStyle name="Normal 2 7 41 4 2" xfId="30262" xr:uid="{00000000-0005-0000-0000-000035760000}"/>
    <cellStyle name="Normal 2 7 41 5" xfId="30263" xr:uid="{00000000-0005-0000-0000-000036760000}"/>
    <cellStyle name="Normal 2 7 41 5 2" xfId="30264" xr:uid="{00000000-0005-0000-0000-000037760000}"/>
    <cellStyle name="Normal 2 7 41 6" xfId="30265" xr:uid="{00000000-0005-0000-0000-000038760000}"/>
    <cellStyle name="Normal 2 7 41 6 2" xfId="30266" xr:uid="{00000000-0005-0000-0000-000039760000}"/>
    <cellStyle name="Normal 2 7 41 7" xfId="30267" xr:uid="{00000000-0005-0000-0000-00003A760000}"/>
    <cellStyle name="Normal 2 7 41 7 2" xfId="30268" xr:uid="{00000000-0005-0000-0000-00003B760000}"/>
    <cellStyle name="Normal 2 7 41 8" xfId="30269" xr:uid="{00000000-0005-0000-0000-00003C760000}"/>
    <cellStyle name="Normal 2 7 41 9" xfId="30270" xr:uid="{00000000-0005-0000-0000-00003D760000}"/>
    <cellStyle name="Normal 2 7 42" xfId="30271" xr:uid="{00000000-0005-0000-0000-00003E760000}"/>
    <cellStyle name="Normal 2 7 42 10" xfId="30272" xr:uid="{00000000-0005-0000-0000-00003F760000}"/>
    <cellStyle name="Normal 2 7 42 2" xfId="30273" xr:uid="{00000000-0005-0000-0000-000040760000}"/>
    <cellStyle name="Normal 2 7 42 2 2" xfId="30274" xr:uid="{00000000-0005-0000-0000-000041760000}"/>
    <cellStyle name="Normal 2 7 42 3" xfId="30275" xr:uid="{00000000-0005-0000-0000-000042760000}"/>
    <cellStyle name="Normal 2 7 42 3 2" xfId="30276" xr:uid="{00000000-0005-0000-0000-000043760000}"/>
    <cellStyle name="Normal 2 7 42 4" xfId="30277" xr:uid="{00000000-0005-0000-0000-000044760000}"/>
    <cellStyle name="Normal 2 7 42 4 2" xfId="30278" xr:uid="{00000000-0005-0000-0000-000045760000}"/>
    <cellStyle name="Normal 2 7 42 5" xfId="30279" xr:uid="{00000000-0005-0000-0000-000046760000}"/>
    <cellStyle name="Normal 2 7 42 5 2" xfId="30280" xr:uid="{00000000-0005-0000-0000-000047760000}"/>
    <cellStyle name="Normal 2 7 42 6" xfId="30281" xr:uid="{00000000-0005-0000-0000-000048760000}"/>
    <cellStyle name="Normal 2 7 42 6 2" xfId="30282" xr:uid="{00000000-0005-0000-0000-000049760000}"/>
    <cellStyle name="Normal 2 7 42 7" xfId="30283" xr:uid="{00000000-0005-0000-0000-00004A760000}"/>
    <cellStyle name="Normal 2 7 42 7 2" xfId="30284" xr:uid="{00000000-0005-0000-0000-00004B760000}"/>
    <cellStyle name="Normal 2 7 42 8" xfId="30285" xr:uid="{00000000-0005-0000-0000-00004C760000}"/>
    <cellStyle name="Normal 2 7 42 9" xfId="30286" xr:uid="{00000000-0005-0000-0000-00004D760000}"/>
    <cellStyle name="Normal 2 7 43" xfId="30287" xr:uid="{00000000-0005-0000-0000-00004E760000}"/>
    <cellStyle name="Normal 2 7 43 10" xfId="30288" xr:uid="{00000000-0005-0000-0000-00004F760000}"/>
    <cellStyle name="Normal 2 7 43 2" xfId="30289" xr:uid="{00000000-0005-0000-0000-000050760000}"/>
    <cellStyle name="Normal 2 7 43 2 2" xfId="30290" xr:uid="{00000000-0005-0000-0000-000051760000}"/>
    <cellStyle name="Normal 2 7 43 3" xfId="30291" xr:uid="{00000000-0005-0000-0000-000052760000}"/>
    <cellStyle name="Normal 2 7 43 3 2" xfId="30292" xr:uid="{00000000-0005-0000-0000-000053760000}"/>
    <cellStyle name="Normal 2 7 43 4" xfId="30293" xr:uid="{00000000-0005-0000-0000-000054760000}"/>
    <cellStyle name="Normal 2 7 43 4 2" xfId="30294" xr:uid="{00000000-0005-0000-0000-000055760000}"/>
    <cellStyle name="Normal 2 7 43 5" xfId="30295" xr:uid="{00000000-0005-0000-0000-000056760000}"/>
    <cellStyle name="Normal 2 7 43 5 2" xfId="30296" xr:uid="{00000000-0005-0000-0000-000057760000}"/>
    <cellStyle name="Normal 2 7 43 6" xfId="30297" xr:uid="{00000000-0005-0000-0000-000058760000}"/>
    <cellStyle name="Normal 2 7 43 6 2" xfId="30298" xr:uid="{00000000-0005-0000-0000-000059760000}"/>
    <cellStyle name="Normal 2 7 43 7" xfId="30299" xr:uid="{00000000-0005-0000-0000-00005A760000}"/>
    <cellStyle name="Normal 2 7 43 7 2" xfId="30300" xr:uid="{00000000-0005-0000-0000-00005B760000}"/>
    <cellStyle name="Normal 2 7 43 8" xfId="30301" xr:uid="{00000000-0005-0000-0000-00005C760000}"/>
    <cellStyle name="Normal 2 7 43 9" xfId="30302" xr:uid="{00000000-0005-0000-0000-00005D760000}"/>
    <cellStyle name="Normal 2 7 44" xfId="30303" xr:uid="{00000000-0005-0000-0000-00005E760000}"/>
    <cellStyle name="Normal 2 7 44 10" xfId="30304" xr:uid="{00000000-0005-0000-0000-00005F760000}"/>
    <cellStyle name="Normal 2 7 44 2" xfId="30305" xr:uid="{00000000-0005-0000-0000-000060760000}"/>
    <cellStyle name="Normal 2 7 44 2 2" xfId="30306" xr:uid="{00000000-0005-0000-0000-000061760000}"/>
    <cellStyle name="Normal 2 7 44 3" xfId="30307" xr:uid="{00000000-0005-0000-0000-000062760000}"/>
    <cellStyle name="Normal 2 7 44 3 2" xfId="30308" xr:uid="{00000000-0005-0000-0000-000063760000}"/>
    <cellStyle name="Normal 2 7 44 4" xfId="30309" xr:uid="{00000000-0005-0000-0000-000064760000}"/>
    <cellStyle name="Normal 2 7 44 4 2" xfId="30310" xr:uid="{00000000-0005-0000-0000-000065760000}"/>
    <cellStyle name="Normal 2 7 44 5" xfId="30311" xr:uid="{00000000-0005-0000-0000-000066760000}"/>
    <cellStyle name="Normal 2 7 44 5 2" xfId="30312" xr:uid="{00000000-0005-0000-0000-000067760000}"/>
    <cellStyle name="Normal 2 7 44 6" xfId="30313" xr:uid="{00000000-0005-0000-0000-000068760000}"/>
    <cellStyle name="Normal 2 7 44 6 2" xfId="30314" xr:uid="{00000000-0005-0000-0000-000069760000}"/>
    <cellStyle name="Normal 2 7 44 7" xfId="30315" xr:uid="{00000000-0005-0000-0000-00006A760000}"/>
    <cellStyle name="Normal 2 7 44 7 2" xfId="30316" xr:uid="{00000000-0005-0000-0000-00006B760000}"/>
    <cellStyle name="Normal 2 7 44 8" xfId="30317" xr:uid="{00000000-0005-0000-0000-00006C760000}"/>
    <cellStyle name="Normal 2 7 44 9" xfId="30318" xr:uid="{00000000-0005-0000-0000-00006D760000}"/>
    <cellStyle name="Normal 2 7 45" xfId="30319" xr:uid="{00000000-0005-0000-0000-00006E760000}"/>
    <cellStyle name="Normal 2 7 45 10" xfId="30320" xr:uid="{00000000-0005-0000-0000-00006F760000}"/>
    <cellStyle name="Normal 2 7 45 2" xfId="30321" xr:uid="{00000000-0005-0000-0000-000070760000}"/>
    <cellStyle name="Normal 2 7 45 2 2" xfId="30322" xr:uid="{00000000-0005-0000-0000-000071760000}"/>
    <cellStyle name="Normal 2 7 45 3" xfId="30323" xr:uid="{00000000-0005-0000-0000-000072760000}"/>
    <cellStyle name="Normal 2 7 45 3 2" xfId="30324" xr:uid="{00000000-0005-0000-0000-000073760000}"/>
    <cellStyle name="Normal 2 7 45 4" xfId="30325" xr:uid="{00000000-0005-0000-0000-000074760000}"/>
    <cellStyle name="Normal 2 7 45 4 2" xfId="30326" xr:uid="{00000000-0005-0000-0000-000075760000}"/>
    <cellStyle name="Normal 2 7 45 5" xfId="30327" xr:uid="{00000000-0005-0000-0000-000076760000}"/>
    <cellStyle name="Normal 2 7 45 5 2" xfId="30328" xr:uid="{00000000-0005-0000-0000-000077760000}"/>
    <cellStyle name="Normal 2 7 45 6" xfId="30329" xr:uid="{00000000-0005-0000-0000-000078760000}"/>
    <cellStyle name="Normal 2 7 45 6 2" xfId="30330" xr:uid="{00000000-0005-0000-0000-000079760000}"/>
    <cellStyle name="Normal 2 7 45 7" xfId="30331" xr:uid="{00000000-0005-0000-0000-00007A760000}"/>
    <cellStyle name="Normal 2 7 45 7 2" xfId="30332" xr:uid="{00000000-0005-0000-0000-00007B760000}"/>
    <cellStyle name="Normal 2 7 45 8" xfId="30333" xr:uid="{00000000-0005-0000-0000-00007C760000}"/>
    <cellStyle name="Normal 2 7 45 9" xfId="30334" xr:uid="{00000000-0005-0000-0000-00007D760000}"/>
    <cellStyle name="Normal 2 7 46" xfId="30335" xr:uid="{00000000-0005-0000-0000-00007E760000}"/>
    <cellStyle name="Normal 2 7 46 10" xfId="30336" xr:uid="{00000000-0005-0000-0000-00007F760000}"/>
    <cellStyle name="Normal 2 7 46 2" xfId="30337" xr:uid="{00000000-0005-0000-0000-000080760000}"/>
    <cellStyle name="Normal 2 7 46 2 2" xfId="30338" xr:uid="{00000000-0005-0000-0000-000081760000}"/>
    <cellStyle name="Normal 2 7 46 3" xfId="30339" xr:uid="{00000000-0005-0000-0000-000082760000}"/>
    <cellStyle name="Normal 2 7 46 3 2" xfId="30340" xr:uid="{00000000-0005-0000-0000-000083760000}"/>
    <cellStyle name="Normal 2 7 46 4" xfId="30341" xr:uid="{00000000-0005-0000-0000-000084760000}"/>
    <cellStyle name="Normal 2 7 46 4 2" xfId="30342" xr:uid="{00000000-0005-0000-0000-000085760000}"/>
    <cellStyle name="Normal 2 7 46 5" xfId="30343" xr:uid="{00000000-0005-0000-0000-000086760000}"/>
    <cellStyle name="Normal 2 7 46 5 2" xfId="30344" xr:uid="{00000000-0005-0000-0000-000087760000}"/>
    <cellStyle name="Normal 2 7 46 6" xfId="30345" xr:uid="{00000000-0005-0000-0000-000088760000}"/>
    <cellStyle name="Normal 2 7 46 6 2" xfId="30346" xr:uid="{00000000-0005-0000-0000-000089760000}"/>
    <cellStyle name="Normal 2 7 46 7" xfId="30347" xr:uid="{00000000-0005-0000-0000-00008A760000}"/>
    <cellStyle name="Normal 2 7 46 7 2" xfId="30348" xr:uid="{00000000-0005-0000-0000-00008B760000}"/>
    <cellStyle name="Normal 2 7 46 8" xfId="30349" xr:uid="{00000000-0005-0000-0000-00008C760000}"/>
    <cellStyle name="Normal 2 7 46 9" xfId="30350" xr:uid="{00000000-0005-0000-0000-00008D760000}"/>
    <cellStyle name="Normal 2 7 47" xfId="30351" xr:uid="{00000000-0005-0000-0000-00008E760000}"/>
    <cellStyle name="Normal 2 7 47 10" xfId="30352" xr:uid="{00000000-0005-0000-0000-00008F760000}"/>
    <cellStyle name="Normal 2 7 47 2" xfId="30353" xr:uid="{00000000-0005-0000-0000-000090760000}"/>
    <cellStyle name="Normal 2 7 47 2 2" xfId="30354" xr:uid="{00000000-0005-0000-0000-000091760000}"/>
    <cellStyle name="Normal 2 7 47 3" xfId="30355" xr:uid="{00000000-0005-0000-0000-000092760000}"/>
    <cellStyle name="Normal 2 7 47 3 2" xfId="30356" xr:uid="{00000000-0005-0000-0000-000093760000}"/>
    <cellStyle name="Normal 2 7 47 4" xfId="30357" xr:uid="{00000000-0005-0000-0000-000094760000}"/>
    <cellStyle name="Normal 2 7 47 4 2" xfId="30358" xr:uid="{00000000-0005-0000-0000-000095760000}"/>
    <cellStyle name="Normal 2 7 47 5" xfId="30359" xr:uid="{00000000-0005-0000-0000-000096760000}"/>
    <cellStyle name="Normal 2 7 47 5 2" xfId="30360" xr:uid="{00000000-0005-0000-0000-000097760000}"/>
    <cellStyle name="Normal 2 7 47 6" xfId="30361" xr:uid="{00000000-0005-0000-0000-000098760000}"/>
    <cellStyle name="Normal 2 7 47 6 2" xfId="30362" xr:uid="{00000000-0005-0000-0000-000099760000}"/>
    <cellStyle name="Normal 2 7 47 7" xfId="30363" xr:uid="{00000000-0005-0000-0000-00009A760000}"/>
    <cellStyle name="Normal 2 7 47 7 2" xfId="30364" xr:uid="{00000000-0005-0000-0000-00009B760000}"/>
    <cellStyle name="Normal 2 7 47 8" xfId="30365" xr:uid="{00000000-0005-0000-0000-00009C760000}"/>
    <cellStyle name="Normal 2 7 47 9" xfId="30366" xr:uid="{00000000-0005-0000-0000-00009D760000}"/>
    <cellStyle name="Normal 2 7 48" xfId="30367" xr:uid="{00000000-0005-0000-0000-00009E760000}"/>
    <cellStyle name="Normal 2 7 48 10" xfId="30368" xr:uid="{00000000-0005-0000-0000-00009F760000}"/>
    <cellStyle name="Normal 2 7 48 2" xfId="30369" xr:uid="{00000000-0005-0000-0000-0000A0760000}"/>
    <cellStyle name="Normal 2 7 48 2 2" xfId="30370" xr:uid="{00000000-0005-0000-0000-0000A1760000}"/>
    <cellStyle name="Normal 2 7 48 3" xfId="30371" xr:uid="{00000000-0005-0000-0000-0000A2760000}"/>
    <cellStyle name="Normal 2 7 48 3 2" xfId="30372" xr:uid="{00000000-0005-0000-0000-0000A3760000}"/>
    <cellStyle name="Normal 2 7 48 4" xfId="30373" xr:uid="{00000000-0005-0000-0000-0000A4760000}"/>
    <cellStyle name="Normal 2 7 48 4 2" xfId="30374" xr:uid="{00000000-0005-0000-0000-0000A5760000}"/>
    <cellStyle name="Normal 2 7 48 5" xfId="30375" xr:uid="{00000000-0005-0000-0000-0000A6760000}"/>
    <cellStyle name="Normal 2 7 48 5 2" xfId="30376" xr:uid="{00000000-0005-0000-0000-0000A7760000}"/>
    <cellStyle name="Normal 2 7 48 6" xfId="30377" xr:uid="{00000000-0005-0000-0000-0000A8760000}"/>
    <cellStyle name="Normal 2 7 48 6 2" xfId="30378" xr:uid="{00000000-0005-0000-0000-0000A9760000}"/>
    <cellStyle name="Normal 2 7 48 7" xfId="30379" xr:uid="{00000000-0005-0000-0000-0000AA760000}"/>
    <cellStyle name="Normal 2 7 48 7 2" xfId="30380" xr:uid="{00000000-0005-0000-0000-0000AB760000}"/>
    <cellStyle name="Normal 2 7 48 8" xfId="30381" xr:uid="{00000000-0005-0000-0000-0000AC760000}"/>
    <cellStyle name="Normal 2 7 48 9" xfId="30382" xr:uid="{00000000-0005-0000-0000-0000AD760000}"/>
    <cellStyle name="Normal 2 7 49" xfId="30383" xr:uid="{00000000-0005-0000-0000-0000AE760000}"/>
    <cellStyle name="Normal 2 7 49 10" xfId="30384" xr:uid="{00000000-0005-0000-0000-0000AF760000}"/>
    <cellStyle name="Normal 2 7 49 2" xfId="30385" xr:uid="{00000000-0005-0000-0000-0000B0760000}"/>
    <cellStyle name="Normal 2 7 49 2 2" xfId="30386" xr:uid="{00000000-0005-0000-0000-0000B1760000}"/>
    <cellStyle name="Normal 2 7 49 3" xfId="30387" xr:uid="{00000000-0005-0000-0000-0000B2760000}"/>
    <cellStyle name="Normal 2 7 49 3 2" xfId="30388" xr:uid="{00000000-0005-0000-0000-0000B3760000}"/>
    <cellStyle name="Normal 2 7 49 4" xfId="30389" xr:uid="{00000000-0005-0000-0000-0000B4760000}"/>
    <cellStyle name="Normal 2 7 49 4 2" xfId="30390" xr:uid="{00000000-0005-0000-0000-0000B5760000}"/>
    <cellStyle name="Normal 2 7 49 5" xfId="30391" xr:uid="{00000000-0005-0000-0000-0000B6760000}"/>
    <cellStyle name="Normal 2 7 49 5 2" xfId="30392" xr:uid="{00000000-0005-0000-0000-0000B7760000}"/>
    <cellStyle name="Normal 2 7 49 6" xfId="30393" xr:uid="{00000000-0005-0000-0000-0000B8760000}"/>
    <cellStyle name="Normal 2 7 49 6 2" xfId="30394" xr:uid="{00000000-0005-0000-0000-0000B9760000}"/>
    <cellStyle name="Normal 2 7 49 7" xfId="30395" xr:uid="{00000000-0005-0000-0000-0000BA760000}"/>
    <cellStyle name="Normal 2 7 49 7 2" xfId="30396" xr:uid="{00000000-0005-0000-0000-0000BB760000}"/>
    <cellStyle name="Normal 2 7 49 8" xfId="30397" xr:uid="{00000000-0005-0000-0000-0000BC760000}"/>
    <cellStyle name="Normal 2 7 49 9" xfId="30398" xr:uid="{00000000-0005-0000-0000-0000BD760000}"/>
    <cellStyle name="Normal 2 7 5" xfId="30399" xr:uid="{00000000-0005-0000-0000-0000BE760000}"/>
    <cellStyle name="Normal 2 7 5 10" xfId="30400" xr:uid="{00000000-0005-0000-0000-0000BF760000}"/>
    <cellStyle name="Normal 2 7 5 2" xfId="30401" xr:uid="{00000000-0005-0000-0000-0000C0760000}"/>
    <cellStyle name="Normal 2 7 5 2 2" xfId="30402" xr:uid="{00000000-0005-0000-0000-0000C1760000}"/>
    <cellStyle name="Normal 2 7 5 3" xfId="30403" xr:uid="{00000000-0005-0000-0000-0000C2760000}"/>
    <cellStyle name="Normal 2 7 5 3 2" xfId="30404" xr:uid="{00000000-0005-0000-0000-0000C3760000}"/>
    <cellStyle name="Normal 2 7 5 4" xfId="30405" xr:uid="{00000000-0005-0000-0000-0000C4760000}"/>
    <cellStyle name="Normal 2 7 5 4 2" xfId="30406" xr:uid="{00000000-0005-0000-0000-0000C5760000}"/>
    <cellStyle name="Normal 2 7 5 5" xfId="30407" xr:uid="{00000000-0005-0000-0000-0000C6760000}"/>
    <cellStyle name="Normal 2 7 5 5 2" xfId="30408" xr:uid="{00000000-0005-0000-0000-0000C7760000}"/>
    <cellStyle name="Normal 2 7 5 6" xfId="30409" xr:uid="{00000000-0005-0000-0000-0000C8760000}"/>
    <cellStyle name="Normal 2 7 5 6 2" xfId="30410" xr:uid="{00000000-0005-0000-0000-0000C9760000}"/>
    <cellStyle name="Normal 2 7 5 7" xfId="30411" xr:uid="{00000000-0005-0000-0000-0000CA760000}"/>
    <cellStyle name="Normal 2 7 5 7 2" xfId="30412" xr:uid="{00000000-0005-0000-0000-0000CB760000}"/>
    <cellStyle name="Normal 2 7 5 8" xfId="30413" xr:uid="{00000000-0005-0000-0000-0000CC760000}"/>
    <cellStyle name="Normal 2 7 5 9" xfId="30414" xr:uid="{00000000-0005-0000-0000-0000CD760000}"/>
    <cellStyle name="Normal 2 7 50" xfId="30415" xr:uid="{00000000-0005-0000-0000-0000CE760000}"/>
    <cellStyle name="Normal 2 7 50 10" xfId="30416" xr:uid="{00000000-0005-0000-0000-0000CF760000}"/>
    <cellStyle name="Normal 2 7 50 2" xfId="30417" xr:uid="{00000000-0005-0000-0000-0000D0760000}"/>
    <cellStyle name="Normal 2 7 50 2 2" xfId="30418" xr:uid="{00000000-0005-0000-0000-0000D1760000}"/>
    <cellStyle name="Normal 2 7 50 3" xfId="30419" xr:uid="{00000000-0005-0000-0000-0000D2760000}"/>
    <cellStyle name="Normal 2 7 50 3 2" xfId="30420" xr:uid="{00000000-0005-0000-0000-0000D3760000}"/>
    <cellStyle name="Normal 2 7 50 4" xfId="30421" xr:uid="{00000000-0005-0000-0000-0000D4760000}"/>
    <cellStyle name="Normal 2 7 50 4 2" xfId="30422" xr:uid="{00000000-0005-0000-0000-0000D5760000}"/>
    <cellStyle name="Normal 2 7 50 5" xfId="30423" xr:uid="{00000000-0005-0000-0000-0000D6760000}"/>
    <cellStyle name="Normal 2 7 50 5 2" xfId="30424" xr:uid="{00000000-0005-0000-0000-0000D7760000}"/>
    <cellStyle name="Normal 2 7 50 6" xfId="30425" xr:uid="{00000000-0005-0000-0000-0000D8760000}"/>
    <cellStyle name="Normal 2 7 50 6 2" xfId="30426" xr:uid="{00000000-0005-0000-0000-0000D9760000}"/>
    <cellStyle name="Normal 2 7 50 7" xfId="30427" xr:uid="{00000000-0005-0000-0000-0000DA760000}"/>
    <cellStyle name="Normal 2 7 50 7 2" xfId="30428" xr:uid="{00000000-0005-0000-0000-0000DB760000}"/>
    <cellStyle name="Normal 2 7 50 8" xfId="30429" xr:uid="{00000000-0005-0000-0000-0000DC760000}"/>
    <cellStyle name="Normal 2 7 50 9" xfId="30430" xr:uid="{00000000-0005-0000-0000-0000DD760000}"/>
    <cellStyle name="Normal 2 7 51" xfId="30431" xr:uid="{00000000-0005-0000-0000-0000DE760000}"/>
    <cellStyle name="Normal 2 7 51 10" xfId="30432" xr:uid="{00000000-0005-0000-0000-0000DF760000}"/>
    <cellStyle name="Normal 2 7 51 2" xfId="30433" xr:uid="{00000000-0005-0000-0000-0000E0760000}"/>
    <cellStyle name="Normal 2 7 51 2 2" xfId="30434" xr:uid="{00000000-0005-0000-0000-0000E1760000}"/>
    <cellStyle name="Normal 2 7 51 3" xfId="30435" xr:uid="{00000000-0005-0000-0000-0000E2760000}"/>
    <cellStyle name="Normal 2 7 51 3 2" xfId="30436" xr:uid="{00000000-0005-0000-0000-0000E3760000}"/>
    <cellStyle name="Normal 2 7 51 4" xfId="30437" xr:uid="{00000000-0005-0000-0000-0000E4760000}"/>
    <cellStyle name="Normal 2 7 51 4 2" xfId="30438" xr:uid="{00000000-0005-0000-0000-0000E5760000}"/>
    <cellStyle name="Normal 2 7 51 5" xfId="30439" xr:uid="{00000000-0005-0000-0000-0000E6760000}"/>
    <cellStyle name="Normal 2 7 51 5 2" xfId="30440" xr:uid="{00000000-0005-0000-0000-0000E7760000}"/>
    <cellStyle name="Normal 2 7 51 6" xfId="30441" xr:uid="{00000000-0005-0000-0000-0000E8760000}"/>
    <cellStyle name="Normal 2 7 51 6 2" xfId="30442" xr:uid="{00000000-0005-0000-0000-0000E9760000}"/>
    <cellStyle name="Normal 2 7 51 7" xfId="30443" xr:uid="{00000000-0005-0000-0000-0000EA760000}"/>
    <cellStyle name="Normal 2 7 51 7 2" xfId="30444" xr:uid="{00000000-0005-0000-0000-0000EB760000}"/>
    <cellStyle name="Normal 2 7 51 8" xfId="30445" xr:uid="{00000000-0005-0000-0000-0000EC760000}"/>
    <cellStyle name="Normal 2 7 51 9" xfId="30446" xr:uid="{00000000-0005-0000-0000-0000ED760000}"/>
    <cellStyle name="Normal 2 7 52" xfId="30447" xr:uid="{00000000-0005-0000-0000-0000EE760000}"/>
    <cellStyle name="Normal 2 7 52 10" xfId="30448" xr:uid="{00000000-0005-0000-0000-0000EF760000}"/>
    <cellStyle name="Normal 2 7 52 2" xfId="30449" xr:uid="{00000000-0005-0000-0000-0000F0760000}"/>
    <cellStyle name="Normal 2 7 52 2 2" xfId="30450" xr:uid="{00000000-0005-0000-0000-0000F1760000}"/>
    <cellStyle name="Normal 2 7 52 3" xfId="30451" xr:uid="{00000000-0005-0000-0000-0000F2760000}"/>
    <cellStyle name="Normal 2 7 52 3 2" xfId="30452" xr:uid="{00000000-0005-0000-0000-0000F3760000}"/>
    <cellStyle name="Normal 2 7 52 4" xfId="30453" xr:uid="{00000000-0005-0000-0000-0000F4760000}"/>
    <cellStyle name="Normal 2 7 52 4 2" xfId="30454" xr:uid="{00000000-0005-0000-0000-0000F5760000}"/>
    <cellStyle name="Normal 2 7 52 5" xfId="30455" xr:uid="{00000000-0005-0000-0000-0000F6760000}"/>
    <cellStyle name="Normal 2 7 52 5 2" xfId="30456" xr:uid="{00000000-0005-0000-0000-0000F7760000}"/>
    <cellStyle name="Normal 2 7 52 6" xfId="30457" xr:uid="{00000000-0005-0000-0000-0000F8760000}"/>
    <cellStyle name="Normal 2 7 52 6 2" xfId="30458" xr:uid="{00000000-0005-0000-0000-0000F9760000}"/>
    <cellStyle name="Normal 2 7 52 7" xfId="30459" xr:uid="{00000000-0005-0000-0000-0000FA760000}"/>
    <cellStyle name="Normal 2 7 52 7 2" xfId="30460" xr:uid="{00000000-0005-0000-0000-0000FB760000}"/>
    <cellStyle name="Normal 2 7 52 8" xfId="30461" xr:uid="{00000000-0005-0000-0000-0000FC760000}"/>
    <cellStyle name="Normal 2 7 52 9" xfId="30462" xr:uid="{00000000-0005-0000-0000-0000FD760000}"/>
    <cellStyle name="Normal 2 7 53" xfId="30463" xr:uid="{00000000-0005-0000-0000-0000FE760000}"/>
    <cellStyle name="Normal 2 7 53 10" xfId="30464" xr:uid="{00000000-0005-0000-0000-0000FF760000}"/>
    <cellStyle name="Normal 2 7 53 2" xfId="30465" xr:uid="{00000000-0005-0000-0000-000000770000}"/>
    <cellStyle name="Normal 2 7 53 2 2" xfId="30466" xr:uid="{00000000-0005-0000-0000-000001770000}"/>
    <cellStyle name="Normal 2 7 53 3" xfId="30467" xr:uid="{00000000-0005-0000-0000-000002770000}"/>
    <cellStyle name="Normal 2 7 53 3 2" xfId="30468" xr:uid="{00000000-0005-0000-0000-000003770000}"/>
    <cellStyle name="Normal 2 7 53 4" xfId="30469" xr:uid="{00000000-0005-0000-0000-000004770000}"/>
    <cellStyle name="Normal 2 7 53 4 2" xfId="30470" xr:uid="{00000000-0005-0000-0000-000005770000}"/>
    <cellStyle name="Normal 2 7 53 5" xfId="30471" xr:uid="{00000000-0005-0000-0000-000006770000}"/>
    <cellStyle name="Normal 2 7 53 5 2" xfId="30472" xr:uid="{00000000-0005-0000-0000-000007770000}"/>
    <cellStyle name="Normal 2 7 53 6" xfId="30473" xr:uid="{00000000-0005-0000-0000-000008770000}"/>
    <cellStyle name="Normal 2 7 53 6 2" xfId="30474" xr:uid="{00000000-0005-0000-0000-000009770000}"/>
    <cellStyle name="Normal 2 7 53 7" xfId="30475" xr:uid="{00000000-0005-0000-0000-00000A770000}"/>
    <cellStyle name="Normal 2 7 53 7 2" xfId="30476" xr:uid="{00000000-0005-0000-0000-00000B770000}"/>
    <cellStyle name="Normal 2 7 53 8" xfId="30477" xr:uid="{00000000-0005-0000-0000-00000C770000}"/>
    <cellStyle name="Normal 2 7 53 9" xfId="30478" xr:uid="{00000000-0005-0000-0000-00000D770000}"/>
    <cellStyle name="Normal 2 7 54" xfId="30479" xr:uid="{00000000-0005-0000-0000-00000E770000}"/>
    <cellStyle name="Normal 2 7 54 10" xfId="30480" xr:uid="{00000000-0005-0000-0000-00000F770000}"/>
    <cellStyle name="Normal 2 7 54 2" xfId="30481" xr:uid="{00000000-0005-0000-0000-000010770000}"/>
    <cellStyle name="Normal 2 7 54 2 2" xfId="30482" xr:uid="{00000000-0005-0000-0000-000011770000}"/>
    <cellStyle name="Normal 2 7 54 3" xfId="30483" xr:uid="{00000000-0005-0000-0000-000012770000}"/>
    <cellStyle name="Normal 2 7 54 3 2" xfId="30484" xr:uid="{00000000-0005-0000-0000-000013770000}"/>
    <cellStyle name="Normal 2 7 54 4" xfId="30485" xr:uid="{00000000-0005-0000-0000-000014770000}"/>
    <cellStyle name="Normal 2 7 54 4 2" xfId="30486" xr:uid="{00000000-0005-0000-0000-000015770000}"/>
    <cellStyle name="Normal 2 7 54 5" xfId="30487" xr:uid="{00000000-0005-0000-0000-000016770000}"/>
    <cellStyle name="Normal 2 7 54 5 2" xfId="30488" xr:uid="{00000000-0005-0000-0000-000017770000}"/>
    <cellStyle name="Normal 2 7 54 6" xfId="30489" xr:uid="{00000000-0005-0000-0000-000018770000}"/>
    <cellStyle name="Normal 2 7 54 6 2" xfId="30490" xr:uid="{00000000-0005-0000-0000-000019770000}"/>
    <cellStyle name="Normal 2 7 54 7" xfId="30491" xr:uid="{00000000-0005-0000-0000-00001A770000}"/>
    <cellStyle name="Normal 2 7 54 7 2" xfId="30492" xr:uid="{00000000-0005-0000-0000-00001B770000}"/>
    <cellStyle name="Normal 2 7 54 8" xfId="30493" xr:uid="{00000000-0005-0000-0000-00001C770000}"/>
    <cellStyle name="Normal 2 7 54 9" xfId="30494" xr:uid="{00000000-0005-0000-0000-00001D770000}"/>
    <cellStyle name="Normal 2 7 55" xfId="30495" xr:uid="{00000000-0005-0000-0000-00001E770000}"/>
    <cellStyle name="Normal 2 7 55 10" xfId="30496" xr:uid="{00000000-0005-0000-0000-00001F770000}"/>
    <cellStyle name="Normal 2 7 55 2" xfId="30497" xr:uid="{00000000-0005-0000-0000-000020770000}"/>
    <cellStyle name="Normal 2 7 55 2 2" xfId="30498" xr:uid="{00000000-0005-0000-0000-000021770000}"/>
    <cellStyle name="Normal 2 7 55 3" xfId="30499" xr:uid="{00000000-0005-0000-0000-000022770000}"/>
    <cellStyle name="Normal 2 7 55 3 2" xfId="30500" xr:uid="{00000000-0005-0000-0000-000023770000}"/>
    <cellStyle name="Normal 2 7 55 4" xfId="30501" xr:uid="{00000000-0005-0000-0000-000024770000}"/>
    <cellStyle name="Normal 2 7 55 4 2" xfId="30502" xr:uid="{00000000-0005-0000-0000-000025770000}"/>
    <cellStyle name="Normal 2 7 55 5" xfId="30503" xr:uid="{00000000-0005-0000-0000-000026770000}"/>
    <cellStyle name="Normal 2 7 55 5 2" xfId="30504" xr:uid="{00000000-0005-0000-0000-000027770000}"/>
    <cellStyle name="Normal 2 7 55 6" xfId="30505" xr:uid="{00000000-0005-0000-0000-000028770000}"/>
    <cellStyle name="Normal 2 7 55 6 2" xfId="30506" xr:uid="{00000000-0005-0000-0000-000029770000}"/>
    <cellStyle name="Normal 2 7 55 7" xfId="30507" xr:uid="{00000000-0005-0000-0000-00002A770000}"/>
    <cellStyle name="Normal 2 7 55 7 2" xfId="30508" xr:uid="{00000000-0005-0000-0000-00002B770000}"/>
    <cellStyle name="Normal 2 7 55 8" xfId="30509" xr:uid="{00000000-0005-0000-0000-00002C770000}"/>
    <cellStyle name="Normal 2 7 55 9" xfId="30510" xr:uid="{00000000-0005-0000-0000-00002D770000}"/>
    <cellStyle name="Normal 2 7 56" xfId="30511" xr:uid="{00000000-0005-0000-0000-00002E770000}"/>
    <cellStyle name="Normal 2 7 56 10" xfId="30512" xr:uid="{00000000-0005-0000-0000-00002F770000}"/>
    <cellStyle name="Normal 2 7 56 2" xfId="30513" xr:uid="{00000000-0005-0000-0000-000030770000}"/>
    <cellStyle name="Normal 2 7 56 2 2" xfId="30514" xr:uid="{00000000-0005-0000-0000-000031770000}"/>
    <cellStyle name="Normal 2 7 56 3" xfId="30515" xr:uid="{00000000-0005-0000-0000-000032770000}"/>
    <cellStyle name="Normal 2 7 56 3 2" xfId="30516" xr:uid="{00000000-0005-0000-0000-000033770000}"/>
    <cellStyle name="Normal 2 7 56 4" xfId="30517" xr:uid="{00000000-0005-0000-0000-000034770000}"/>
    <cellStyle name="Normal 2 7 56 4 2" xfId="30518" xr:uid="{00000000-0005-0000-0000-000035770000}"/>
    <cellStyle name="Normal 2 7 56 5" xfId="30519" xr:uid="{00000000-0005-0000-0000-000036770000}"/>
    <cellStyle name="Normal 2 7 56 5 2" xfId="30520" xr:uid="{00000000-0005-0000-0000-000037770000}"/>
    <cellStyle name="Normal 2 7 56 6" xfId="30521" xr:uid="{00000000-0005-0000-0000-000038770000}"/>
    <cellStyle name="Normal 2 7 56 6 2" xfId="30522" xr:uid="{00000000-0005-0000-0000-000039770000}"/>
    <cellStyle name="Normal 2 7 56 7" xfId="30523" xr:uid="{00000000-0005-0000-0000-00003A770000}"/>
    <cellStyle name="Normal 2 7 56 7 2" xfId="30524" xr:uid="{00000000-0005-0000-0000-00003B770000}"/>
    <cellStyle name="Normal 2 7 56 8" xfId="30525" xr:uid="{00000000-0005-0000-0000-00003C770000}"/>
    <cellStyle name="Normal 2 7 56 9" xfId="30526" xr:uid="{00000000-0005-0000-0000-00003D770000}"/>
    <cellStyle name="Normal 2 7 57" xfId="30527" xr:uid="{00000000-0005-0000-0000-00003E770000}"/>
    <cellStyle name="Normal 2 7 57 10" xfId="30528" xr:uid="{00000000-0005-0000-0000-00003F770000}"/>
    <cellStyle name="Normal 2 7 57 2" xfId="30529" xr:uid="{00000000-0005-0000-0000-000040770000}"/>
    <cellStyle name="Normal 2 7 57 2 2" xfId="30530" xr:uid="{00000000-0005-0000-0000-000041770000}"/>
    <cellStyle name="Normal 2 7 57 3" xfId="30531" xr:uid="{00000000-0005-0000-0000-000042770000}"/>
    <cellStyle name="Normal 2 7 57 3 2" xfId="30532" xr:uid="{00000000-0005-0000-0000-000043770000}"/>
    <cellStyle name="Normal 2 7 57 4" xfId="30533" xr:uid="{00000000-0005-0000-0000-000044770000}"/>
    <cellStyle name="Normal 2 7 57 4 2" xfId="30534" xr:uid="{00000000-0005-0000-0000-000045770000}"/>
    <cellStyle name="Normal 2 7 57 5" xfId="30535" xr:uid="{00000000-0005-0000-0000-000046770000}"/>
    <cellStyle name="Normal 2 7 57 5 2" xfId="30536" xr:uid="{00000000-0005-0000-0000-000047770000}"/>
    <cellStyle name="Normal 2 7 57 6" xfId="30537" xr:uid="{00000000-0005-0000-0000-000048770000}"/>
    <cellStyle name="Normal 2 7 57 6 2" xfId="30538" xr:uid="{00000000-0005-0000-0000-000049770000}"/>
    <cellStyle name="Normal 2 7 57 7" xfId="30539" xr:uid="{00000000-0005-0000-0000-00004A770000}"/>
    <cellStyle name="Normal 2 7 57 7 2" xfId="30540" xr:uid="{00000000-0005-0000-0000-00004B770000}"/>
    <cellStyle name="Normal 2 7 57 8" xfId="30541" xr:uid="{00000000-0005-0000-0000-00004C770000}"/>
    <cellStyle name="Normal 2 7 57 9" xfId="30542" xr:uid="{00000000-0005-0000-0000-00004D770000}"/>
    <cellStyle name="Normal 2 7 58" xfId="30543" xr:uid="{00000000-0005-0000-0000-00004E770000}"/>
    <cellStyle name="Normal 2 7 58 10" xfId="30544" xr:uid="{00000000-0005-0000-0000-00004F770000}"/>
    <cellStyle name="Normal 2 7 58 2" xfId="30545" xr:uid="{00000000-0005-0000-0000-000050770000}"/>
    <cellStyle name="Normal 2 7 58 2 2" xfId="30546" xr:uid="{00000000-0005-0000-0000-000051770000}"/>
    <cellStyle name="Normal 2 7 58 3" xfId="30547" xr:uid="{00000000-0005-0000-0000-000052770000}"/>
    <cellStyle name="Normal 2 7 58 3 2" xfId="30548" xr:uid="{00000000-0005-0000-0000-000053770000}"/>
    <cellStyle name="Normal 2 7 58 4" xfId="30549" xr:uid="{00000000-0005-0000-0000-000054770000}"/>
    <cellStyle name="Normal 2 7 58 4 2" xfId="30550" xr:uid="{00000000-0005-0000-0000-000055770000}"/>
    <cellStyle name="Normal 2 7 58 5" xfId="30551" xr:uid="{00000000-0005-0000-0000-000056770000}"/>
    <cellStyle name="Normal 2 7 58 5 2" xfId="30552" xr:uid="{00000000-0005-0000-0000-000057770000}"/>
    <cellStyle name="Normal 2 7 58 6" xfId="30553" xr:uid="{00000000-0005-0000-0000-000058770000}"/>
    <cellStyle name="Normal 2 7 58 6 2" xfId="30554" xr:uid="{00000000-0005-0000-0000-000059770000}"/>
    <cellStyle name="Normal 2 7 58 7" xfId="30555" xr:uid="{00000000-0005-0000-0000-00005A770000}"/>
    <cellStyle name="Normal 2 7 58 7 2" xfId="30556" xr:uid="{00000000-0005-0000-0000-00005B770000}"/>
    <cellStyle name="Normal 2 7 58 8" xfId="30557" xr:uid="{00000000-0005-0000-0000-00005C770000}"/>
    <cellStyle name="Normal 2 7 58 9" xfId="30558" xr:uid="{00000000-0005-0000-0000-00005D770000}"/>
    <cellStyle name="Normal 2 7 59" xfId="30559" xr:uid="{00000000-0005-0000-0000-00005E770000}"/>
    <cellStyle name="Normal 2 7 59 10" xfId="30560" xr:uid="{00000000-0005-0000-0000-00005F770000}"/>
    <cellStyle name="Normal 2 7 59 2" xfId="30561" xr:uid="{00000000-0005-0000-0000-000060770000}"/>
    <cellStyle name="Normal 2 7 59 2 2" xfId="30562" xr:uid="{00000000-0005-0000-0000-000061770000}"/>
    <cellStyle name="Normal 2 7 59 3" xfId="30563" xr:uid="{00000000-0005-0000-0000-000062770000}"/>
    <cellStyle name="Normal 2 7 59 3 2" xfId="30564" xr:uid="{00000000-0005-0000-0000-000063770000}"/>
    <cellStyle name="Normal 2 7 59 4" xfId="30565" xr:uid="{00000000-0005-0000-0000-000064770000}"/>
    <cellStyle name="Normal 2 7 59 4 2" xfId="30566" xr:uid="{00000000-0005-0000-0000-000065770000}"/>
    <cellStyle name="Normal 2 7 59 5" xfId="30567" xr:uid="{00000000-0005-0000-0000-000066770000}"/>
    <cellStyle name="Normal 2 7 59 5 2" xfId="30568" xr:uid="{00000000-0005-0000-0000-000067770000}"/>
    <cellStyle name="Normal 2 7 59 6" xfId="30569" xr:uid="{00000000-0005-0000-0000-000068770000}"/>
    <cellStyle name="Normal 2 7 59 6 2" xfId="30570" xr:uid="{00000000-0005-0000-0000-000069770000}"/>
    <cellStyle name="Normal 2 7 59 7" xfId="30571" xr:uid="{00000000-0005-0000-0000-00006A770000}"/>
    <cellStyle name="Normal 2 7 59 7 2" xfId="30572" xr:uid="{00000000-0005-0000-0000-00006B770000}"/>
    <cellStyle name="Normal 2 7 59 8" xfId="30573" xr:uid="{00000000-0005-0000-0000-00006C770000}"/>
    <cellStyle name="Normal 2 7 59 9" xfId="30574" xr:uid="{00000000-0005-0000-0000-00006D770000}"/>
    <cellStyle name="Normal 2 7 6" xfId="30575" xr:uid="{00000000-0005-0000-0000-00006E770000}"/>
    <cellStyle name="Normal 2 7 6 10" xfId="30576" xr:uid="{00000000-0005-0000-0000-00006F770000}"/>
    <cellStyle name="Normal 2 7 6 2" xfId="30577" xr:uid="{00000000-0005-0000-0000-000070770000}"/>
    <cellStyle name="Normal 2 7 6 2 2" xfId="30578" xr:uid="{00000000-0005-0000-0000-000071770000}"/>
    <cellStyle name="Normal 2 7 6 3" xfId="30579" xr:uid="{00000000-0005-0000-0000-000072770000}"/>
    <cellStyle name="Normal 2 7 6 3 2" xfId="30580" xr:uid="{00000000-0005-0000-0000-000073770000}"/>
    <cellStyle name="Normal 2 7 6 4" xfId="30581" xr:uid="{00000000-0005-0000-0000-000074770000}"/>
    <cellStyle name="Normal 2 7 6 4 2" xfId="30582" xr:uid="{00000000-0005-0000-0000-000075770000}"/>
    <cellStyle name="Normal 2 7 6 5" xfId="30583" xr:uid="{00000000-0005-0000-0000-000076770000}"/>
    <cellStyle name="Normal 2 7 6 5 2" xfId="30584" xr:uid="{00000000-0005-0000-0000-000077770000}"/>
    <cellStyle name="Normal 2 7 6 6" xfId="30585" xr:uid="{00000000-0005-0000-0000-000078770000}"/>
    <cellStyle name="Normal 2 7 6 6 2" xfId="30586" xr:uid="{00000000-0005-0000-0000-000079770000}"/>
    <cellStyle name="Normal 2 7 6 7" xfId="30587" xr:uid="{00000000-0005-0000-0000-00007A770000}"/>
    <cellStyle name="Normal 2 7 6 7 2" xfId="30588" xr:uid="{00000000-0005-0000-0000-00007B770000}"/>
    <cellStyle name="Normal 2 7 6 8" xfId="30589" xr:uid="{00000000-0005-0000-0000-00007C770000}"/>
    <cellStyle name="Normal 2 7 6 9" xfId="30590" xr:uid="{00000000-0005-0000-0000-00007D770000}"/>
    <cellStyle name="Normal 2 7 60" xfId="30591" xr:uid="{00000000-0005-0000-0000-00007E770000}"/>
    <cellStyle name="Normal 2 7 60 10" xfId="30592" xr:uid="{00000000-0005-0000-0000-00007F770000}"/>
    <cellStyle name="Normal 2 7 60 2" xfId="30593" xr:uid="{00000000-0005-0000-0000-000080770000}"/>
    <cellStyle name="Normal 2 7 60 2 2" xfId="30594" xr:uid="{00000000-0005-0000-0000-000081770000}"/>
    <cellStyle name="Normal 2 7 60 3" xfId="30595" xr:uid="{00000000-0005-0000-0000-000082770000}"/>
    <cellStyle name="Normal 2 7 60 3 2" xfId="30596" xr:uid="{00000000-0005-0000-0000-000083770000}"/>
    <cellStyle name="Normal 2 7 60 4" xfId="30597" xr:uid="{00000000-0005-0000-0000-000084770000}"/>
    <cellStyle name="Normal 2 7 60 4 2" xfId="30598" xr:uid="{00000000-0005-0000-0000-000085770000}"/>
    <cellStyle name="Normal 2 7 60 5" xfId="30599" xr:uid="{00000000-0005-0000-0000-000086770000}"/>
    <cellStyle name="Normal 2 7 60 5 2" xfId="30600" xr:uid="{00000000-0005-0000-0000-000087770000}"/>
    <cellStyle name="Normal 2 7 60 6" xfId="30601" xr:uid="{00000000-0005-0000-0000-000088770000}"/>
    <cellStyle name="Normal 2 7 60 6 2" xfId="30602" xr:uid="{00000000-0005-0000-0000-000089770000}"/>
    <cellStyle name="Normal 2 7 60 7" xfId="30603" xr:uid="{00000000-0005-0000-0000-00008A770000}"/>
    <cellStyle name="Normal 2 7 60 7 2" xfId="30604" xr:uid="{00000000-0005-0000-0000-00008B770000}"/>
    <cellStyle name="Normal 2 7 60 8" xfId="30605" xr:uid="{00000000-0005-0000-0000-00008C770000}"/>
    <cellStyle name="Normal 2 7 60 9" xfId="30606" xr:uid="{00000000-0005-0000-0000-00008D770000}"/>
    <cellStyle name="Normal 2 7 61" xfId="30607" xr:uid="{00000000-0005-0000-0000-00008E770000}"/>
    <cellStyle name="Normal 2 7 61 10" xfId="30608" xr:uid="{00000000-0005-0000-0000-00008F770000}"/>
    <cellStyle name="Normal 2 7 61 2" xfId="30609" xr:uid="{00000000-0005-0000-0000-000090770000}"/>
    <cellStyle name="Normal 2 7 61 2 2" xfId="30610" xr:uid="{00000000-0005-0000-0000-000091770000}"/>
    <cellStyle name="Normal 2 7 61 3" xfId="30611" xr:uid="{00000000-0005-0000-0000-000092770000}"/>
    <cellStyle name="Normal 2 7 61 3 2" xfId="30612" xr:uid="{00000000-0005-0000-0000-000093770000}"/>
    <cellStyle name="Normal 2 7 61 4" xfId="30613" xr:uid="{00000000-0005-0000-0000-000094770000}"/>
    <cellStyle name="Normal 2 7 61 4 2" xfId="30614" xr:uid="{00000000-0005-0000-0000-000095770000}"/>
    <cellStyle name="Normal 2 7 61 5" xfId="30615" xr:uid="{00000000-0005-0000-0000-000096770000}"/>
    <cellStyle name="Normal 2 7 61 5 2" xfId="30616" xr:uid="{00000000-0005-0000-0000-000097770000}"/>
    <cellStyle name="Normal 2 7 61 6" xfId="30617" xr:uid="{00000000-0005-0000-0000-000098770000}"/>
    <cellStyle name="Normal 2 7 61 6 2" xfId="30618" xr:uid="{00000000-0005-0000-0000-000099770000}"/>
    <cellStyle name="Normal 2 7 61 7" xfId="30619" xr:uid="{00000000-0005-0000-0000-00009A770000}"/>
    <cellStyle name="Normal 2 7 61 7 2" xfId="30620" xr:uid="{00000000-0005-0000-0000-00009B770000}"/>
    <cellStyle name="Normal 2 7 61 8" xfId="30621" xr:uid="{00000000-0005-0000-0000-00009C770000}"/>
    <cellStyle name="Normal 2 7 61 9" xfId="30622" xr:uid="{00000000-0005-0000-0000-00009D770000}"/>
    <cellStyle name="Normal 2 7 62" xfId="30623" xr:uid="{00000000-0005-0000-0000-00009E770000}"/>
    <cellStyle name="Normal 2 7 62 10" xfId="30624" xr:uid="{00000000-0005-0000-0000-00009F770000}"/>
    <cellStyle name="Normal 2 7 62 2" xfId="30625" xr:uid="{00000000-0005-0000-0000-0000A0770000}"/>
    <cellStyle name="Normal 2 7 62 2 2" xfId="30626" xr:uid="{00000000-0005-0000-0000-0000A1770000}"/>
    <cellStyle name="Normal 2 7 62 3" xfId="30627" xr:uid="{00000000-0005-0000-0000-0000A2770000}"/>
    <cellStyle name="Normal 2 7 62 3 2" xfId="30628" xr:uid="{00000000-0005-0000-0000-0000A3770000}"/>
    <cellStyle name="Normal 2 7 62 4" xfId="30629" xr:uid="{00000000-0005-0000-0000-0000A4770000}"/>
    <cellStyle name="Normal 2 7 62 4 2" xfId="30630" xr:uid="{00000000-0005-0000-0000-0000A5770000}"/>
    <cellStyle name="Normal 2 7 62 5" xfId="30631" xr:uid="{00000000-0005-0000-0000-0000A6770000}"/>
    <cellStyle name="Normal 2 7 62 5 2" xfId="30632" xr:uid="{00000000-0005-0000-0000-0000A7770000}"/>
    <cellStyle name="Normal 2 7 62 6" xfId="30633" xr:uid="{00000000-0005-0000-0000-0000A8770000}"/>
    <cellStyle name="Normal 2 7 62 6 2" xfId="30634" xr:uid="{00000000-0005-0000-0000-0000A9770000}"/>
    <cellStyle name="Normal 2 7 62 7" xfId="30635" xr:uid="{00000000-0005-0000-0000-0000AA770000}"/>
    <cellStyle name="Normal 2 7 62 7 2" xfId="30636" xr:uid="{00000000-0005-0000-0000-0000AB770000}"/>
    <cellStyle name="Normal 2 7 62 8" xfId="30637" xr:uid="{00000000-0005-0000-0000-0000AC770000}"/>
    <cellStyle name="Normal 2 7 62 9" xfId="30638" xr:uid="{00000000-0005-0000-0000-0000AD770000}"/>
    <cellStyle name="Normal 2 7 63" xfId="30639" xr:uid="{00000000-0005-0000-0000-0000AE770000}"/>
    <cellStyle name="Normal 2 7 63 2" xfId="30640" xr:uid="{00000000-0005-0000-0000-0000AF770000}"/>
    <cellStyle name="Normal 2 7 64" xfId="30641" xr:uid="{00000000-0005-0000-0000-0000B0770000}"/>
    <cellStyle name="Normal 2 7 64 2" xfId="30642" xr:uid="{00000000-0005-0000-0000-0000B1770000}"/>
    <cellStyle name="Normal 2 7 65" xfId="30643" xr:uid="{00000000-0005-0000-0000-0000B2770000}"/>
    <cellStyle name="Normal 2 7 65 2" xfId="30644" xr:uid="{00000000-0005-0000-0000-0000B3770000}"/>
    <cellStyle name="Normal 2 7 66" xfId="30645" xr:uid="{00000000-0005-0000-0000-0000B4770000}"/>
    <cellStyle name="Normal 2 7 66 2" xfId="30646" xr:uid="{00000000-0005-0000-0000-0000B5770000}"/>
    <cellStyle name="Normal 2 7 67" xfId="30647" xr:uid="{00000000-0005-0000-0000-0000B6770000}"/>
    <cellStyle name="Normal 2 7 67 2" xfId="30648" xr:uid="{00000000-0005-0000-0000-0000B7770000}"/>
    <cellStyle name="Normal 2 7 68" xfId="30649" xr:uid="{00000000-0005-0000-0000-0000B8770000}"/>
    <cellStyle name="Normal 2 7 68 2" xfId="30650" xr:uid="{00000000-0005-0000-0000-0000B9770000}"/>
    <cellStyle name="Normal 2 7 69" xfId="30651" xr:uid="{00000000-0005-0000-0000-0000BA770000}"/>
    <cellStyle name="Normal 2 7 7" xfId="30652" xr:uid="{00000000-0005-0000-0000-0000BB770000}"/>
    <cellStyle name="Normal 2 7 7 10" xfId="30653" xr:uid="{00000000-0005-0000-0000-0000BC770000}"/>
    <cellStyle name="Normal 2 7 7 2" xfId="30654" xr:uid="{00000000-0005-0000-0000-0000BD770000}"/>
    <cellStyle name="Normal 2 7 7 2 2" xfId="30655" xr:uid="{00000000-0005-0000-0000-0000BE770000}"/>
    <cellStyle name="Normal 2 7 7 3" xfId="30656" xr:uid="{00000000-0005-0000-0000-0000BF770000}"/>
    <cellStyle name="Normal 2 7 7 3 2" xfId="30657" xr:uid="{00000000-0005-0000-0000-0000C0770000}"/>
    <cellStyle name="Normal 2 7 7 4" xfId="30658" xr:uid="{00000000-0005-0000-0000-0000C1770000}"/>
    <cellStyle name="Normal 2 7 7 4 2" xfId="30659" xr:uid="{00000000-0005-0000-0000-0000C2770000}"/>
    <cellStyle name="Normal 2 7 7 5" xfId="30660" xr:uid="{00000000-0005-0000-0000-0000C3770000}"/>
    <cellStyle name="Normal 2 7 7 5 2" xfId="30661" xr:uid="{00000000-0005-0000-0000-0000C4770000}"/>
    <cellStyle name="Normal 2 7 7 6" xfId="30662" xr:uid="{00000000-0005-0000-0000-0000C5770000}"/>
    <cellStyle name="Normal 2 7 7 6 2" xfId="30663" xr:uid="{00000000-0005-0000-0000-0000C6770000}"/>
    <cellStyle name="Normal 2 7 7 7" xfId="30664" xr:uid="{00000000-0005-0000-0000-0000C7770000}"/>
    <cellStyle name="Normal 2 7 7 7 2" xfId="30665" xr:uid="{00000000-0005-0000-0000-0000C8770000}"/>
    <cellStyle name="Normal 2 7 7 8" xfId="30666" xr:uid="{00000000-0005-0000-0000-0000C9770000}"/>
    <cellStyle name="Normal 2 7 7 9" xfId="30667" xr:uid="{00000000-0005-0000-0000-0000CA770000}"/>
    <cellStyle name="Normal 2 7 70" xfId="30668" xr:uid="{00000000-0005-0000-0000-0000CB770000}"/>
    <cellStyle name="Normal 2 7 71" xfId="30669" xr:uid="{00000000-0005-0000-0000-0000CC770000}"/>
    <cellStyle name="Normal 2 7 8" xfId="30670" xr:uid="{00000000-0005-0000-0000-0000CD770000}"/>
    <cellStyle name="Normal 2 7 8 10" xfId="30671" xr:uid="{00000000-0005-0000-0000-0000CE770000}"/>
    <cellStyle name="Normal 2 7 8 2" xfId="30672" xr:uid="{00000000-0005-0000-0000-0000CF770000}"/>
    <cellStyle name="Normal 2 7 8 2 2" xfId="30673" xr:uid="{00000000-0005-0000-0000-0000D0770000}"/>
    <cellStyle name="Normal 2 7 8 3" xfId="30674" xr:uid="{00000000-0005-0000-0000-0000D1770000}"/>
    <cellStyle name="Normal 2 7 8 3 2" xfId="30675" xr:uid="{00000000-0005-0000-0000-0000D2770000}"/>
    <cellStyle name="Normal 2 7 8 4" xfId="30676" xr:uid="{00000000-0005-0000-0000-0000D3770000}"/>
    <cellStyle name="Normal 2 7 8 4 2" xfId="30677" xr:uid="{00000000-0005-0000-0000-0000D4770000}"/>
    <cellStyle name="Normal 2 7 8 5" xfId="30678" xr:uid="{00000000-0005-0000-0000-0000D5770000}"/>
    <cellStyle name="Normal 2 7 8 5 2" xfId="30679" xr:uid="{00000000-0005-0000-0000-0000D6770000}"/>
    <cellStyle name="Normal 2 7 8 6" xfId="30680" xr:uid="{00000000-0005-0000-0000-0000D7770000}"/>
    <cellStyle name="Normal 2 7 8 6 2" xfId="30681" xr:uid="{00000000-0005-0000-0000-0000D8770000}"/>
    <cellStyle name="Normal 2 7 8 7" xfId="30682" xr:uid="{00000000-0005-0000-0000-0000D9770000}"/>
    <cellStyle name="Normal 2 7 8 7 2" xfId="30683" xr:uid="{00000000-0005-0000-0000-0000DA770000}"/>
    <cellStyle name="Normal 2 7 8 8" xfId="30684" xr:uid="{00000000-0005-0000-0000-0000DB770000}"/>
    <cellStyle name="Normal 2 7 8 9" xfId="30685" xr:uid="{00000000-0005-0000-0000-0000DC770000}"/>
    <cellStyle name="Normal 2 7 9" xfId="30686" xr:uid="{00000000-0005-0000-0000-0000DD770000}"/>
    <cellStyle name="Normal 2 7 9 10" xfId="30687" xr:uid="{00000000-0005-0000-0000-0000DE770000}"/>
    <cellStyle name="Normal 2 7 9 2" xfId="30688" xr:uid="{00000000-0005-0000-0000-0000DF770000}"/>
    <cellStyle name="Normal 2 7 9 2 2" xfId="30689" xr:uid="{00000000-0005-0000-0000-0000E0770000}"/>
    <cellStyle name="Normal 2 7 9 3" xfId="30690" xr:uid="{00000000-0005-0000-0000-0000E1770000}"/>
    <cellStyle name="Normal 2 7 9 3 2" xfId="30691" xr:uid="{00000000-0005-0000-0000-0000E2770000}"/>
    <cellStyle name="Normal 2 7 9 4" xfId="30692" xr:uid="{00000000-0005-0000-0000-0000E3770000}"/>
    <cellStyle name="Normal 2 7 9 4 2" xfId="30693" xr:uid="{00000000-0005-0000-0000-0000E4770000}"/>
    <cellStyle name="Normal 2 7 9 5" xfId="30694" xr:uid="{00000000-0005-0000-0000-0000E5770000}"/>
    <cellStyle name="Normal 2 7 9 5 2" xfId="30695" xr:uid="{00000000-0005-0000-0000-0000E6770000}"/>
    <cellStyle name="Normal 2 7 9 6" xfId="30696" xr:uid="{00000000-0005-0000-0000-0000E7770000}"/>
    <cellStyle name="Normal 2 7 9 6 2" xfId="30697" xr:uid="{00000000-0005-0000-0000-0000E8770000}"/>
    <cellStyle name="Normal 2 7 9 7" xfId="30698" xr:uid="{00000000-0005-0000-0000-0000E9770000}"/>
    <cellStyle name="Normal 2 7 9 7 2" xfId="30699" xr:uid="{00000000-0005-0000-0000-0000EA770000}"/>
    <cellStyle name="Normal 2 7 9 8" xfId="30700" xr:uid="{00000000-0005-0000-0000-0000EB770000}"/>
    <cellStyle name="Normal 2 7 9 9" xfId="30701" xr:uid="{00000000-0005-0000-0000-0000EC770000}"/>
    <cellStyle name="Normal 2 70" xfId="30702" xr:uid="{00000000-0005-0000-0000-0000ED770000}"/>
    <cellStyle name="Normal 2 70 10" xfId="30703" xr:uid="{00000000-0005-0000-0000-0000EE770000}"/>
    <cellStyle name="Normal 2 70 2" xfId="30704" xr:uid="{00000000-0005-0000-0000-0000EF770000}"/>
    <cellStyle name="Normal 2 70 2 2" xfId="30705" xr:uid="{00000000-0005-0000-0000-0000F0770000}"/>
    <cellStyle name="Normal 2 70 3" xfId="30706" xr:uid="{00000000-0005-0000-0000-0000F1770000}"/>
    <cellStyle name="Normal 2 70 3 2" xfId="30707" xr:uid="{00000000-0005-0000-0000-0000F2770000}"/>
    <cellStyle name="Normal 2 70 4" xfId="30708" xr:uid="{00000000-0005-0000-0000-0000F3770000}"/>
    <cellStyle name="Normal 2 70 4 2" xfId="30709" xr:uid="{00000000-0005-0000-0000-0000F4770000}"/>
    <cellStyle name="Normal 2 70 5" xfId="30710" xr:uid="{00000000-0005-0000-0000-0000F5770000}"/>
    <cellStyle name="Normal 2 70 5 2" xfId="30711" xr:uid="{00000000-0005-0000-0000-0000F6770000}"/>
    <cellStyle name="Normal 2 70 6" xfId="30712" xr:uid="{00000000-0005-0000-0000-0000F7770000}"/>
    <cellStyle name="Normal 2 70 6 2" xfId="30713" xr:uid="{00000000-0005-0000-0000-0000F8770000}"/>
    <cellStyle name="Normal 2 70 7" xfId="30714" xr:uid="{00000000-0005-0000-0000-0000F9770000}"/>
    <cellStyle name="Normal 2 70 7 2" xfId="30715" xr:uid="{00000000-0005-0000-0000-0000FA770000}"/>
    <cellStyle name="Normal 2 70 8" xfId="30716" xr:uid="{00000000-0005-0000-0000-0000FB770000}"/>
    <cellStyle name="Normal 2 70 9" xfId="30717" xr:uid="{00000000-0005-0000-0000-0000FC770000}"/>
    <cellStyle name="Normal 2 71" xfId="30718" xr:uid="{00000000-0005-0000-0000-0000FD770000}"/>
    <cellStyle name="Normal 2 71 10" xfId="30719" xr:uid="{00000000-0005-0000-0000-0000FE770000}"/>
    <cellStyle name="Normal 2 71 2" xfId="30720" xr:uid="{00000000-0005-0000-0000-0000FF770000}"/>
    <cellStyle name="Normal 2 71 2 2" xfId="30721" xr:uid="{00000000-0005-0000-0000-000000780000}"/>
    <cellStyle name="Normal 2 71 3" xfId="30722" xr:uid="{00000000-0005-0000-0000-000001780000}"/>
    <cellStyle name="Normal 2 71 3 2" xfId="30723" xr:uid="{00000000-0005-0000-0000-000002780000}"/>
    <cellStyle name="Normal 2 71 4" xfId="30724" xr:uid="{00000000-0005-0000-0000-000003780000}"/>
    <cellStyle name="Normal 2 71 4 2" xfId="30725" xr:uid="{00000000-0005-0000-0000-000004780000}"/>
    <cellStyle name="Normal 2 71 5" xfId="30726" xr:uid="{00000000-0005-0000-0000-000005780000}"/>
    <cellStyle name="Normal 2 71 5 2" xfId="30727" xr:uid="{00000000-0005-0000-0000-000006780000}"/>
    <cellStyle name="Normal 2 71 6" xfId="30728" xr:uid="{00000000-0005-0000-0000-000007780000}"/>
    <cellStyle name="Normal 2 71 6 2" xfId="30729" xr:uid="{00000000-0005-0000-0000-000008780000}"/>
    <cellStyle name="Normal 2 71 7" xfId="30730" xr:uid="{00000000-0005-0000-0000-000009780000}"/>
    <cellStyle name="Normal 2 71 7 2" xfId="30731" xr:uid="{00000000-0005-0000-0000-00000A780000}"/>
    <cellStyle name="Normal 2 71 8" xfId="30732" xr:uid="{00000000-0005-0000-0000-00000B780000}"/>
    <cellStyle name="Normal 2 71 9" xfId="30733" xr:uid="{00000000-0005-0000-0000-00000C780000}"/>
    <cellStyle name="Normal 2 72" xfId="30734" xr:uid="{00000000-0005-0000-0000-00000D780000}"/>
    <cellStyle name="Normal 2 72 10" xfId="30735" xr:uid="{00000000-0005-0000-0000-00000E780000}"/>
    <cellStyle name="Normal 2 72 2" xfId="30736" xr:uid="{00000000-0005-0000-0000-00000F780000}"/>
    <cellStyle name="Normal 2 72 2 2" xfId="30737" xr:uid="{00000000-0005-0000-0000-000010780000}"/>
    <cellStyle name="Normal 2 72 3" xfId="30738" xr:uid="{00000000-0005-0000-0000-000011780000}"/>
    <cellStyle name="Normal 2 72 3 2" xfId="30739" xr:uid="{00000000-0005-0000-0000-000012780000}"/>
    <cellStyle name="Normal 2 72 4" xfId="30740" xr:uid="{00000000-0005-0000-0000-000013780000}"/>
    <cellStyle name="Normal 2 72 4 2" xfId="30741" xr:uid="{00000000-0005-0000-0000-000014780000}"/>
    <cellStyle name="Normal 2 72 5" xfId="30742" xr:uid="{00000000-0005-0000-0000-000015780000}"/>
    <cellStyle name="Normal 2 72 5 2" xfId="30743" xr:uid="{00000000-0005-0000-0000-000016780000}"/>
    <cellStyle name="Normal 2 72 6" xfId="30744" xr:uid="{00000000-0005-0000-0000-000017780000}"/>
    <cellStyle name="Normal 2 72 6 2" xfId="30745" xr:uid="{00000000-0005-0000-0000-000018780000}"/>
    <cellStyle name="Normal 2 72 7" xfId="30746" xr:uid="{00000000-0005-0000-0000-000019780000}"/>
    <cellStyle name="Normal 2 72 7 2" xfId="30747" xr:uid="{00000000-0005-0000-0000-00001A780000}"/>
    <cellStyle name="Normal 2 72 8" xfId="30748" xr:uid="{00000000-0005-0000-0000-00001B780000}"/>
    <cellStyle name="Normal 2 72 9" xfId="30749" xr:uid="{00000000-0005-0000-0000-00001C780000}"/>
    <cellStyle name="Normal 2 73" xfId="30750" xr:uid="{00000000-0005-0000-0000-00001D780000}"/>
    <cellStyle name="Normal 2 73 2" xfId="30751" xr:uid="{00000000-0005-0000-0000-00001E780000}"/>
    <cellStyle name="Normal 2 73 3" xfId="30752" xr:uid="{00000000-0005-0000-0000-00001F780000}"/>
    <cellStyle name="Normal 2 74" xfId="30753" xr:uid="{00000000-0005-0000-0000-000020780000}"/>
    <cellStyle name="Normal 2 74 2" xfId="30754" xr:uid="{00000000-0005-0000-0000-000021780000}"/>
    <cellStyle name="Normal 2 74 2 2" xfId="30755" xr:uid="{00000000-0005-0000-0000-000022780000}"/>
    <cellStyle name="Normal 2 74 2 2 2" xfId="30756" xr:uid="{00000000-0005-0000-0000-000023780000}"/>
    <cellStyle name="Normal 2 74 2 3" xfId="30757" xr:uid="{00000000-0005-0000-0000-000024780000}"/>
    <cellStyle name="Normal 2 74 2 3 2" xfId="30758" xr:uid="{00000000-0005-0000-0000-000025780000}"/>
    <cellStyle name="Normal 2 74 2 4" xfId="30759" xr:uid="{00000000-0005-0000-0000-000026780000}"/>
    <cellStyle name="Normal 2 74 2 4 2" xfId="30760" xr:uid="{00000000-0005-0000-0000-000027780000}"/>
    <cellStyle name="Normal 2 74 2 5" xfId="30761" xr:uid="{00000000-0005-0000-0000-000028780000}"/>
    <cellStyle name="Normal 2 74 3" xfId="30762" xr:uid="{00000000-0005-0000-0000-000029780000}"/>
    <cellStyle name="Normal 2 74 3 2" xfId="30763" xr:uid="{00000000-0005-0000-0000-00002A780000}"/>
    <cellStyle name="Normal 2 74 4" xfId="30764" xr:uid="{00000000-0005-0000-0000-00002B780000}"/>
    <cellStyle name="Normal 2 74 4 2" xfId="30765" xr:uid="{00000000-0005-0000-0000-00002C780000}"/>
    <cellStyle name="Normal 2 74 5" xfId="30766" xr:uid="{00000000-0005-0000-0000-00002D780000}"/>
    <cellStyle name="Normal 2 74 5 2" xfId="30767" xr:uid="{00000000-0005-0000-0000-00002E780000}"/>
    <cellStyle name="Normal 2 74 6" xfId="30768" xr:uid="{00000000-0005-0000-0000-00002F780000}"/>
    <cellStyle name="Normal 2 74 6 2" xfId="30769" xr:uid="{00000000-0005-0000-0000-000030780000}"/>
    <cellStyle name="Normal 2 74 7" xfId="30770" xr:uid="{00000000-0005-0000-0000-000031780000}"/>
    <cellStyle name="Normal 2 74 7 2" xfId="30771" xr:uid="{00000000-0005-0000-0000-000032780000}"/>
    <cellStyle name="Normal 2 74 8" xfId="30772" xr:uid="{00000000-0005-0000-0000-000033780000}"/>
    <cellStyle name="Normal 2 74 8 2" xfId="30773" xr:uid="{00000000-0005-0000-0000-000034780000}"/>
    <cellStyle name="Normal 2 74 9" xfId="30774" xr:uid="{00000000-0005-0000-0000-000035780000}"/>
    <cellStyle name="Normal 2 75" xfId="30775" xr:uid="{00000000-0005-0000-0000-000036780000}"/>
    <cellStyle name="Normal 2 75 2" xfId="30776" xr:uid="{00000000-0005-0000-0000-000037780000}"/>
    <cellStyle name="Normal 2 76" xfId="30777" xr:uid="{00000000-0005-0000-0000-000038780000}"/>
    <cellStyle name="Normal 2 76 2" xfId="30778" xr:uid="{00000000-0005-0000-0000-000039780000}"/>
    <cellStyle name="Normal 2 77" xfId="30779" xr:uid="{00000000-0005-0000-0000-00003A780000}"/>
    <cellStyle name="Normal 2 77 2" xfId="30780" xr:uid="{00000000-0005-0000-0000-00003B780000}"/>
    <cellStyle name="Normal 2 78" xfId="30781" xr:uid="{00000000-0005-0000-0000-00003C780000}"/>
    <cellStyle name="Normal 2 78 2" xfId="30782" xr:uid="{00000000-0005-0000-0000-00003D780000}"/>
    <cellStyle name="Normal 2 79" xfId="30783" xr:uid="{00000000-0005-0000-0000-00003E780000}"/>
    <cellStyle name="Normal 2 79 2" xfId="30784" xr:uid="{00000000-0005-0000-0000-00003F780000}"/>
    <cellStyle name="Normal 2 8" xfId="30785" xr:uid="{00000000-0005-0000-0000-000040780000}"/>
    <cellStyle name="Normal 2 8 10" xfId="30786" xr:uid="{00000000-0005-0000-0000-000041780000}"/>
    <cellStyle name="Normal 2 8 2" xfId="30787" xr:uid="{00000000-0005-0000-0000-000042780000}"/>
    <cellStyle name="Normal 2 8 2 2" xfId="30788" xr:uid="{00000000-0005-0000-0000-000043780000}"/>
    <cellStyle name="Normal 2 8 3" xfId="30789" xr:uid="{00000000-0005-0000-0000-000044780000}"/>
    <cellStyle name="Normal 2 8 3 2" xfId="30790" xr:uid="{00000000-0005-0000-0000-000045780000}"/>
    <cellStyle name="Normal 2 8 4" xfId="30791" xr:uid="{00000000-0005-0000-0000-000046780000}"/>
    <cellStyle name="Normal 2 8 4 2" xfId="30792" xr:uid="{00000000-0005-0000-0000-000047780000}"/>
    <cellStyle name="Normal 2 8 5" xfId="30793" xr:uid="{00000000-0005-0000-0000-000048780000}"/>
    <cellStyle name="Normal 2 8 5 2" xfId="30794" xr:uid="{00000000-0005-0000-0000-000049780000}"/>
    <cellStyle name="Normal 2 8 6" xfId="30795" xr:uid="{00000000-0005-0000-0000-00004A780000}"/>
    <cellStyle name="Normal 2 8 6 2" xfId="30796" xr:uid="{00000000-0005-0000-0000-00004B780000}"/>
    <cellStyle name="Normal 2 8 7" xfId="30797" xr:uid="{00000000-0005-0000-0000-00004C780000}"/>
    <cellStyle name="Normal 2 8 7 2" xfId="30798" xr:uid="{00000000-0005-0000-0000-00004D780000}"/>
    <cellStyle name="Normal 2 8 8" xfId="30799" xr:uid="{00000000-0005-0000-0000-00004E780000}"/>
    <cellStyle name="Normal 2 8 9" xfId="30800" xr:uid="{00000000-0005-0000-0000-00004F780000}"/>
    <cellStyle name="Normal 2 80" xfId="30801" xr:uid="{00000000-0005-0000-0000-000050780000}"/>
    <cellStyle name="Normal 2 80 2" xfId="30802" xr:uid="{00000000-0005-0000-0000-000051780000}"/>
    <cellStyle name="Normal 2 80 2 2" xfId="30803" xr:uid="{00000000-0005-0000-0000-000052780000}"/>
    <cellStyle name="Normal 2 80 2 3" xfId="30804" xr:uid="{00000000-0005-0000-0000-000053780000}"/>
    <cellStyle name="Normal 2 80 3" xfId="30805" xr:uid="{00000000-0005-0000-0000-000054780000}"/>
    <cellStyle name="Normal 2 80 3 2" xfId="30806" xr:uid="{00000000-0005-0000-0000-000055780000}"/>
    <cellStyle name="Normal 2 80 4" xfId="30807" xr:uid="{00000000-0005-0000-0000-000056780000}"/>
    <cellStyle name="Normal 2 80 4 2" xfId="30808" xr:uid="{00000000-0005-0000-0000-000057780000}"/>
    <cellStyle name="Normal 2 80 5" xfId="30809" xr:uid="{00000000-0005-0000-0000-000058780000}"/>
    <cellStyle name="Normal 2 80 5 2" xfId="30810" xr:uid="{00000000-0005-0000-0000-000059780000}"/>
    <cellStyle name="Normal 2 80 6" xfId="30811" xr:uid="{00000000-0005-0000-0000-00005A780000}"/>
    <cellStyle name="Normal 2 80 7" xfId="30812" xr:uid="{00000000-0005-0000-0000-00005B780000}"/>
    <cellStyle name="Normal 2 81" xfId="30813" xr:uid="{00000000-0005-0000-0000-00005C780000}"/>
    <cellStyle name="Normal 2 81 2" xfId="30814" xr:uid="{00000000-0005-0000-0000-00005D780000}"/>
    <cellStyle name="Normal 2 81 2 2" xfId="30815" xr:uid="{00000000-0005-0000-0000-00005E780000}"/>
    <cellStyle name="Normal 2 81 2 3" xfId="30816" xr:uid="{00000000-0005-0000-0000-00005F780000}"/>
    <cellStyle name="Normal 2 81 3" xfId="30817" xr:uid="{00000000-0005-0000-0000-000060780000}"/>
    <cellStyle name="Normal 2 81 3 2" xfId="30818" xr:uid="{00000000-0005-0000-0000-000061780000}"/>
    <cellStyle name="Normal 2 81 4" xfId="30819" xr:uid="{00000000-0005-0000-0000-000062780000}"/>
    <cellStyle name="Normal 2 81 4 2" xfId="30820" xr:uid="{00000000-0005-0000-0000-000063780000}"/>
    <cellStyle name="Normal 2 81 5" xfId="30821" xr:uid="{00000000-0005-0000-0000-000064780000}"/>
    <cellStyle name="Normal 2 81 5 2" xfId="30822" xr:uid="{00000000-0005-0000-0000-000065780000}"/>
    <cellStyle name="Normal 2 81 6" xfId="30823" xr:uid="{00000000-0005-0000-0000-000066780000}"/>
    <cellStyle name="Normal 2 81 7" xfId="30824" xr:uid="{00000000-0005-0000-0000-000067780000}"/>
    <cellStyle name="Normal 2 82" xfId="30825" xr:uid="{00000000-0005-0000-0000-000068780000}"/>
    <cellStyle name="Normal 2 82 2" xfId="30826" xr:uid="{00000000-0005-0000-0000-000069780000}"/>
    <cellStyle name="Normal 2 82 3" xfId="30827" xr:uid="{00000000-0005-0000-0000-00006A780000}"/>
    <cellStyle name="Normal 2 83" xfId="30828" xr:uid="{00000000-0005-0000-0000-00006B780000}"/>
    <cellStyle name="Normal 2 83 2" xfId="30829" xr:uid="{00000000-0005-0000-0000-00006C780000}"/>
    <cellStyle name="Normal 2 83 2 2" xfId="30830" xr:uid="{00000000-0005-0000-0000-00006D780000}"/>
    <cellStyle name="Normal 2 83 3" xfId="30831" xr:uid="{00000000-0005-0000-0000-00006E780000}"/>
    <cellStyle name="Normal 2 83 3 2" xfId="30832" xr:uid="{00000000-0005-0000-0000-00006F780000}"/>
    <cellStyle name="Normal 2 83 4" xfId="30833" xr:uid="{00000000-0005-0000-0000-000070780000}"/>
    <cellStyle name="Normal 2 83 4 2" xfId="30834" xr:uid="{00000000-0005-0000-0000-000071780000}"/>
    <cellStyle name="Normal 2 83 5" xfId="30835" xr:uid="{00000000-0005-0000-0000-000072780000}"/>
    <cellStyle name="Normal 2 84" xfId="30836" xr:uid="{00000000-0005-0000-0000-000073780000}"/>
    <cellStyle name="Normal 2 84 2" xfId="30837" xr:uid="{00000000-0005-0000-0000-000074780000}"/>
    <cellStyle name="Normal 2 85" xfId="30838" xr:uid="{00000000-0005-0000-0000-000075780000}"/>
    <cellStyle name="Normal 2 85 2" xfId="30839" xr:uid="{00000000-0005-0000-0000-000076780000}"/>
    <cellStyle name="Normal 2 86" xfId="30840" xr:uid="{00000000-0005-0000-0000-000077780000}"/>
    <cellStyle name="Normal 2 86 2" xfId="30841" xr:uid="{00000000-0005-0000-0000-000078780000}"/>
    <cellStyle name="Normal 2 87" xfId="30842" xr:uid="{00000000-0005-0000-0000-000079780000}"/>
    <cellStyle name="Normal 2 87 2" xfId="30843" xr:uid="{00000000-0005-0000-0000-00007A780000}"/>
    <cellStyle name="Normal 2 88" xfId="30844" xr:uid="{00000000-0005-0000-0000-00007B780000}"/>
    <cellStyle name="Normal 2 89" xfId="30845" xr:uid="{00000000-0005-0000-0000-00007C780000}"/>
    <cellStyle name="Normal 2 9" xfId="30846" xr:uid="{00000000-0005-0000-0000-00007D780000}"/>
    <cellStyle name="Normal 2 9 10" xfId="30847" xr:uid="{00000000-0005-0000-0000-00007E780000}"/>
    <cellStyle name="Normal 2 9 2" xfId="30848" xr:uid="{00000000-0005-0000-0000-00007F780000}"/>
    <cellStyle name="Normal 2 9 2 2" xfId="30849" xr:uid="{00000000-0005-0000-0000-000080780000}"/>
    <cellStyle name="Normal 2 9 3" xfId="30850" xr:uid="{00000000-0005-0000-0000-000081780000}"/>
    <cellStyle name="Normal 2 9 3 2" xfId="30851" xr:uid="{00000000-0005-0000-0000-000082780000}"/>
    <cellStyle name="Normal 2 9 4" xfId="30852" xr:uid="{00000000-0005-0000-0000-000083780000}"/>
    <cellStyle name="Normal 2 9 4 2" xfId="30853" xr:uid="{00000000-0005-0000-0000-000084780000}"/>
    <cellStyle name="Normal 2 9 5" xfId="30854" xr:uid="{00000000-0005-0000-0000-000085780000}"/>
    <cellStyle name="Normal 2 9 5 2" xfId="30855" xr:uid="{00000000-0005-0000-0000-000086780000}"/>
    <cellStyle name="Normal 2 9 6" xfId="30856" xr:uid="{00000000-0005-0000-0000-000087780000}"/>
    <cellStyle name="Normal 2 9 6 2" xfId="30857" xr:uid="{00000000-0005-0000-0000-000088780000}"/>
    <cellStyle name="Normal 2 9 7" xfId="30858" xr:uid="{00000000-0005-0000-0000-000089780000}"/>
    <cellStyle name="Normal 2 9 7 2" xfId="30859" xr:uid="{00000000-0005-0000-0000-00008A780000}"/>
    <cellStyle name="Normal 2 9 8" xfId="30860" xr:uid="{00000000-0005-0000-0000-00008B780000}"/>
    <cellStyle name="Normal 2 9 9" xfId="30861" xr:uid="{00000000-0005-0000-0000-00008C780000}"/>
    <cellStyle name="Normal 2 90" xfId="30862" xr:uid="{00000000-0005-0000-0000-00008D780000}"/>
    <cellStyle name="Normal 2 91" xfId="30863" xr:uid="{00000000-0005-0000-0000-00008E780000}"/>
    <cellStyle name="Normal 20" xfId="30864" xr:uid="{00000000-0005-0000-0000-00008F780000}"/>
    <cellStyle name="Normal 20 10" xfId="30865" xr:uid="{00000000-0005-0000-0000-000090780000}"/>
    <cellStyle name="Normal 20 10 10" xfId="30866" xr:uid="{00000000-0005-0000-0000-000091780000}"/>
    <cellStyle name="Normal 20 10 2" xfId="30867" xr:uid="{00000000-0005-0000-0000-000092780000}"/>
    <cellStyle name="Normal 20 10 2 2" xfId="30868" xr:uid="{00000000-0005-0000-0000-000093780000}"/>
    <cellStyle name="Normal 20 10 3" xfId="30869" xr:uid="{00000000-0005-0000-0000-000094780000}"/>
    <cellStyle name="Normal 20 10 3 2" xfId="30870" xr:uid="{00000000-0005-0000-0000-000095780000}"/>
    <cellStyle name="Normal 20 10 4" xfId="30871" xr:uid="{00000000-0005-0000-0000-000096780000}"/>
    <cellStyle name="Normal 20 10 4 2" xfId="30872" xr:uid="{00000000-0005-0000-0000-000097780000}"/>
    <cellStyle name="Normal 20 10 5" xfId="30873" xr:uid="{00000000-0005-0000-0000-000098780000}"/>
    <cellStyle name="Normal 20 10 5 2" xfId="30874" xr:uid="{00000000-0005-0000-0000-000099780000}"/>
    <cellStyle name="Normal 20 10 6" xfId="30875" xr:uid="{00000000-0005-0000-0000-00009A780000}"/>
    <cellStyle name="Normal 20 10 6 2" xfId="30876" xr:uid="{00000000-0005-0000-0000-00009B780000}"/>
    <cellStyle name="Normal 20 10 7" xfId="30877" xr:uid="{00000000-0005-0000-0000-00009C780000}"/>
    <cellStyle name="Normal 20 10 7 2" xfId="30878" xr:uid="{00000000-0005-0000-0000-00009D780000}"/>
    <cellStyle name="Normal 20 10 8" xfId="30879" xr:uid="{00000000-0005-0000-0000-00009E780000}"/>
    <cellStyle name="Normal 20 10 9" xfId="30880" xr:uid="{00000000-0005-0000-0000-00009F780000}"/>
    <cellStyle name="Normal 20 11" xfId="30881" xr:uid="{00000000-0005-0000-0000-0000A0780000}"/>
    <cellStyle name="Normal 20 11 10" xfId="30882" xr:uid="{00000000-0005-0000-0000-0000A1780000}"/>
    <cellStyle name="Normal 20 11 2" xfId="30883" xr:uid="{00000000-0005-0000-0000-0000A2780000}"/>
    <cellStyle name="Normal 20 11 2 2" xfId="30884" xr:uid="{00000000-0005-0000-0000-0000A3780000}"/>
    <cellStyle name="Normal 20 11 3" xfId="30885" xr:uid="{00000000-0005-0000-0000-0000A4780000}"/>
    <cellStyle name="Normal 20 11 3 2" xfId="30886" xr:uid="{00000000-0005-0000-0000-0000A5780000}"/>
    <cellStyle name="Normal 20 11 4" xfId="30887" xr:uid="{00000000-0005-0000-0000-0000A6780000}"/>
    <cellStyle name="Normal 20 11 4 2" xfId="30888" xr:uid="{00000000-0005-0000-0000-0000A7780000}"/>
    <cellStyle name="Normal 20 11 5" xfId="30889" xr:uid="{00000000-0005-0000-0000-0000A8780000}"/>
    <cellStyle name="Normal 20 11 5 2" xfId="30890" xr:uid="{00000000-0005-0000-0000-0000A9780000}"/>
    <cellStyle name="Normal 20 11 6" xfId="30891" xr:uid="{00000000-0005-0000-0000-0000AA780000}"/>
    <cellStyle name="Normal 20 11 6 2" xfId="30892" xr:uid="{00000000-0005-0000-0000-0000AB780000}"/>
    <cellStyle name="Normal 20 11 7" xfId="30893" xr:uid="{00000000-0005-0000-0000-0000AC780000}"/>
    <cellStyle name="Normal 20 11 7 2" xfId="30894" xr:uid="{00000000-0005-0000-0000-0000AD780000}"/>
    <cellStyle name="Normal 20 11 8" xfId="30895" xr:uid="{00000000-0005-0000-0000-0000AE780000}"/>
    <cellStyle name="Normal 20 11 9" xfId="30896" xr:uid="{00000000-0005-0000-0000-0000AF780000}"/>
    <cellStyle name="Normal 20 12" xfId="30897" xr:uid="{00000000-0005-0000-0000-0000B0780000}"/>
    <cellStyle name="Normal 20 12 10" xfId="30898" xr:uid="{00000000-0005-0000-0000-0000B1780000}"/>
    <cellStyle name="Normal 20 12 2" xfId="30899" xr:uid="{00000000-0005-0000-0000-0000B2780000}"/>
    <cellStyle name="Normal 20 12 2 2" xfId="30900" xr:uid="{00000000-0005-0000-0000-0000B3780000}"/>
    <cellStyle name="Normal 20 12 3" xfId="30901" xr:uid="{00000000-0005-0000-0000-0000B4780000}"/>
    <cellStyle name="Normal 20 12 3 2" xfId="30902" xr:uid="{00000000-0005-0000-0000-0000B5780000}"/>
    <cellStyle name="Normal 20 12 4" xfId="30903" xr:uid="{00000000-0005-0000-0000-0000B6780000}"/>
    <cellStyle name="Normal 20 12 4 2" xfId="30904" xr:uid="{00000000-0005-0000-0000-0000B7780000}"/>
    <cellStyle name="Normal 20 12 5" xfId="30905" xr:uid="{00000000-0005-0000-0000-0000B8780000}"/>
    <cellStyle name="Normal 20 12 5 2" xfId="30906" xr:uid="{00000000-0005-0000-0000-0000B9780000}"/>
    <cellStyle name="Normal 20 12 6" xfId="30907" xr:uid="{00000000-0005-0000-0000-0000BA780000}"/>
    <cellStyle name="Normal 20 12 6 2" xfId="30908" xr:uid="{00000000-0005-0000-0000-0000BB780000}"/>
    <cellStyle name="Normal 20 12 7" xfId="30909" xr:uid="{00000000-0005-0000-0000-0000BC780000}"/>
    <cellStyle name="Normal 20 12 7 2" xfId="30910" xr:uid="{00000000-0005-0000-0000-0000BD780000}"/>
    <cellStyle name="Normal 20 12 8" xfId="30911" xr:uid="{00000000-0005-0000-0000-0000BE780000}"/>
    <cellStyle name="Normal 20 12 9" xfId="30912" xr:uid="{00000000-0005-0000-0000-0000BF780000}"/>
    <cellStyle name="Normal 20 13" xfId="30913" xr:uid="{00000000-0005-0000-0000-0000C0780000}"/>
    <cellStyle name="Normal 20 13 10" xfId="30914" xr:uid="{00000000-0005-0000-0000-0000C1780000}"/>
    <cellStyle name="Normal 20 13 2" xfId="30915" xr:uid="{00000000-0005-0000-0000-0000C2780000}"/>
    <cellStyle name="Normal 20 13 2 2" xfId="30916" xr:uid="{00000000-0005-0000-0000-0000C3780000}"/>
    <cellStyle name="Normal 20 13 3" xfId="30917" xr:uid="{00000000-0005-0000-0000-0000C4780000}"/>
    <cellStyle name="Normal 20 13 3 2" xfId="30918" xr:uid="{00000000-0005-0000-0000-0000C5780000}"/>
    <cellStyle name="Normal 20 13 4" xfId="30919" xr:uid="{00000000-0005-0000-0000-0000C6780000}"/>
    <cellStyle name="Normal 20 13 4 2" xfId="30920" xr:uid="{00000000-0005-0000-0000-0000C7780000}"/>
    <cellStyle name="Normal 20 13 5" xfId="30921" xr:uid="{00000000-0005-0000-0000-0000C8780000}"/>
    <cellStyle name="Normal 20 13 5 2" xfId="30922" xr:uid="{00000000-0005-0000-0000-0000C9780000}"/>
    <cellStyle name="Normal 20 13 6" xfId="30923" xr:uid="{00000000-0005-0000-0000-0000CA780000}"/>
    <cellStyle name="Normal 20 13 6 2" xfId="30924" xr:uid="{00000000-0005-0000-0000-0000CB780000}"/>
    <cellStyle name="Normal 20 13 7" xfId="30925" xr:uid="{00000000-0005-0000-0000-0000CC780000}"/>
    <cellStyle name="Normal 20 13 7 2" xfId="30926" xr:uid="{00000000-0005-0000-0000-0000CD780000}"/>
    <cellStyle name="Normal 20 13 8" xfId="30927" xr:uid="{00000000-0005-0000-0000-0000CE780000}"/>
    <cellStyle name="Normal 20 13 9" xfId="30928" xr:uid="{00000000-0005-0000-0000-0000CF780000}"/>
    <cellStyle name="Normal 20 14" xfId="30929" xr:uid="{00000000-0005-0000-0000-0000D0780000}"/>
    <cellStyle name="Normal 20 14 10" xfId="30930" xr:uid="{00000000-0005-0000-0000-0000D1780000}"/>
    <cellStyle name="Normal 20 14 2" xfId="30931" xr:uid="{00000000-0005-0000-0000-0000D2780000}"/>
    <cellStyle name="Normal 20 14 2 2" xfId="30932" xr:uid="{00000000-0005-0000-0000-0000D3780000}"/>
    <cellStyle name="Normal 20 14 3" xfId="30933" xr:uid="{00000000-0005-0000-0000-0000D4780000}"/>
    <cellStyle name="Normal 20 14 3 2" xfId="30934" xr:uid="{00000000-0005-0000-0000-0000D5780000}"/>
    <cellStyle name="Normal 20 14 4" xfId="30935" xr:uid="{00000000-0005-0000-0000-0000D6780000}"/>
    <cellStyle name="Normal 20 14 4 2" xfId="30936" xr:uid="{00000000-0005-0000-0000-0000D7780000}"/>
    <cellStyle name="Normal 20 14 5" xfId="30937" xr:uid="{00000000-0005-0000-0000-0000D8780000}"/>
    <cellStyle name="Normal 20 14 5 2" xfId="30938" xr:uid="{00000000-0005-0000-0000-0000D9780000}"/>
    <cellStyle name="Normal 20 14 6" xfId="30939" xr:uid="{00000000-0005-0000-0000-0000DA780000}"/>
    <cellStyle name="Normal 20 14 6 2" xfId="30940" xr:uid="{00000000-0005-0000-0000-0000DB780000}"/>
    <cellStyle name="Normal 20 14 7" xfId="30941" xr:uid="{00000000-0005-0000-0000-0000DC780000}"/>
    <cellStyle name="Normal 20 14 7 2" xfId="30942" xr:uid="{00000000-0005-0000-0000-0000DD780000}"/>
    <cellStyle name="Normal 20 14 8" xfId="30943" xr:uid="{00000000-0005-0000-0000-0000DE780000}"/>
    <cellStyle name="Normal 20 14 9" xfId="30944" xr:uid="{00000000-0005-0000-0000-0000DF780000}"/>
    <cellStyle name="Normal 20 15" xfId="30945" xr:uid="{00000000-0005-0000-0000-0000E0780000}"/>
    <cellStyle name="Normal 20 15 10" xfId="30946" xr:uid="{00000000-0005-0000-0000-0000E1780000}"/>
    <cellStyle name="Normal 20 15 2" xfId="30947" xr:uid="{00000000-0005-0000-0000-0000E2780000}"/>
    <cellStyle name="Normal 20 15 2 2" xfId="30948" xr:uid="{00000000-0005-0000-0000-0000E3780000}"/>
    <cellStyle name="Normal 20 15 3" xfId="30949" xr:uid="{00000000-0005-0000-0000-0000E4780000}"/>
    <cellStyle name="Normal 20 15 3 2" xfId="30950" xr:uid="{00000000-0005-0000-0000-0000E5780000}"/>
    <cellStyle name="Normal 20 15 4" xfId="30951" xr:uid="{00000000-0005-0000-0000-0000E6780000}"/>
    <cellStyle name="Normal 20 15 4 2" xfId="30952" xr:uid="{00000000-0005-0000-0000-0000E7780000}"/>
    <cellStyle name="Normal 20 15 5" xfId="30953" xr:uid="{00000000-0005-0000-0000-0000E8780000}"/>
    <cellStyle name="Normal 20 15 5 2" xfId="30954" xr:uid="{00000000-0005-0000-0000-0000E9780000}"/>
    <cellStyle name="Normal 20 15 6" xfId="30955" xr:uid="{00000000-0005-0000-0000-0000EA780000}"/>
    <cellStyle name="Normal 20 15 6 2" xfId="30956" xr:uid="{00000000-0005-0000-0000-0000EB780000}"/>
    <cellStyle name="Normal 20 15 7" xfId="30957" xr:uid="{00000000-0005-0000-0000-0000EC780000}"/>
    <cellStyle name="Normal 20 15 7 2" xfId="30958" xr:uid="{00000000-0005-0000-0000-0000ED780000}"/>
    <cellStyle name="Normal 20 15 8" xfId="30959" xr:uid="{00000000-0005-0000-0000-0000EE780000}"/>
    <cellStyle name="Normal 20 15 9" xfId="30960" xr:uid="{00000000-0005-0000-0000-0000EF780000}"/>
    <cellStyle name="Normal 20 16" xfId="30961" xr:uid="{00000000-0005-0000-0000-0000F0780000}"/>
    <cellStyle name="Normal 20 16 10" xfId="30962" xr:uid="{00000000-0005-0000-0000-0000F1780000}"/>
    <cellStyle name="Normal 20 16 2" xfId="30963" xr:uid="{00000000-0005-0000-0000-0000F2780000}"/>
    <cellStyle name="Normal 20 16 2 2" xfId="30964" xr:uid="{00000000-0005-0000-0000-0000F3780000}"/>
    <cellStyle name="Normal 20 16 3" xfId="30965" xr:uid="{00000000-0005-0000-0000-0000F4780000}"/>
    <cellStyle name="Normal 20 16 3 2" xfId="30966" xr:uid="{00000000-0005-0000-0000-0000F5780000}"/>
    <cellStyle name="Normal 20 16 4" xfId="30967" xr:uid="{00000000-0005-0000-0000-0000F6780000}"/>
    <cellStyle name="Normal 20 16 4 2" xfId="30968" xr:uid="{00000000-0005-0000-0000-0000F7780000}"/>
    <cellStyle name="Normal 20 16 5" xfId="30969" xr:uid="{00000000-0005-0000-0000-0000F8780000}"/>
    <cellStyle name="Normal 20 16 5 2" xfId="30970" xr:uid="{00000000-0005-0000-0000-0000F9780000}"/>
    <cellStyle name="Normal 20 16 6" xfId="30971" xr:uid="{00000000-0005-0000-0000-0000FA780000}"/>
    <cellStyle name="Normal 20 16 6 2" xfId="30972" xr:uid="{00000000-0005-0000-0000-0000FB780000}"/>
    <cellStyle name="Normal 20 16 7" xfId="30973" xr:uid="{00000000-0005-0000-0000-0000FC780000}"/>
    <cellStyle name="Normal 20 16 7 2" xfId="30974" xr:uid="{00000000-0005-0000-0000-0000FD780000}"/>
    <cellStyle name="Normal 20 16 8" xfId="30975" xr:uid="{00000000-0005-0000-0000-0000FE780000}"/>
    <cellStyle name="Normal 20 16 9" xfId="30976" xr:uid="{00000000-0005-0000-0000-0000FF780000}"/>
    <cellStyle name="Normal 20 17" xfId="30977" xr:uid="{00000000-0005-0000-0000-000000790000}"/>
    <cellStyle name="Normal 20 17 10" xfId="30978" xr:uid="{00000000-0005-0000-0000-000001790000}"/>
    <cellStyle name="Normal 20 17 2" xfId="30979" xr:uid="{00000000-0005-0000-0000-000002790000}"/>
    <cellStyle name="Normal 20 17 2 2" xfId="30980" xr:uid="{00000000-0005-0000-0000-000003790000}"/>
    <cellStyle name="Normal 20 17 3" xfId="30981" xr:uid="{00000000-0005-0000-0000-000004790000}"/>
    <cellStyle name="Normal 20 17 3 2" xfId="30982" xr:uid="{00000000-0005-0000-0000-000005790000}"/>
    <cellStyle name="Normal 20 17 4" xfId="30983" xr:uid="{00000000-0005-0000-0000-000006790000}"/>
    <cellStyle name="Normal 20 17 4 2" xfId="30984" xr:uid="{00000000-0005-0000-0000-000007790000}"/>
    <cellStyle name="Normal 20 17 5" xfId="30985" xr:uid="{00000000-0005-0000-0000-000008790000}"/>
    <cellStyle name="Normal 20 17 5 2" xfId="30986" xr:uid="{00000000-0005-0000-0000-000009790000}"/>
    <cellStyle name="Normal 20 17 6" xfId="30987" xr:uid="{00000000-0005-0000-0000-00000A790000}"/>
    <cellStyle name="Normal 20 17 6 2" xfId="30988" xr:uid="{00000000-0005-0000-0000-00000B790000}"/>
    <cellStyle name="Normal 20 17 7" xfId="30989" xr:uid="{00000000-0005-0000-0000-00000C790000}"/>
    <cellStyle name="Normal 20 17 7 2" xfId="30990" xr:uid="{00000000-0005-0000-0000-00000D790000}"/>
    <cellStyle name="Normal 20 17 8" xfId="30991" xr:uid="{00000000-0005-0000-0000-00000E790000}"/>
    <cellStyle name="Normal 20 17 9" xfId="30992" xr:uid="{00000000-0005-0000-0000-00000F790000}"/>
    <cellStyle name="Normal 20 18" xfId="30993" xr:uid="{00000000-0005-0000-0000-000010790000}"/>
    <cellStyle name="Normal 20 18 10" xfId="30994" xr:uid="{00000000-0005-0000-0000-000011790000}"/>
    <cellStyle name="Normal 20 18 2" xfId="30995" xr:uid="{00000000-0005-0000-0000-000012790000}"/>
    <cellStyle name="Normal 20 18 2 2" xfId="30996" xr:uid="{00000000-0005-0000-0000-000013790000}"/>
    <cellStyle name="Normal 20 18 3" xfId="30997" xr:uid="{00000000-0005-0000-0000-000014790000}"/>
    <cellStyle name="Normal 20 18 3 2" xfId="30998" xr:uid="{00000000-0005-0000-0000-000015790000}"/>
    <cellStyle name="Normal 20 18 4" xfId="30999" xr:uid="{00000000-0005-0000-0000-000016790000}"/>
    <cellStyle name="Normal 20 18 4 2" xfId="31000" xr:uid="{00000000-0005-0000-0000-000017790000}"/>
    <cellStyle name="Normal 20 18 5" xfId="31001" xr:uid="{00000000-0005-0000-0000-000018790000}"/>
    <cellStyle name="Normal 20 18 5 2" xfId="31002" xr:uid="{00000000-0005-0000-0000-000019790000}"/>
    <cellStyle name="Normal 20 18 6" xfId="31003" xr:uid="{00000000-0005-0000-0000-00001A790000}"/>
    <cellStyle name="Normal 20 18 6 2" xfId="31004" xr:uid="{00000000-0005-0000-0000-00001B790000}"/>
    <cellStyle name="Normal 20 18 7" xfId="31005" xr:uid="{00000000-0005-0000-0000-00001C790000}"/>
    <cellStyle name="Normal 20 18 7 2" xfId="31006" xr:uid="{00000000-0005-0000-0000-00001D790000}"/>
    <cellStyle name="Normal 20 18 8" xfId="31007" xr:uid="{00000000-0005-0000-0000-00001E790000}"/>
    <cellStyle name="Normal 20 18 9" xfId="31008" xr:uid="{00000000-0005-0000-0000-00001F790000}"/>
    <cellStyle name="Normal 20 19" xfId="31009" xr:uid="{00000000-0005-0000-0000-000020790000}"/>
    <cellStyle name="Normal 20 19 10" xfId="31010" xr:uid="{00000000-0005-0000-0000-000021790000}"/>
    <cellStyle name="Normal 20 19 2" xfId="31011" xr:uid="{00000000-0005-0000-0000-000022790000}"/>
    <cellStyle name="Normal 20 19 2 2" xfId="31012" xr:uid="{00000000-0005-0000-0000-000023790000}"/>
    <cellStyle name="Normal 20 19 3" xfId="31013" xr:uid="{00000000-0005-0000-0000-000024790000}"/>
    <cellStyle name="Normal 20 19 3 2" xfId="31014" xr:uid="{00000000-0005-0000-0000-000025790000}"/>
    <cellStyle name="Normal 20 19 4" xfId="31015" xr:uid="{00000000-0005-0000-0000-000026790000}"/>
    <cellStyle name="Normal 20 19 4 2" xfId="31016" xr:uid="{00000000-0005-0000-0000-000027790000}"/>
    <cellStyle name="Normal 20 19 5" xfId="31017" xr:uid="{00000000-0005-0000-0000-000028790000}"/>
    <cellStyle name="Normal 20 19 5 2" xfId="31018" xr:uid="{00000000-0005-0000-0000-000029790000}"/>
    <cellStyle name="Normal 20 19 6" xfId="31019" xr:uid="{00000000-0005-0000-0000-00002A790000}"/>
    <cellStyle name="Normal 20 19 6 2" xfId="31020" xr:uid="{00000000-0005-0000-0000-00002B790000}"/>
    <cellStyle name="Normal 20 19 7" xfId="31021" xr:uid="{00000000-0005-0000-0000-00002C790000}"/>
    <cellStyle name="Normal 20 19 7 2" xfId="31022" xr:uid="{00000000-0005-0000-0000-00002D790000}"/>
    <cellStyle name="Normal 20 19 8" xfId="31023" xr:uid="{00000000-0005-0000-0000-00002E790000}"/>
    <cellStyle name="Normal 20 19 9" xfId="31024" xr:uid="{00000000-0005-0000-0000-00002F790000}"/>
    <cellStyle name="Normal 20 2" xfId="31025" xr:uid="{00000000-0005-0000-0000-000030790000}"/>
    <cellStyle name="Normal 20 2 10" xfId="31026" xr:uid="{00000000-0005-0000-0000-000031790000}"/>
    <cellStyle name="Normal 20 2 2" xfId="31027" xr:uid="{00000000-0005-0000-0000-000032790000}"/>
    <cellStyle name="Normal 20 2 2 2" xfId="31028" xr:uid="{00000000-0005-0000-0000-000033790000}"/>
    <cellStyle name="Normal 20 2 3" xfId="31029" xr:uid="{00000000-0005-0000-0000-000034790000}"/>
    <cellStyle name="Normal 20 2 3 2" xfId="31030" xr:uid="{00000000-0005-0000-0000-000035790000}"/>
    <cellStyle name="Normal 20 2 4" xfId="31031" xr:uid="{00000000-0005-0000-0000-000036790000}"/>
    <cellStyle name="Normal 20 2 4 2" xfId="31032" xr:uid="{00000000-0005-0000-0000-000037790000}"/>
    <cellStyle name="Normal 20 2 5" xfId="31033" xr:uid="{00000000-0005-0000-0000-000038790000}"/>
    <cellStyle name="Normal 20 2 5 2" xfId="31034" xr:uid="{00000000-0005-0000-0000-000039790000}"/>
    <cellStyle name="Normal 20 2 6" xfId="31035" xr:uid="{00000000-0005-0000-0000-00003A790000}"/>
    <cellStyle name="Normal 20 2 6 2" xfId="31036" xr:uid="{00000000-0005-0000-0000-00003B790000}"/>
    <cellStyle name="Normal 20 2 7" xfId="31037" xr:uid="{00000000-0005-0000-0000-00003C790000}"/>
    <cellStyle name="Normal 20 2 7 2" xfId="31038" xr:uid="{00000000-0005-0000-0000-00003D790000}"/>
    <cellStyle name="Normal 20 2 8" xfId="31039" xr:uid="{00000000-0005-0000-0000-00003E790000}"/>
    <cellStyle name="Normal 20 2 9" xfId="31040" xr:uid="{00000000-0005-0000-0000-00003F790000}"/>
    <cellStyle name="Normal 20 20" xfId="31041" xr:uid="{00000000-0005-0000-0000-000040790000}"/>
    <cellStyle name="Normal 20 20 10" xfId="31042" xr:uid="{00000000-0005-0000-0000-000041790000}"/>
    <cellStyle name="Normal 20 20 2" xfId="31043" xr:uid="{00000000-0005-0000-0000-000042790000}"/>
    <cellStyle name="Normal 20 20 2 2" xfId="31044" xr:uid="{00000000-0005-0000-0000-000043790000}"/>
    <cellStyle name="Normal 20 20 3" xfId="31045" xr:uid="{00000000-0005-0000-0000-000044790000}"/>
    <cellStyle name="Normal 20 20 3 2" xfId="31046" xr:uid="{00000000-0005-0000-0000-000045790000}"/>
    <cellStyle name="Normal 20 20 4" xfId="31047" xr:uid="{00000000-0005-0000-0000-000046790000}"/>
    <cellStyle name="Normal 20 20 4 2" xfId="31048" xr:uid="{00000000-0005-0000-0000-000047790000}"/>
    <cellStyle name="Normal 20 20 5" xfId="31049" xr:uid="{00000000-0005-0000-0000-000048790000}"/>
    <cellStyle name="Normal 20 20 5 2" xfId="31050" xr:uid="{00000000-0005-0000-0000-000049790000}"/>
    <cellStyle name="Normal 20 20 6" xfId="31051" xr:uid="{00000000-0005-0000-0000-00004A790000}"/>
    <cellStyle name="Normal 20 20 6 2" xfId="31052" xr:uid="{00000000-0005-0000-0000-00004B790000}"/>
    <cellStyle name="Normal 20 20 7" xfId="31053" xr:uid="{00000000-0005-0000-0000-00004C790000}"/>
    <cellStyle name="Normal 20 20 7 2" xfId="31054" xr:uid="{00000000-0005-0000-0000-00004D790000}"/>
    <cellStyle name="Normal 20 20 8" xfId="31055" xr:uid="{00000000-0005-0000-0000-00004E790000}"/>
    <cellStyle name="Normal 20 20 9" xfId="31056" xr:uid="{00000000-0005-0000-0000-00004F790000}"/>
    <cellStyle name="Normal 20 21" xfId="31057" xr:uid="{00000000-0005-0000-0000-000050790000}"/>
    <cellStyle name="Normal 20 21 10" xfId="31058" xr:uid="{00000000-0005-0000-0000-000051790000}"/>
    <cellStyle name="Normal 20 21 2" xfId="31059" xr:uid="{00000000-0005-0000-0000-000052790000}"/>
    <cellStyle name="Normal 20 21 2 2" xfId="31060" xr:uid="{00000000-0005-0000-0000-000053790000}"/>
    <cellStyle name="Normal 20 21 3" xfId="31061" xr:uid="{00000000-0005-0000-0000-000054790000}"/>
    <cellStyle name="Normal 20 21 3 2" xfId="31062" xr:uid="{00000000-0005-0000-0000-000055790000}"/>
    <cellStyle name="Normal 20 21 4" xfId="31063" xr:uid="{00000000-0005-0000-0000-000056790000}"/>
    <cellStyle name="Normal 20 21 4 2" xfId="31064" xr:uid="{00000000-0005-0000-0000-000057790000}"/>
    <cellStyle name="Normal 20 21 5" xfId="31065" xr:uid="{00000000-0005-0000-0000-000058790000}"/>
    <cellStyle name="Normal 20 21 5 2" xfId="31066" xr:uid="{00000000-0005-0000-0000-000059790000}"/>
    <cellStyle name="Normal 20 21 6" xfId="31067" xr:uid="{00000000-0005-0000-0000-00005A790000}"/>
    <cellStyle name="Normal 20 21 6 2" xfId="31068" xr:uid="{00000000-0005-0000-0000-00005B790000}"/>
    <cellStyle name="Normal 20 21 7" xfId="31069" xr:uid="{00000000-0005-0000-0000-00005C790000}"/>
    <cellStyle name="Normal 20 21 7 2" xfId="31070" xr:uid="{00000000-0005-0000-0000-00005D790000}"/>
    <cellStyle name="Normal 20 21 8" xfId="31071" xr:uid="{00000000-0005-0000-0000-00005E790000}"/>
    <cellStyle name="Normal 20 21 9" xfId="31072" xr:uid="{00000000-0005-0000-0000-00005F790000}"/>
    <cellStyle name="Normal 20 22" xfId="31073" xr:uid="{00000000-0005-0000-0000-000060790000}"/>
    <cellStyle name="Normal 20 22 10" xfId="31074" xr:uid="{00000000-0005-0000-0000-000061790000}"/>
    <cellStyle name="Normal 20 22 2" xfId="31075" xr:uid="{00000000-0005-0000-0000-000062790000}"/>
    <cellStyle name="Normal 20 22 2 2" xfId="31076" xr:uid="{00000000-0005-0000-0000-000063790000}"/>
    <cellStyle name="Normal 20 22 3" xfId="31077" xr:uid="{00000000-0005-0000-0000-000064790000}"/>
    <cellStyle name="Normal 20 22 3 2" xfId="31078" xr:uid="{00000000-0005-0000-0000-000065790000}"/>
    <cellStyle name="Normal 20 22 4" xfId="31079" xr:uid="{00000000-0005-0000-0000-000066790000}"/>
    <cellStyle name="Normal 20 22 4 2" xfId="31080" xr:uid="{00000000-0005-0000-0000-000067790000}"/>
    <cellStyle name="Normal 20 22 5" xfId="31081" xr:uid="{00000000-0005-0000-0000-000068790000}"/>
    <cellStyle name="Normal 20 22 5 2" xfId="31082" xr:uid="{00000000-0005-0000-0000-000069790000}"/>
    <cellStyle name="Normal 20 22 6" xfId="31083" xr:uid="{00000000-0005-0000-0000-00006A790000}"/>
    <cellStyle name="Normal 20 22 6 2" xfId="31084" xr:uid="{00000000-0005-0000-0000-00006B790000}"/>
    <cellStyle name="Normal 20 22 7" xfId="31085" xr:uid="{00000000-0005-0000-0000-00006C790000}"/>
    <cellStyle name="Normal 20 22 7 2" xfId="31086" xr:uid="{00000000-0005-0000-0000-00006D790000}"/>
    <cellStyle name="Normal 20 22 8" xfId="31087" xr:uid="{00000000-0005-0000-0000-00006E790000}"/>
    <cellStyle name="Normal 20 22 9" xfId="31088" xr:uid="{00000000-0005-0000-0000-00006F790000}"/>
    <cellStyle name="Normal 20 23" xfId="31089" xr:uid="{00000000-0005-0000-0000-000070790000}"/>
    <cellStyle name="Normal 20 23 10" xfId="31090" xr:uid="{00000000-0005-0000-0000-000071790000}"/>
    <cellStyle name="Normal 20 23 2" xfId="31091" xr:uid="{00000000-0005-0000-0000-000072790000}"/>
    <cellStyle name="Normal 20 23 2 2" xfId="31092" xr:uid="{00000000-0005-0000-0000-000073790000}"/>
    <cellStyle name="Normal 20 23 3" xfId="31093" xr:uid="{00000000-0005-0000-0000-000074790000}"/>
    <cellStyle name="Normal 20 23 3 2" xfId="31094" xr:uid="{00000000-0005-0000-0000-000075790000}"/>
    <cellStyle name="Normal 20 23 4" xfId="31095" xr:uid="{00000000-0005-0000-0000-000076790000}"/>
    <cellStyle name="Normal 20 23 4 2" xfId="31096" xr:uid="{00000000-0005-0000-0000-000077790000}"/>
    <cellStyle name="Normal 20 23 5" xfId="31097" xr:uid="{00000000-0005-0000-0000-000078790000}"/>
    <cellStyle name="Normal 20 23 5 2" xfId="31098" xr:uid="{00000000-0005-0000-0000-000079790000}"/>
    <cellStyle name="Normal 20 23 6" xfId="31099" xr:uid="{00000000-0005-0000-0000-00007A790000}"/>
    <cellStyle name="Normal 20 23 6 2" xfId="31100" xr:uid="{00000000-0005-0000-0000-00007B790000}"/>
    <cellStyle name="Normal 20 23 7" xfId="31101" xr:uid="{00000000-0005-0000-0000-00007C790000}"/>
    <cellStyle name="Normal 20 23 7 2" xfId="31102" xr:uid="{00000000-0005-0000-0000-00007D790000}"/>
    <cellStyle name="Normal 20 23 8" xfId="31103" xr:uid="{00000000-0005-0000-0000-00007E790000}"/>
    <cellStyle name="Normal 20 23 9" xfId="31104" xr:uid="{00000000-0005-0000-0000-00007F790000}"/>
    <cellStyle name="Normal 20 24" xfId="31105" xr:uid="{00000000-0005-0000-0000-000080790000}"/>
    <cellStyle name="Normal 20 24 10" xfId="31106" xr:uid="{00000000-0005-0000-0000-000081790000}"/>
    <cellStyle name="Normal 20 24 2" xfId="31107" xr:uid="{00000000-0005-0000-0000-000082790000}"/>
    <cellStyle name="Normal 20 24 2 2" xfId="31108" xr:uid="{00000000-0005-0000-0000-000083790000}"/>
    <cellStyle name="Normal 20 24 3" xfId="31109" xr:uid="{00000000-0005-0000-0000-000084790000}"/>
    <cellStyle name="Normal 20 24 3 2" xfId="31110" xr:uid="{00000000-0005-0000-0000-000085790000}"/>
    <cellStyle name="Normal 20 24 4" xfId="31111" xr:uid="{00000000-0005-0000-0000-000086790000}"/>
    <cellStyle name="Normal 20 24 4 2" xfId="31112" xr:uid="{00000000-0005-0000-0000-000087790000}"/>
    <cellStyle name="Normal 20 24 5" xfId="31113" xr:uid="{00000000-0005-0000-0000-000088790000}"/>
    <cellStyle name="Normal 20 24 5 2" xfId="31114" xr:uid="{00000000-0005-0000-0000-000089790000}"/>
    <cellStyle name="Normal 20 24 6" xfId="31115" xr:uid="{00000000-0005-0000-0000-00008A790000}"/>
    <cellStyle name="Normal 20 24 6 2" xfId="31116" xr:uid="{00000000-0005-0000-0000-00008B790000}"/>
    <cellStyle name="Normal 20 24 7" xfId="31117" xr:uid="{00000000-0005-0000-0000-00008C790000}"/>
    <cellStyle name="Normal 20 24 7 2" xfId="31118" xr:uid="{00000000-0005-0000-0000-00008D790000}"/>
    <cellStyle name="Normal 20 24 8" xfId="31119" xr:uid="{00000000-0005-0000-0000-00008E790000}"/>
    <cellStyle name="Normal 20 24 9" xfId="31120" xr:uid="{00000000-0005-0000-0000-00008F790000}"/>
    <cellStyle name="Normal 20 25" xfId="31121" xr:uid="{00000000-0005-0000-0000-000090790000}"/>
    <cellStyle name="Normal 20 25 10" xfId="31122" xr:uid="{00000000-0005-0000-0000-000091790000}"/>
    <cellStyle name="Normal 20 25 2" xfId="31123" xr:uid="{00000000-0005-0000-0000-000092790000}"/>
    <cellStyle name="Normal 20 25 2 2" xfId="31124" xr:uid="{00000000-0005-0000-0000-000093790000}"/>
    <cellStyle name="Normal 20 25 3" xfId="31125" xr:uid="{00000000-0005-0000-0000-000094790000}"/>
    <cellStyle name="Normal 20 25 3 2" xfId="31126" xr:uid="{00000000-0005-0000-0000-000095790000}"/>
    <cellStyle name="Normal 20 25 4" xfId="31127" xr:uid="{00000000-0005-0000-0000-000096790000}"/>
    <cellStyle name="Normal 20 25 4 2" xfId="31128" xr:uid="{00000000-0005-0000-0000-000097790000}"/>
    <cellStyle name="Normal 20 25 5" xfId="31129" xr:uid="{00000000-0005-0000-0000-000098790000}"/>
    <cellStyle name="Normal 20 25 5 2" xfId="31130" xr:uid="{00000000-0005-0000-0000-000099790000}"/>
    <cellStyle name="Normal 20 25 6" xfId="31131" xr:uid="{00000000-0005-0000-0000-00009A790000}"/>
    <cellStyle name="Normal 20 25 6 2" xfId="31132" xr:uid="{00000000-0005-0000-0000-00009B790000}"/>
    <cellStyle name="Normal 20 25 7" xfId="31133" xr:uid="{00000000-0005-0000-0000-00009C790000}"/>
    <cellStyle name="Normal 20 25 7 2" xfId="31134" xr:uid="{00000000-0005-0000-0000-00009D790000}"/>
    <cellStyle name="Normal 20 25 8" xfId="31135" xr:uid="{00000000-0005-0000-0000-00009E790000}"/>
    <cellStyle name="Normal 20 25 9" xfId="31136" xr:uid="{00000000-0005-0000-0000-00009F790000}"/>
    <cellStyle name="Normal 20 26" xfId="31137" xr:uid="{00000000-0005-0000-0000-0000A0790000}"/>
    <cellStyle name="Normal 20 26 10" xfId="31138" xr:uid="{00000000-0005-0000-0000-0000A1790000}"/>
    <cellStyle name="Normal 20 26 2" xfId="31139" xr:uid="{00000000-0005-0000-0000-0000A2790000}"/>
    <cellStyle name="Normal 20 26 2 2" xfId="31140" xr:uid="{00000000-0005-0000-0000-0000A3790000}"/>
    <cellStyle name="Normal 20 26 3" xfId="31141" xr:uid="{00000000-0005-0000-0000-0000A4790000}"/>
    <cellStyle name="Normal 20 26 3 2" xfId="31142" xr:uid="{00000000-0005-0000-0000-0000A5790000}"/>
    <cellStyle name="Normal 20 26 4" xfId="31143" xr:uid="{00000000-0005-0000-0000-0000A6790000}"/>
    <cellStyle name="Normal 20 26 4 2" xfId="31144" xr:uid="{00000000-0005-0000-0000-0000A7790000}"/>
    <cellStyle name="Normal 20 26 5" xfId="31145" xr:uid="{00000000-0005-0000-0000-0000A8790000}"/>
    <cellStyle name="Normal 20 26 5 2" xfId="31146" xr:uid="{00000000-0005-0000-0000-0000A9790000}"/>
    <cellStyle name="Normal 20 26 6" xfId="31147" xr:uid="{00000000-0005-0000-0000-0000AA790000}"/>
    <cellStyle name="Normal 20 26 6 2" xfId="31148" xr:uid="{00000000-0005-0000-0000-0000AB790000}"/>
    <cellStyle name="Normal 20 26 7" xfId="31149" xr:uid="{00000000-0005-0000-0000-0000AC790000}"/>
    <cellStyle name="Normal 20 26 7 2" xfId="31150" xr:uid="{00000000-0005-0000-0000-0000AD790000}"/>
    <cellStyle name="Normal 20 26 8" xfId="31151" xr:uid="{00000000-0005-0000-0000-0000AE790000}"/>
    <cellStyle name="Normal 20 26 9" xfId="31152" xr:uid="{00000000-0005-0000-0000-0000AF790000}"/>
    <cellStyle name="Normal 20 27" xfId="31153" xr:uid="{00000000-0005-0000-0000-0000B0790000}"/>
    <cellStyle name="Normal 20 27 10" xfId="31154" xr:uid="{00000000-0005-0000-0000-0000B1790000}"/>
    <cellStyle name="Normal 20 27 2" xfId="31155" xr:uid="{00000000-0005-0000-0000-0000B2790000}"/>
    <cellStyle name="Normal 20 27 2 2" xfId="31156" xr:uid="{00000000-0005-0000-0000-0000B3790000}"/>
    <cellStyle name="Normal 20 27 3" xfId="31157" xr:uid="{00000000-0005-0000-0000-0000B4790000}"/>
    <cellStyle name="Normal 20 27 3 2" xfId="31158" xr:uid="{00000000-0005-0000-0000-0000B5790000}"/>
    <cellStyle name="Normal 20 27 4" xfId="31159" xr:uid="{00000000-0005-0000-0000-0000B6790000}"/>
    <cellStyle name="Normal 20 27 4 2" xfId="31160" xr:uid="{00000000-0005-0000-0000-0000B7790000}"/>
    <cellStyle name="Normal 20 27 5" xfId="31161" xr:uid="{00000000-0005-0000-0000-0000B8790000}"/>
    <cellStyle name="Normal 20 27 5 2" xfId="31162" xr:uid="{00000000-0005-0000-0000-0000B9790000}"/>
    <cellStyle name="Normal 20 27 6" xfId="31163" xr:uid="{00000000-0005-0000-0000-0000BA790000}"/>
    <cellStyle name="Normal 20 27 6 2" xfId="31164" xr:uid="{00000000-0005-0000-0000-0000BB790000}"/>
    <cellStyle name="Normal 20 27 7" xfId="31165" xr:uid="{00000000-0005-0000-0000-0000BC790000}"/>
    <cellStyle name="Normal 20 27 7 2" xfId="31166" xr:uid="{00000000-0005-0000-0000-0000BD790000}"/>
    <cellStyle name="Normal 20 27 8" xfId="31167" xr:uid="{00000000-0005-0000-0000-0000BE790000}"/>
    <cellStyle name="Normal 20 27 9" xfId="31168" xr:uid="{00000000-0005-0000-0000-0000BF790000}"/>
    <cellStyle name="Normal 20 28" xfId="31169" xr:uid="{00000000-0005-0000-0000-0000C0790000}"/>
    <cellStyle name="Normal 20 28 10" xfId="31170" xr:uid="{00000000-0005-0000-0000-0000C1790000}"/>
    <cellStyle name="Normal 20 28 2" xfId="31171" xr:uid="{00000000-0005-0000-0000-0000C2790000}"/>
    <cellStyle name="Normal 20 28 2 2" xfId="31172" xr:uid="{00000000-0005-0000-0000-0000C3790000}"/>
    <cellStyle name="Normal 20 28 3" xfId="31173" xr:uid="{00000000-0005-0000-0000-0000C4790000}"/>
    <cellStyle name="Normal 20 28 3 2" xfId="31174" xr:uid="{00000000-0005-0000-0000-0000C5790000}"/>
    <cellStyle name="Normal 20 28 4" xfId="31175" xr:uid="{00000000-0005-0000-0000-0000C6790000}"/>
    <cellStyle name="Normal 20 28 4 2" xfId="31176" xr:uid="{00000000-0005-0000-0000-0000C7790000}"/>
    <cellStyle name="Normal 20 28 5" xfId="31177" xr:uid="{00000000-0005-0000-0000-0000C8790000}"/>
    <cellStyle name="Normal 20 28 5 2" xfId="31178" xr:uid="{00000000-0005-0000-0000-0000C9790000}"/>
    <cellStyle name="Normal 20 28 6" xfId="31179" xr:uid="{00000000-0005-0000-0000-0000CA790000}"/>
    <cellStyle name="Normal 20 28 6 2" xfId="31180" xr:uid="{00000000-0005-0000-0000-0000CB790000}"/>
    <cellStyle name="Normal 20 28 7" xfId="31181" xr:uid="{00000000-0005-0000-0000-0000CC790000}"/>
    <cellStyle name="Normal 20 28 7 2" xfId="31182" xr:uid="{00000000-0005-0000-0000-0000CD790000}"/>
    <cellStyle name="Normal 20 28 8" xfId="31183" xr:uid="{00000000-0005-0000-0000-0000CE790000}"/>
    <cellStyle name="Normal 20 28 9" xfId="31184" xr:uid="{00000000-0005-0000-0000-0000CF790000}"/>
    <cellStyle name="Normal 20 29" xfId="31185" xr:uid="{00000000-0005-0000-0000-0000D0790000}"/>
    <cellStyle name="Normal 20 29 10" xfId="31186" xr:uid="{00000000-0005-0000-0000-0000D1790000}"/>
    <cellStyle name="Normal 20 29 2" xfId="31187" xr:uid="{00000000-0005-0000-0000-0000D2790000}"/>
    <cellStyle name="Normal 20 29 2 2" xfId="31188" xr:uid="{00000000-0005-0000-0000-0000D3790000}"/>
    <cellStyle name="Normal 20 29 3" xfId="31189" xr:uid="{00000000-0005-0000-0000-0000D4790000}"/>
    <cellStyle name="Normal 20 29 3 2" xfId="31190" xr:uid="{00000000-0005-0000-0000-0000D5790000}"/>
    <cellStyle name="Normal 20 29 4" xfId="31191" xr:uid="{00000000-0005-0000-0000-0000D6790000}"/>
    <cellStyle name="Normal 20 29 4 2" xfId="31192" xr:uid="{00000000-0005-0000-0000-0000D7790000}"/>
    <cellStyle name="Normal 20 29 5" xfId="31193" xr:uid="{00000000-0005-0000-0000-0000D8790000}"/>
    <cellStyle name="Normal 20 29 5 2" xfId="31194" xr:uid="{00000000-0005-0000-0000-0000D9790000}"/>
    <cellStyle name="Normal 20 29 6" xfId="31195" xr:uid="{00000000-0005-0000-0000-0000DA790000}"/>
    <cellStyle name="Normal 20 29 6 2" xfId="31196" xr:uid="{00000000-0005-0000-0000-0000DB790000}"/>
    <cellStyle name="Normal 20 29 7" xfId="31197" xr:uid="{00000000-0005-0000-0000-0000DC790000}"/>
    <cellStyle name="Normal 20 29 7 2" xfId="31198" xr:uid="{00000000-0005-0000-0000-0000DD790000}"/>
    <cellStyle name="Normal 20 29 8" xfId="31199" xr:uid="{00000000-0005-0000-0000-0000DE790000}"/>
    <cellStyle name="Normal 20 29 9" xfId="31200" xr:uid="{00000000-0005-0000-0000-0000DF790000}"/>
    <cellStyle name="Normal 20 3" xfId="31201" xr:uid="{00000000-0005-0000-0000-0000E0790000}"/>
    <cellStyle name="Normal 20 3 10" xfId="31202" xr:uid="{00000000-0005-0000-0000-0000E1790000}"/>
    <cellStyle name="Normal 20 3 2" xfId="31203" xr:uid="{00000000-0005-0000-0000-0000E2790000}"/>
    <cellStyle name="Normal 20 3 2 2" xfId="31204" xr:uid="{00000000-0005-0000-0000-0000E3790000}"/>
    <cellStyle name="Normal 20 3 3" xfId="31205" xr:uid="{00000000-0005-0000-0000-0000E4790000}"/>
    <cellStyle name="Normal 20 3 3 2" xfId="31206" xr:uid="{00000000-0005-0000-0000-0000E5790000}"/>
    <cellStyle name="Normal 20 3 4" xfId="31207" xr:uid="{00000000-0005-0000-0000-0000E6790000}"/>
    <cellStyle name="Normal 20 3 4 2" xfId="31208" xr:uid="{00000000-0005-0000-0000-0000E7790000}"/>
    <cellStyle name="Normal 20 3 5" xfId="31209" xr:uid="{00000000-0005-0000-0000-0000E8790000}"/>
    <cellStyle name="Normal 20 3 5 2" xfId="31210" xr:uid="{00000000-0005-0000-0000-0000E9790000}"/>
    <cellStyle name="Normal 20 3 6" xfId="31211" xr:uid="{00000000-0005-0000-0000-0000EA790000}"/>
    <cellStyle name="Normal 20 3 6 2" xfId="31212" xr:uid="{00000000-0005-0000-0000-0000EB790000}"/>
    <cellStyle name="Normal 20 3 7" xfId="31213" xr:uid="{00000000-0005-0000-0000-0000EC790000}"/>
    <cellStyle name="Normal 20 3 7 2" xfId="31214" xr:uid="{00000000-0005-0000-0000-0000ED790000}"/>
    <cellStyle name="Normal 20 3 8" xfId="31215" xr:uid="{00000000-0005-0000-0000-0000EE790000}"/>
    <cellStyle name="Normal 20 3 9" xfId="31216" xr:uid="{00000000-0005-0000-0000-0000EF790000}"/>
    <cellStyle name="Normal 20 30" xfId="31217" xr:uid="{00000000-0005-0000-0000-0000F0790000}"/>
    <cellStyle name="Normal 20 30 10" xfId="31218" xr:uid="{00000000-0005-0000-0000-0000F1790000}"/>
    <cellStyle name="Normal 20 30 2" xfId="31219" xr:uid="{00000000-0005-0000-0000-0000F2790000}"/>
    <cellStyle name="Normal 20 30 2 2" xfId="31220" xr:uid="{00000000-0005-0000-0000-0000F3790000}"/>
    <cellStyle name="Normal 20 30 3" xfId="31221" xr:uid="{00000000-0005-0000-0000-0000F4790000}"/>
    <cellStyle name="Normal 20 30 3 2" xfId="31222" xr:uid="{00000000-0005-0000-0000-0000F5790000}"/>
    <cellStyle name="Normal 20 30 4" xfId="31223" xr:uid="{00000000-0005-0000-0000-0000F6790000}"/>
    <cellStyle name="Normal 20 30 4 2" xfId="31224" xr:uid="{00000000-0005-0000-0000-0000F7790000}"/>
    <cellStyle name="Normal 20 30 5" xfId="31225" xr:uid="{00000000-0005-0000-0000-0000F8790000}"/>
    <cellStyle name="Normal 20 30 5 2" xfId="31226" xr:uid="{00000000-0005-0000-0000-0000F9790000}"/>
    <cellStyle name="Normal 20 30 6" xfId="31227" xr:uid="{00000000-0005-0000-0000-0000FA790000}"/>
    <cellStyle name="Normal 20 30 6 2" xfId="31228" xr:uid="{00000000-0005-0000-0000-0000FB790000}"/>
    <cellStyle name="Normal 20 30 7" xfId="31229" xr:uid="{00000000-0005-0000-0000-0000FC790000}"/>
    <cellStyle name="Normal 20 30 7 2" xfId="31230" xr:uid="{00000000-0005-0000-0000-0000FD790000}"/>
    <cellStyle name="Normal 20 30 8" xfId="31231" xr:uid="{00000000-0005-0000-0000-0000FE790000}"/>
    <cellStyle name="Normal 20 30 9" xfId="31232" xr:uid="{00000000-0005-0000-0000-0000FF790000}"/>
    <cellStyle name="Normal 20 31" xfId="31233" xr:uid="{00000000-0005-0000-0000-0000007A0000}"/>
    <cellStyle name="Normal 20 31 10" xfId="31234" xr:uid="{00000000-0005-0000-0000-0000017A0000}"/>
    <cellStyle name="Normal 20 31 2" xfId="31235" xr:uid="{00000000-0005-0000-0000-0000027A0000}"/>
    <cellStyle name="Normal 20 31 2 2" xfId="31236" xr:uid="{00000000-0005-0000-0000-0000037A0000}"/>
    <cellStyle name="Normal 20 31 3" xfId="31237" xr:uid="{00000000-0005-0000-0000-0000047A0000}"/>
    <cellStyle name="Normal 20 31 3 2" xfId="31238" xr:uid="{00000000-0005-0000-0000-0000057A0000}"/>
    <cellStyle name="Normal 20 31 4" xfId="31239" xr:uid="{00000000-0005-0000-0000-0000067A0000}"/>
    <cellStyle name="Normal 20 31 4 2" xfId="31240" xr:uid="{00000000-0005-0000-0000-0000077A0000}"/>
    <cellStyle name="Normal 20 31 5" xfId="31241" xr:uid="{00000000-0005-0000-0000-0000087A0000}"/>
    <cellStyle name="Normal 20 31 5 2" xfId="31242" xr:uid="{00000000-0005-0000-0000-0000097A0000}"/>
    <cellStyle name="Normal 20 31 6" xfId="31243" xr:uid="{00000000-0005-0000-0000-00000A7A0000}"/>
    <cellStyle name="Normal 20 31 6 2" xfId="31244" xr:uid="{00000000-0005-0000-0000-00000B7A0000}"/>
    <cellStyle name="Normal 20 31 7" xfId="31245" xr:uid="{00000000-0005-0000-0000-00000C7A0000}"/>
    <cellStyle name="Normal 20 31 7 2" xfId="31246" xr:uid="{00000000-0005-0000-0000-00000D7A0000}"/>
    <cellStyle name="Normal 20 31 8" xfId="31247" xr:uid="{00000000-0005-0000-0000-00000E7A0000}"/>
    <cellStyle name="Normal 20 31 9" xfId="31248" xr:uid="{00000000-0005-0000-0000-00000F7A0000}"/>
    <cellStyle name="Normal 20 32" xfId="31249" xr:uid="{00000000-0005-0000-0000-0000107A0000}"/>
    <cellStyle name="Normal 20 32 10" xfId="31250" xr:uid="{00000000-0005-0000-0000-0000117A0000}"/>
    <cellStyle name="Normal 20 32 2" xfId="31251" xr:uid="{00000000-0005-0000-0000-0000127A0000}"/>
    <cellStyle name="Normal 20 32 2 2" xfId="31252" xr:uid="{00000000-0005-0000-0000-0000137A0000}"/>
    <cellStyle name="Normal 20 32 3" xfId="31253" xr:uid="{00000000-0005-0000-0000-0000147A0000}"/>
    <cellStyle name="Normal 20 32 3 2" xfId="31254" xr:uid="{00000000-0005-0000-0000-0000157A0000}"/>
    <cellStyle name="Normal 20 32 4" xfId="31255" xr:uid="{00000000-0005-0000-0000-0000167A0000}"/>
    <cellStyle name="Normal 20 32 4 2" xfId="31256" xr:uid="{00000000-0005-0000-0000-0000177A0000}"/>
    <cellStyle name="Normal 20 32 5" xfId="31257" xr:uid="{00000000-0005-0000-0000-0000187A0000}"/>
    <cellStyle name="Normal 20 32 5 2" xfId="31258" xr:uid="{00000000-0005-0000-0000-0000197A0000}"/>
    <cellStyle name="Normal 20 32 6" xfId="31259" xr:uid="{00000000-0005-0000-0000-00001A7A0000}"/>
    <cellStyle name="Normal 20 32 6 2" xfId="31260" xr:uid="{00000000-0005-0000-0000-00001B7A0000}"/>
    <cellStyle name="Normal 20 32 7" xfId="31261" xr:uid="{00000000-0005-0000-0000-00001C7A0000}"/>
    <cellStyle name="Normal 20 32 7 2" xfId="31262" xr:uid="{00000000-0005-0000-0000-00001D7A0000}"/>
    <cellStyle name="Normal 20 32 8" xfId="31263" xr:uid="{00000000-0005-0000-0000-00001E7A0000}"/>
    <cellStyle name="Normal 20 32 9" xfId="31264" xr:uid="{00000000-0005-0000-0000-00001F7A0000}"/>
    <cellStyle name="Normal 20 33" xfId="31265" xr:uid="{00000000-0005-0000-0000-0000207A0000}"/>
    <cellStyle name="Normal 20 33 10" xfId="31266" xr:uid="{00000000-0005-0000-0000-0000217A0000}"/>
    <cellStyle name="Normal 20 33 2" xfId="31267" xr:uid="{00000000-0005-0000-0000-0000227A0000}"/>
    <cellStyle name="Normal 20 33 2 2" xfId="31268" xr:uid="{00000000-0005-0000-0000-0000237A0000}"/>
    <cellStyle name="Normal 20 33 3" xfId="31269" xr:uid="{00000000-0005-0000-0000-0000247A0000}"/>
    <cellStyle name="Normal 20 33 3 2" xfId="31270" xr:uid="{00000000-0005-0000-0000-0000257A0000}"/>
    <cellStyle name="Normal 20 33 4" xfId="31271" xr:uid="{00000000-0005-0000-0000-0000267A0000}"/>
    <cellStyle name="Normal 20 33 4 2" xfId="31272" xr:uid="{00000000-0005-0000-0000-0000277A0000}"/>
    <cellStyle name="Normal 20 33 5" xfId="31273" xr:uid="{00000000-0005-0000-0000-0000287A0000}"/>
    <cellStyle name="Normal 20 33 5 2" xfId="31274" xr:uid="{00000000-0005-0000-0000-0000297A0000}"/>
    <cellStyle name="Normal 20 33 6" xfId="31275" xr:uid="{00000000-0005-0000-0000-00002A7A0000}"/>
    <cellStyle name="Normal 20 33 6 2" xfId="31276" xr:uid="{00000000-0005-0000-0000-00002B7A0000}"/>
    <cellStyle name="Normal 20 33 7" xfId="31277" xr:uid="{00000000-0005-0000-0000-00002C7A0000}"/>
    <cellStyle name="Normal 20 33 7 2" xfId="31278" xr:uid="{00000000-0005-0000-0000-00002D7A0000}"/>
    <cellStyle name="Normal 20 33 8" xfId="31279" xr:uid="{00000000-0005-0000-0000-00002E7A0000}"/>
    <cellStyle name="Normal 20 33 9" xfId="31280" xr:uid="{00000000-0005-0000-0000-00002F7A0000}"/>
    <cellStyle name="Normal 20 34" xfId="31281" xr:uid="{00000000-0005-0000-0000-0000307A0000}"/>
    <cellStyle name="Normal 20 34 10" xfId="31282" xr:uid="{00000000-0005-0000-0000-0000317A0000}"/>
    <cellStyle name="Normal 20 34 2" xfId="31283" xr:uid="{00000000-0005-0000-0000-0000327A0000}"/>
    <cellStyle name="Normal 20 34 2 2" xfId="31284" xr:uid="{00000000-0005-0000-0000-0000337A0000}"/>
    <cellStyle name="Normal 20 34 3" xfId="31285" xr:uid="{00000000-0005-0000-0000-0000347A0000}"/>
    <cellStyle name="Normal 20 34 3 2" xfId="31286" xr:uid="{00000000-0005-0000-0000-0000357A0000}"/>
    <cellStyle name="Normal 20 34 4" xfId="31287" xr:uid="{00000000-0005-0000-0000-0000367A0000}"/>
    <cellStyle name="Normal 20 34 4 2" xfId="31288" xr:uid="{00000000-0005-0000-0000-0000377A0000}"/>
    <cellStyle name="Normal 20 34 5" xfId="31289" xr:uid="{00000000-0005-0000-0000-0000387A0000}"/>
    <cellStyle name="Normal 20 34 5 2" xfId="31290" xr:uid="{00000000-0005-0000-0000-0000397A0000}"/>
    <cellStyle name="Normal 20 34 6" xfId="31291" xr:uid="{00000000-0005-0000-0000-00003A7A0000}"/>
    <cellStyle name="Normal 20 34 6 2" xfId="31292" xr:uid="{00000000-0005-0000-0000-00003B7A0000}"/>
    <cellStyle name="Normal 20 34 7" xfId="31293" xr:uid="{00000000-0005-0000-0000-00003C7A0000}"/>
    <cellStyle name="Normal 20 34 7 2" xfId="31294" xr:uid="{00000000-0005-0000-0000-00003D7A0000}"/>
    <cellStyle name="Normal 20 34 8" xfId="31295" xr:uid="{00000000-0005-0000-0000-00003E7A0000}"/>
    <cellStyle name="Normal 20 34 9" xfId="31296" xr:uid="{00000000-0005-0000-0000-00003F7A0000}"/>
    <cellStyle name="Normal 20 35" xfId="31297" xr:uid="{00000000-0005-0000-0000-0000407A0000}"/>
    <cellStyle name="Normal 20 35 10" xfId="31298" xr:uid="{00000000-0005-0000-0000-0000417A0000}"/>
    <cellStyle name="Normal 20 35 2" xfId="31299" xr:uid="{00000000-0005-0000-0000-0000427A0000}"/>
    <cellStyle name="Normal 20 35 2 2" xfId="31300" xr:uid="{00000000-0005-0000-0000-0000437A0000}"/>
    <cellStyle name="Normal 20 35 3" xfId="31301" xr:uid="{00000000-0005-0000-0000-0000447A0000}"/>
    <cellStyle name="Normal 20 35 3 2" xfId="31302" xr:uid="{00000000-0005-0000-0000-0000457A0000}"/>
    <cellStyle name="Normal 20 35 4" xfId="31303" xr:uid="{00000000-0005-0000-0000-0000467A0000}"/>
    <cellStyle name="Normal 20 35 4 2" xfId="31304" xr:uid="{00000000-0005-0000-0000-0000477A0000}"/>
    <cellStyle name="Normal 20 35 5" xfId="31305" xr:uid="{00000000-0005-0000-0000-0000487A0000}"/>
    <cellStyle name="Normal 20 35 5 2" xfId="31306" xr:uid="{00000000-0005-0000-0000-0000497A0000}"/>
    <cellStyle name="Normal 20 35 6" xfId="31307" xr:uid="{00000000-0005-0000-0000-00004A7A0000}"/>
    <cellStyle name="Normal 20 35 6 2" xfId="31308" xr:uid="{00000000-0005-0000-0000-00004B7A0000}"/>
    <cellStyle name="Normal 20 35 7" xfId="31309" xr:uid="{00000000-0005-0000-0000-00004C7A0000}"/>
    <cellStyle name="Normal 20 35 7 2" xfId="31310" xr:uid="{00000000-0005-0000-0000-00004D7A0000}"/>
    <cellStyle name="Normal 20 35 8" xfId="31311" xr:uid="{00000000-0005-0000-0000-00004E7A0000}"/>
    <cellStyle name="Normal 20 35 9" xfId="31312" xr:uid="{00000000-0005-0000-0000-00004F7A0000}"/>
    <cellStyle name="Normal 20 36" xfId="31313" xr:uid="{00000000-0005-0000-0000-0000507A0000}"/>
    <cellStyle name="Normal 20 36 10" xfId="31314" xr:uid="{00000000-0005-0000-0000-0000517A0000}"/>
    <cellStyle name="Normal 20 36 2" xfId="31315" xr:uid="{00000000-0005-0000-0000-0000527A0000}"/>
    <cellStyle name="Normal 20 36 2 2" xfId="31316" xr:uid="{00000000-0005-0000-0000-0000537A0000}"/>
    <cellStyle name="Normal 20 36 3" xfId="31317" xr:uid="{00000000-0005-0000-0000-0000547A0000}"/>
    <cellStyle name="Normal 20 36 3 2" xfId="31318" xr:uid="{00000000-0005-0000-0000-0000557A0000}"/>
    <cellStyle name="Normal 20 36 4" xfId="31319" xr:uid="{00000000-0005-0000-0000-0000567A0000}"/>
    <cellStyle name="Normal 20 36 4 2" xfId="31320" xr:uid="{00000000-0005-0000-0000-0000577A0000}"/>
    <cellStyle name="Normal 20 36 5" xfId="31321" xr:uid="{00000000-0005-0000-0000-0000587A0000}"/>
    <cellStyle name="Normal 20 36 5 2" xfId="31322" xr:uid="{00000000-0005-0000-0000-0000597A0000}"/>
    <cellStyle name="Normal 20 36 6" xfId="31323" xr:uid="{00000000-0005-0000-0000-00005A7A0000}"/>
    <cellStyle name="Normal 20 36 6 2" xfId="31324" xr:uid="{00000000-0005-0000-0000-00005B7A0000}"/>
    <cellStyle name="Normal 20 36 7" xfId="31325" xr:uid="{00000000-0005-0000-0000-00005C7A0000}"/>
    <cellStyle name="Normal 20 36 7 2" xfId="31326" xr:uid="{00000000-0005-0000-0000-00005D7A0000}"/>
    <cellStyle name="Normal 20 36 8" xfId="31327" xr:uid="{00000000-0005-0000-0000-00005E7A0000}"/>
    <cellStyle name="Normal 20 36 9" xfId="31328" xr:uid="{00000000-0005-0000-0000-00005F7A0000}"/>
    <cellStyle name="Normal 20 37" xfId="31329" xr:uid="{00000000-0005-0000-0000-0000607A0000}"/>
    <cellStyle name="Normal 20 37 10" xfId="31330" xr:uid="{00000000-0005-0000-0000-0000617A0000}"/>
    <cellStyle name="Normal 20 37 2" xfId="31331" xr:uid="{00000000-0005-0000-0000-0000627A0000}"/>
    <cellStyle name="Normal 20 37 2 2" xfId="31332" xr:uid="{00000000-0005-0000-0000-0000637A0000}"/>
    <cellStyle name="Normal 20 37 3" xfId="31333" xr:uid="{00000000-0005-0000-0000-0000647A0000}"/>
    <cellStyle name="Normal 20 37 3 2" xfId="31334" xr:uid="{00000000-0005-0000-0000-0000657A0000}"/>
    <cellStyle name="Normal 20 37 4" xfId="31335" xr:uid="{00000000-0005-0000-0000-0000667A0000}"/>
    <cellStyle name="Normal 20 37 4 2" xfId="31336" xr:uid="{00000000-0005-0000-0000-0000677A0000}"/>
    <cellStyle name="Normal 20 37 5" xfId="31337" xr:uid="{00000000-0005-0000-0000-0000687A0000}"/>
    <cellStyle name="Normal 20 37 5 2" xfId="31338" xr:uid="{00000000-0005-0000-0000-0000697A0000}"/>
    <cellStyle name="Normal 20 37 6" xfId="31339" xr:uid="{00000000-0005-0000-0000-00006A7A0000}"/>
    <cellStyle name="Normal 20 37 6 2" xfId="31340" xr:uid="{00000000-0005-0000-0000-00006B7A0000}"/>
    <cellStyle name="Normal 20 37 7" xfId="31341" xr:uid="{00000000-0005-0000-0000-00006C7A0000}"/>
    <cellStyle name="Normal 20 37 7 2" xfId="31342" xr:uid="{00000000-0005-0000-0000-00006D7A0000}"/>
    <cellStyle name="Normal 20 37 8" xfId="31343" xr:uid="{00000000-0005-0000-0000-00006E7A0000}"/>
    <cellStyle name="Normal 20 37 9" xfId="31344" xr:uid="{00000000-0005-0000-0000-00006F7A0000}"/>
    <cellStyle name="Normal 20 38" xfId="31345" xr:uid="{00000000-0005-0000-0000-0000707A0000}"/>
    <cellStyle name="Normal 20 38 10" xfId="31346" xr:uid="{00000000-0005-0000-0000-0000717A0000}"/>
    <cellStyle name="Normal 20 38 2" xfId="31347" xr:uid="{00000000-0005-0000-0000-0000727A0000}"/>
    <cellStyle name="Normal 20 38 2 2" xfId="31348" xr:uid="{00000000-0005-0000-0000-0000737A0000}"/>
    <cellStyle name="Normal 20 38 3" xfId="31349" xr:uid="{00000000-0005-0000-0000-0000747A0000}"/>
    <cellStyle name="Normal 20 38 3 2" xfId="31350" xr:uid="{00000000-0005-0000-0000-0000757A0000}"/>
    <cellStyle name="Normal 20 38 4" xfId="31351" xr:uid="{00000000-0005-0000-0000-0000767A0000}"/>
    <cellStyle name="Normal 20 38 4 2" xfId="31352" xr:uid="{00000000-0005-0000-0000-0000777A0000}"/>
    <cellStyle name="Normal 20 38 5" xfId="31353" xr:uid="{00000000-0005-0000-0000-0000787A0000}"/>
    <cellStyle name="Normal 20 38 5 2" xfId="31354" xr:uid="{00000000-0005-0000-0000-0000797A0000}"/>
    <cellStyle name="Normal 20 38 6" xfId="31355" xr:uid="{00000000-0005-0000-0000-00007A7A0000}"/>
    <cellStyle name="Normal 20 38 6 2" xfId="31356" xr:uid="{00000000-0005-0000-0000-00007B7A0000}"/>
    <cellStyle name="Normal 20 38 7" xfId="31357" xr:uid="{00000000-0005-0000-0000-00007C7A0000}"/>
    <cellStyle name="Normal 20 38 7 2" xfId="31358" xr:uid="{00000000-0005-0000-0000-00007D7A0000}"/>
    <cellStyle name="Normal 20 38 8" xfId="31359" xr:uid="{00000000-0005-0000-0000-00007E7A0000}"/>
    <cellStyle name="Normal 20 38 9" xfId="31360" xr:uid="{00000000-0005-0000-0000-00007F7A0000}"/>
    <cellStyle name="Normal 20 39" xfId="31361" xr:uid="{00000000-0005-0000-0000-0000807A0000}"/>
    <cellStyle name="Normal 20 39 10" xfId="31362" xr:uid="{00000000-0005-0000-0000-0000817A0000}"/>
    <cellStyle name="Normal 20 39 2" xfId="31363" xr:uid="{00000000-0005-0000-0000-0000827A0000}"/>
    <cellStyle name="Normal 20 39 2 2" xfId="31364" xr:uid="{00000000-0005-0000-0000-0000837A0000}"/>
    <cellStyle name="Normal 20 39 3" xfId="31365" xr:uid="{00000000-0005-0000-0000-0000847A0000}"/>
    <cellStyle name="Normal 20 39 3 2" xfId="31366" xr:uid="{00000000-0005-0000-0000-0000857A0000}"/>
    <cellStyle name="Normal 20 39 4" xfId="31367" xr:uid="{00000000-0005-0000-0000-0000867A0000}"/>
    <cellStyle name="Normal 20 39 4 2" xfId="31368" xr:uid="{00000000-0005-0000-0000-0000877A0000}"/>
    <cellStyle name="Normal 20 39 5" xfId="31369" xr:uid="{00000000-0005-0000-0000-0000887A0000}"/>
    <cellStyle name="Normal 20 39 5 2" xfId="31370" xr:uid="{00000000-0005-0000-0000-0000897A0000}"/>
    <cellStyle name="Normal 20 39 6" xfId="31371" xr:uid="{00000000-0005-0000-0000-00008A7A0000}"/>
    <cellStyle name="Normal 20 39 6 2" xfId="31372" xr:uid="{00000000-0005-0000-0000-00008B7A0000}"/>
    <cellStyle name="Normal 20 39 7" xfId="31373" xr:uid="{00000000-0005-0000-0000-00008C7A0000}"/>
    <cellStyle name="Normal 20 39 7 2" xfId="31374" xr:uid="{00000000-0005-0000-0000-00008D7A0000}"/>
    <cellStyle name="Normal 20 39 8" xfId="31375" xr:uid="{00000000-0005-0000-0000-00008E7A0000}"/>
    <cellStyle name="Normal 20 39 9" xfId="31376" xr:uid="{00000000-0005-0000-0000-00008F7A0000}"/>
    <cellStyle name="Normal 20 4" xfId="31377" xr:uid="{00000000-0005-0000-0000-0000907A0000}"/>
    <cellStyle name="Normal 20 4 10" xfId="31378" xr:uid="{00000000-0005-0000-0000-0000917A0000}"/>
    <cellStyle name="Normal 20 4 2" xfId="31379" xr:uid="{00000000-0005-0000-0000-0000927A0000}"/>
    <cellStyle name="Normal 20 4 2 2" xfId="31380" xr:uid="{00000000-0005-0000-0000-0000937A0000}"/>
    <cellStyle name="Normal 20 4 3" xfId="31381" xr:uid="{00000000-0005-0000-0000-0000947A0000}"/>
    <cellStyle name="Normal 20 4 3 2" xfId="31382" xr:uid="{00000000-0005-0000-0000-0000957A0000}"/>
    <cellStyle name="Normal 20 4 4" xfId="31383" xr:uid="{00000000-0005-0000-0000-0000967A0000}"/>
    <cellStyle name="Normal 20 4 4 2" xfId="31384" xr:uid="{00000000-0005-0000-0000-0000977A0000}"/>
    <cellStyle name="Normal 20 4 5" xfId="31385" xr:uid="{00000000-0005-0000-0000-0000987A0000}"/>
    <cellStyle name="Normal 20 4 5 2" xfId="31386" xr:uid="{00000000-0005-0000-0000-0000997A0000}"/>
    <cellStyle name="Normal 20 4 6" xfId="31387" xr:uid="{00000000-0005-0000-0000-00009A7A0000}"/>
    <cellStyle name="Normal 20 4 6 2" xfId="31388" xr:uid="{00000000-0005-0000-0000-00009B7A0000}"/>
    <cellStyle name="Normal 20 4 7" xfId="31389" xr:uid="{00000000-0005-0000-0000-00009C7A0000}"/>
    <cellStyle name="Normal 20 4 7 2" xfId="31390" xr:uid="{00000000-0005-0000-0000-00009D7A0000}"/>
    <cellStyle name="Normal 20 4 8" xfId="31391" xr:uid="{00000000-0005-0000-0000-00009E7A0000}"/>
    <cellStyle name="Normal 20 4 9" xfId="31392" xr:uid="{00000000-0005-0000-0000-00009F7A0000}"/>
    <cellStyle name="Normal 20 40" xfId="31393" xr:uid="{00000000-0005-0000-0000-0000A07A0000}"/>
    <cellStyle name="Normal 20 40 10" xfId="31394" xr:uid="{00000000-0005-0000-0000-0000A17A0000}"/>
    <cellStyle name="Normal 20 40 2" xfId="31395" xr:uid="{00000000-0005-0000-0000-0000A27A0000}"/>
    <cellStyle name="Normal 20 40 2 2" xfId="31396" xr:uid="{00000000-0005-0000-0000-0000A37A0000}"/>
    <cellStyle name="Normal 20 40 3" xfId="31397" xr:uid="{00000000-0005-0000-0000-0000A47A0000}"/>
    <cellStyle name="Normal 20 40 3 2" xfId="31398" xr:uid="{00000000-0005-0000-0000-0000A57A0000}"/>
    <cellStyle name="Normal 20 40 4" xfId="31399" xr:uid="{00000000-0005-0000-0000-0000A67A0000}"/>
    <cellStyle name="Normal 20 40 4 2" xfId="31400" xr:uid="{00000000-0005-0000-0000-0000A77A0000}"/>
    <cellStyle name="Normal 20 40 5" xfId="31401" xr:uid="{00000000-0005-0000-0000-0000A87A0000}"/>
    <cellStyle name="Normal 20 40 5 2" xfId="31402" xr:uid="{00000000-0005-0000-0000-0000A97A0000}"/>
    <cellStyle name="Normal 20 40 6" xfId="31403" xr:uid="{00000000-0005-0000-0000-0000AA7A0000}"/>
    <cellStyle name="Normal 20 40 6 2" xfId="31404" xr:uid="{00000000-0005-0000-0000-0000AB7A0000}"/>
    <cellStyle name="Normal 20 40 7" xfId="31405" xr:uid="{00000000-0005-0000-0000-0000AC7A0000}"/>
    <cellStyle name="Normal 20 40 7 2" xfId="31406" xr:uid="{00000000-0005-0000-0000-0000AD7A0000}"/>
    <cellStyle name="Normal 20 40 8" xfId="31407" xr:uid="{00000000-0005-0000-0000-0000AE7A0000}"/>
    <cellStyle name="Normal 20 40 9" xfId="31408" xr:uid="{00000000-0005-0000-0000-0000AF7A0000}"/>
    <cellStyle name="Normal 20 41" xfId="31409" xr:uid="{00000000-0005-0000-0000-0000B07A0000}"/>
    <cellStyle name="Normal 20 41 10" xfId="31410" xr:uid="{00000000-0005-0000-0000-0000B17A0000}"/>
    <cellStyle name="Normal 20 41 2" xfId="31411" xr:uid="{00000000-0005-0000-0000-0000B27A0000}"/>
    <cellStyle name="Normal 20 41 2 2" xfId="31412" xr:uid="{00000000-0005-0000-0000-0000B37A0000}"/>
    <cellStyle name="Normal 20 41 3" xfId="31413" xr:uid="{00000000-0005-0000-0000-0000B47A0000}"/>
    <cellStyle name="Normal 20 41 3 2" xfId="31414" xr:uid="{00000000-0005-0000-0000-0000B57A0000}"/>
    <cellStyle name="Normal 20 41 4" xfId="31415" xr:uid="{00000000-0005-0000-0000-0000B67A0000}"/>
    <cellStyle name="Normal 20 41 4 2" xfId="31416" xr:uid="{00000000-0005-0000-0000-0000B77A0000}"/>
    <cellStyle name="Normal 20 41 5" xfId="31417" xr:uid="{00000000-0005-0000-0000-0000B87A0000}"/>
    <cellStyle name="Normal 20 41 5 2" xfId="31418" xr:uid="{00000000-0005-0000-0000-0000B97A0000}"/>
    <cellStyle name="Normal 20 41 6" xfId="31419" xr:uid="{00000000-0005-0000-0000-0000BA7A0000}"/>
    <cellStyle name="Normal 20 41 6 2" xfId="31420" xr:uid="{00000000-0005-0000-0000-0000BB7A0000}"/>
    <cellStyle name="Normal 20 41 7" xfId="31421" xr:uid="{00000000-0005-0000-0000-0000BC7A0000}"/>
    <cellStyle name="Normal 20 41 7 2" xfId="31422" xr:uid="{00000000-0005-0000-0000-0000BD7A0000}"/>
    <cellStyle name="Normal 20 41 8" xfId="31423" xr:uid="{00000000-0005-0000-0000-0000BE7A0000}"/>
    <cellStyle name="Normal 20 41 9" xfId="31424" xr:uid="{00000000-0005-0000-0000-0000BF7A0000}"/>
    <cellStyle name="Normal 20 42" xfId="31425" xr:uid="{00000000-0005-0000-0000-0000C07A0000}"/>
    <cellStyle name="Normal 20 42 10" xfId="31426" xr:uid="{00000000-0005-0000-0000-0000C17A0000}"/>
    <cellStyle name="Normal 20 42 2" xfId="31427" xr:uid="{00000000-0005-0000-0000-0000C27A0000}"/>
    <cellStyle name="Normal 20 42 2 2" xfId="31428" xr:uid="{00000000-0005-0000-0000-0000C37A0000}"/>
    <cellStyle name="Normal 20 42 3" xfId="31429" xr:uid="{00000000-0005-0000-0000-0000C47A0000}"/>
    <cellStyle name="Normal 20 42 3 2" xfId="31430" xr:uid="{00000000-0005-0000-0000-0000C57A0000}"/>
    <cellStyle name="Normal 20 42 4" xfId="31431" xr:uid="{00000000-0005-0000-0000-0000C67A0000}"/>
    <cellStyle name="Normal 20 42 4 2" xfId="31432" xr:uid="{00000000-0005-0000-0000-0000C77A0000}"/>
    <cellStyle name="Normal 20 42 5" xfId="31433" xr:uid="{00000000-0005-0000-0000-0000C87A0000}"/>
    <cellStyle name="Normal 20 42 5 2" xfId="31434" xr:uid="{00000000-0005-0000-0000-0000C97A0000}"/>
    <cellStyle name="Normal 20 42 6" xfId="31435" xr:uid="{00000000-0005-0000-0000-0000CA7A0000}"/>
    <cellStyle name="Normal 20 42 6 2" xfId="31436" xr:uid="{00000000-0005-0000-0000-0000CB7A0000}"/>
    <cellStyle name="Normal 20 42 7" xfId="31437" xr:uid="{00000000-0005-0000-0000-0000CC7A0000}"/>
    <cellStyle name="Normal 20 42 7 2" xfId="31438" xr:uid="{00000000-0005-0000-0000-0000CD7A0000}"/>
    <cellStyle name="Normal 20 42 8" xfId="31439" xr:uid="{00000000-0005-0000-0000-0000CE7A0000}"/>
    <cellStyle name="Normal 20 42 9" xfId="31440" xr:uid="{00000000-0005-0000-0000-0000CF7A0000}"/>
    <cellStyle name="Normal 20 43" xfId="31441" xr:uid="{00000000-0005-0000-0000-0000D07A0000}"/>
    <cellStyle name="Normal 20 43 10" xfId="31442" xr:uid="{00000000-0005-0000-0000-0000D17A0000}"/>
    <cellStyle name="Normal 20 43 2" xfId="31443" xr:uid="{00000000-0005-0000-0000-0000D27A0000}"/>
    <cellStyle name="Normal 20 43 2 2" xfId="31444" xr:uid="{00000000-0005-0000-0000-0000D37A0000}"/>
    <cellStyle name="Normal 20 43 3" xfId="31445" xr:uid="{00000000-0005-0000-0000-0000D47A0000}"/>
    <cellStyle name="Normal 20 43 3 2" xfId="31446" xr:uid="{00000000-0005-0000-0000-0000D57A0000}"/>
    <cellStyle name="Normal 20 43 4" xfId="31447" xr:uid="{00000000-0005-0000-0000-0000D67A0000}"/>
    <cellStyle name="Normal 20 43 4 2" xfId="31448" xr:uid="{00000000-0005-0000-0000-0000D77A0000}"/>
    <cellStyle name="Normal 20 43 5" xfId="31449" xr:uid="{00000000-0005-0000-0000-0000D87A0000}"/>
    <cellStyle name="Normal 20 43 5 2" xfId="31450" xr:uid="{00000000-0005-0000-0000-0000D97A0000}"/>
    <cellStyle name="Normal 20 43 6" xfId="31451" xr:uid="{00000000-0005-0000-0000-0000DA7A0000}"/>
    <cellStyle name="Normal 20 43 6 2" xfId="31452" xr:uid="{00000000-0005-0000-0000-0000DB7A0000}"/>
    <cellStyle name="Normal 20 43 7" xfId="31453" xr:uid="{00000000-0005-0000-0000-0000DC7A0000}"/>
    <cellStyle name="Normal 20 43 7 2" xfId="31454" xr:uid="{00000000-0005-0000-0000-0000DD7A0000}"/>
    <cellStyle name="Normal 20 43 8" xfId="31455" xr:uid="{00000000-0005-0000-0000-0000DE7A0000}"/>
    <cellStyle name="Normal 20 43 9" xfId="31456" xr:uid="{00000000-0005-0000-0000-0000DF7A0000}"/>
    <cellStyle name="Normal 20 44" xfId="31457" xr:uid="{00000000-0005-0000-0000-0000E07A0000}"/>
    <cellStyle name="Normal 20 44 10" xfId="31458" xr:uid="{00000000-0005-0000-0000-0000E17A0000}"/>
    <cellStyle name="Normal 20 44 2" xfId="31459" xr:uid="{00000000-0005-0000-0000-0000E27A0000}"/>
    <cellStyle name="Normal 20 44 2 2" xfId="31460" xr:uid="{00000000-0005-0000-0000-0000E37A0000}"/>
    <cellStyle name="Normal 20 44 3" xfId="31461" xr:uid="{00000000-0005-0000-0000-0000E47A0000}"/>
    <cellStyle name="Normal 20 44 3 2" xfId="31462" xr:uid="{00000000-0005-0000-0000-0000E57A0000}"/>
    <cellStyle name="Normal 20 44 4" xfId="31463" xr:uid="{00000000-0005-0000-0000-0000E67A0000}"/>
    <cellStyle name="Normal 20 44 4 2" xfId="31464" xr:uid="{00000000-0005-0000-0000-0000E77A0000}"/>
    <cellStyle name="Normal 20 44 5" xfId="31465" xr:uid="{00000000-0005-0000-0000-0000E87A0000}"/>
    <cellStyle name="Normal 20 44 5 2" xfId="31466" xr:uid="{00000000-0005-0000-0000-0000E97A0000}"/>
    <cellStyle name="Normal 20 44 6" xfId="31467" xr:uid="{00000000-0005-0000-0000-0000EA7A0000}"/>
    <cellStyle name="Normal 20 44 6 2" xfId="31468" xr:uid="{00000000-0005-0000-0000-0000EB7A0000}"/>
    <cellStyle name="Normal 20 44 7" xfId="31469" xr:uid="{00000000-0005-0000-0000-0000EC7A0000}"/>
    <cellStyle name="Normal 20 44 7 2" xfId="31470" xr:uid="{00000000-0005-0000-0000-0000ED7A0000}"/>
    <cellStyle name="Normal 20 44 8" xfId="31471" xr:uid="{00000000-0005-0000-0000-0000EE7A0000}"/>
    <cellStyle name="Normal 20 44 9" xfId="31472" xr:uid="{00000000-0005-0000-0000-0000EF7A0000}"/>
    <cellStyle name="Normal 20 45" xfId="31473" xr:uid="{00000000-0005-0000-0000-0000F07A0000}"/>
    <cellStyle name="Normal 20 5" xfId="31474" xr:uid="{00000000-0005-0000-0000-0000F17A0000}"/>
    <cellStyle name="Normal 20 5 10" xfId="31475" xr:uid="{00000000-0005-0000-0000-0000F27A0000}"/>
    <cellStyle name="Normal 20 5 2" xfId="31476" xr:uid="{00000000-0005-0000-0000-0000F37A0000}"/>
    <cellStyle name="Normal 20 5 2 2" xfId="31477" xr:uid="{00000000-0005-0000-0000-0000F47A0000}"/>
    <cellStyle name="Normal 20 5 3" xfId="31478" xr:uid="{00000000-0005-0000-0000-0000F57A0000}"/>
    <cellStyle name="Normal 20 5 3 2" xfId="31479" xr:uid="{00000000-0005-0000-0000-0000F67A0000}"/>
    <cellStyle name="Normal 20 5 4" xfId="31480" xr:uid="{00000000-0005-0000-0000-0000F77A0000}"/>
    <cellStyle name="Normal 20 5 4 2" xfId="31481" xr:uid="{00000000-0005-0000-0000-0000F87A0000}"/>
    <cellStyle name="Normal 20 5 5" xfId="31482" xr:uid="{00000000-0005-0000-0000-0000F97A0000}"/>
    <cellStyle name="Normal 20 5 5 2" xfId="31483" xr:uid="{00000000-0005-0000-0000-0000FA7A0000}"/>
    <cellStyle name="Normal 20 5 6" xfId="31484" xr:uid="{00000000-0005-0000-0000-0000FB7A0000}"/>
    <cellStyle name="Normal 20 5 6 2" xfId="31485" xr:uid="{00000000-0005-0000-0000-0000FC7A0000}"/>
    <cellStyle name="Normal 20 5 7" xfId="31486" xr:uid="{00000000-0005-0000-0000-0000FD7A0000}"/>
    <cellStyle name="Normal 20 5 7 2" xfId="31487" xr:uid="{00000000-0005-0000-0000-0000FE7A0000}"/>
    <cellStyle name="Normal 20 5 8" xfId="31488" xr:uid="{00000000-0005-0000-0000-0000FF7A0000}"/>
    <cellStyle name="Normal 20 5 9" xfId="31489" xr:uid="{00000000-0005-0000-0000-0000007B0000}"/>
    <cellStyle name="Normal 20 6" xfId="31490" xr:uid="{00000000-0005-0000-0000-0000017B0000}"/>
    <cellStyle name="Normal 20 6 10" xfId="31491" xr:uid="{00000000-0005-0000-0000-0000027B0000}"/>
    <cellStyle name="Normal 20 6 2" xfId="31492" xr:uid="{00000000-0005-0000-0000-0000037B0000}"/>
    <cellStyle name="Normal 20 6 2 2" xfId="31493" xr:uid="{00000000-0005-0000-0000-0000047B0000}"/>
    <cellStyle name="Normal 20 6 3" xfId="31494" xr:uid="{00000000-0005-0000-0000-0000057B0000}"/>
    <cellStyle name="Normal 20 6 3 2" xfId="31495" xr:uid="{00000000-0005-0000-0000-0000067B0000}"/>
    <cellStyle name="Normal 20 6 4" xfId="31496" xr:uid="{00000000-0005-0000-0000-0000077B0000}"/>
    <cellStyle name="Normal 20 6 4 2" xfId="31497" xr:uid="{00000000-0005-0000-0000-0000087B0000}"/>
    <cellStyle name="Normal 20 6 5" xfId="31498" xr:uid="{00000000-0005-0000-0000-0000097B0000}"/>
    <cellStyle name="Normal 20 6 5 2" xfId="31499" xr:uid="{00000000-0005-0000-0000-00000A7B0000}"/>
    <cellStyle name="Normal 20 6 6" xfId="31500" xr:uid="{00000000-0005-0000-0000-00000B7B0000}"/>
    <cellStyle name="Normal 20 6 6 2" xfId="31501" xr:uid="{00000000-0005-0000-0000-00000C7B0000}"/>
    <cellStyle name="Normal 20 6 7" xfId="31502" xr:uid="{00000000-0005-0000-0000-00000D7B0000}"/>
    <cellStyle name="Normal 20 6 7 2" xfId="31503" xr:uid="{00000000-0005-0000-0000-00000E7B0000}"/>
    <cellStyle name="Normal 20 6 8" xfId="31504" xr:uid="{00000000-0005-0000-0000-00000F7B0000}"/>
    <cellStyle name="Normal 20 6 9" xfId="31505" xr:uid="{00000000-0005-0000-0000-0000107B0000}"/>
    <cellStyle name="Normal 20 7" xfId="31506" xr:uid="{00000000-0005-0000-0000-0000117B0000}"/>
    <cellStyle name="Normal 20 7 10" xfId="31507" xr:uid="{00000000-0005-0000-0000-0000127B0000}"/>
    <cellStyle name="Normal 20 7 2" xfId="31508" xr:uid="{00000000-0005-0000-0000-0000137B0000}"/>
    <cellStyle name="Normal 20 7 2 2" xfId="31509" xr:uid="{00000000-0005-0000-0000-0000147B0000}"/>
    <cellStyle name="Normal 20 7 3" xfId="31510" xr:uid="{00000000-0005-0000-0000-0000157B0000}"/>
    <cellStyle name="Normal 20 7 3 2" xfId="31511" xr:uid="{00000000-0005-0000-0000-0000167B0000}"/>
    <cellStyle name="Normal 20 7 4" xfId="31512" xr:uid="{00000000-0005-0000-0000-0000177B0000}"/>
    <cellStyle name="Normal 20 7 4 2" xfId="31513" xr:uid="{00000000-0005-0000-0000-0000187B0000}"/>
    <cellStyle name="Normal 20 7 5" xfId="31514" xr:uid="{00000000-0005-0000-0000-0000197B0000}"/>
    <cellStyle name="Normal 20 7 5 2" xfId="31515" xr:uid="{00000000-0005-0000-0000-00001A7B0000}"/>
    <cellStyle name="Normal 20 7 6" xfId="31516" xr:uid="{00000000-0005-0000-0000-00001B7B0000}"/>
    <cellStyle name="Normal 20 7 6 2" xfId="31517" xr:uid="{00000000-0005-0000-0000-00001C7B0000}"/>
    <cellStyle name="Normal 20 7 7" xfId="31518" xr:uid="{00000000-0005-0000-0000-00001D7B0000}"/>
    <cellStyle name="Normal 20 7 7 2" xfId="31519" xr:uid="{00000000-0005-0000-0000-00001E7B0000}"/>
    <cellStyle name="Normal 20 7 8" xfId="31520" xr:uid="{00000000-0005-0000-0000-00001F7B0000}"/>
    <cellStyle name="Normal 20 7 9" xfId="31521" xr:uid="{00000000-0005-0000-0000-0000207B0000}"/>
    <cellStyle name="Normal 20 8" xfId="31522" xr:uid="{00000000-0005-0000-0000-0000217B0000}"/>
    <cellStyle name="Normal 20 8 10" xfId="31523" xr:uid="{00000000-0005-0000-0000-0000227B0000}"/>
    <cellStyle name="Normal 20 8 2" xfId="31524" xr:uid="{00000000-0005-0000-0000-0000237B0000}"/>
    <cellStyle name="Normal 20 8 2 2" xfId="31525" xr:uid="{00000000-0005-0000-0000-0000247B0000}"/>
    <cellStyle name="Normal 20 8 3" xfId="31526" xr:uid="{00000000-0005-0000-0000-0000257B0000}"/>
    <cellStyle name="Normal 20 8 3 2" xfId="31527" xr:uid="{00000000-0005-0000-0000-0000267B0000}"/>
    <cellStyle name="Normal 20 8 4" xfId="31528" xr:uid="{00000000-0005-0000-0000-0000277B0000}"/>
    <cellStyle name="Normal 20 8 4 2" xfId="31529" xr:uid="{00000000-0005-0000-0000-0000287B0000}"/>
    <cellStyle name="Normal 20 8 5" xfId="31530" xr:uid="{00000000-0005-0000-0000-0000297B0000}"/>
    <cellStyle name="Normal 20 8 5 2" xfId="31531" xr:uid="{00000000-0005-0000-0000-00002A7B0000}"/>
    <cellStyle name="Normal 20 8 6" xfId="31532" xr:uid="{00000000-0005-0000-0000-00002B7B0000}"/>
    <cellStyle name="Normal 20 8 6 2" xfId="31533" xr:uid="{00000000-0005-0000-0000-00002C7B0000}"/>
    <cellStyle name="Normal 20 8 7" xfId="31534" xr:uid="{00000000-0005-0000-0000-00002D7B0000}"/>
    <cellStyle name="Normal 20 8 7 2" xfId="31535" xr:uid="{00000000-0005-0000-0000-00002E7B0000}"/>
    <cellStyle name="Normal 20 8 8" xfId="31536" xr:uid="{00000000-0005-0000-0000-00002F7B0000}"/>
    <cellStyle name="Normal 20 8 9" xfId="31537" xr:uid="{00000000-0005-0000-0000-0000307B0000}"/>
    <cellStyle name="Normal 20 9" xfId="31538" xr:uid="{00000000-0005-0000-0000-0000317B0000}"/>
    <cellStyle name="Normal 20 9 10" xfId="31539" xr:uid="{00000000-0005-0000-0000-0000327B0000}"/>
    <cellStyle name="Normal 20 9 2" xfId="31540" xr:uid="{00000000-0005-0000-0000-0000337B0000}"/>
    <cellStyle name="Normal 20 9 2 2" xfId="31541" xr:uid="{00000000-0005-0000-0000-0000347B0000}"/>
    <cellStyle name="Normal 20 9 3" xfId="31542" xr:uid="{00000000-0005-0000-0000-0000357B0000}"/>
    <cellStyle name="Normal 20 9 3 2" xfId="31543" xr:uid="{00000000-0005-0000-0000-0000367B0000}"/>
    <cellStyle name="Normal 20 9 4" xfId="31544" xr:uid="{00000000-0005-0000-0000-0000377B0000}"/>
    <cellStyle name="Normal 20 9 4 2" xfId="31545" xr:uid="{00000000-0005-0000-0000-0000387B0000}"/>
    <cellStyle name="Normal 20 9 5" xfId="31546" xr:uid="{00000000-0005-0000-0000-0000397B0000}"/>
    <cellStyle name="Normal 20 9 5 2" xfId="31547" xr:uid="{00000000-0005-0000-0000-00003A7B0000}"/>
    <cellStyle name="Normal 20 9 6" xfId="31548" xr:uid="{00000000-0005-0000-0000-00003B7B0000}"/>
    <cellStyle name="Normal 20 9 6 2" xfId="31549" xr:uid="{00000000-0005-0000-0000-00003C7B0000}"/>
    <cellStyle name="Normal 20 9 7" xfId="31550" xr:uid="{00000000-0005-0000-0000-00003D7B0000}"/>
    <cellStyle name="Normal 20 9 7 2" xfId="31551" xr:uid="{00000000-0005-0000-0000-00003E7B0000}"/>
    <cellStyle name="Normal 20 9 8" xfId="31552" xr:uid="{00000000-0005-0000-0000-00003F7B0000}"/>
    <cellStyle name="Normal 20 9 9" xfId="31553" xr:uid="{00000000-0005-0000-0000-0000407B0000}"/>
    <cellStyle name="Normal 21" xfId="31554" xr:uid="{00000000-0005-0000-0000-0000417B0000}"/>
    <cellStyle name="Normal 21 10" xfId="31555" xr:uid="{00000000-0005-0000-0000-0000427B0000}"/>
    <cellStyle name="Normal 21 10 10" xfId="31556" xr:uid="{00000000-0005-0000-0000-0000437B0000}"/>
    <cellStyle name="Normal 21 10 2" xfId="31557" xr:uid="{00000000-0005-0000-0000-0000447B0000}"/>
    <cellStyle name="Normal 21 10 2 2" xfId="31558" xr:uid="{00000000-0005-0000-0000-0000457B0000}"/>
    <cellStyle name="Normal 21 10 3" xfId="31559" xr:uid="{00000000-0005-0000-0000-0000467B0000}"/>
    <cellStyle name="Normal 21 10 3 2" xfId="31560" xr:uid="{00000000-0005-0000-0000-0000477B0000}"/>
    <cellStyle name="Normal 21 10 4" xfId="31561" xr:uid="{00000000-0005-0000-0000-0000487B0000}"/>
    <cellStyle name="Normal 21 10 4 2" xfId="31562" xr:uid="{00000000-0005-0000-0000-0000497B0000}"/>
    <cellStyle name="Normal 21 10 5" xfId="31563" xr:uid="{00000000-0005-0000-0000-00004A7B0000}"/>
    <cellStyle name="Normal 21 10 5 2" xfId="31564" xr:uid="{00000000-0005-0000-0000-00004B7B0000}"/>
    <cellStyle name="Normal 21 10 6" xfId="31565" xr:uid="{00000000-0005-0000-0000-00004C7B0000}"/>
    <cellStyle name="Normal 21 10 6 2" xfId="31566" xr:uid="{00000000-0005-0000-0000-00004D7B0000}"/>
    <cellStyle name="Normal 21 10 7" xfId="31567" xr:uid="{00000000-0005-0000-0000-00004E7B0000}"/>
    <cellStyle name="Normal 21 10 7 2" xfId="31568" xr:uid="{00000000-0005-0000-0000-00004F7B0000}"/>
    <cellStyle name="Normal 21 10 8" xfId="31569" xr:uid="{00000000-0005-0000-0000-0000507B0000}"/>
    <cellStyle name="Normal 21 10 9" xfId="31570" xr:uid="{00000000-0005-0000-0000-0000517B0000}"/>
    <cellStyle name="Normal 21 11" xfId="31571" xr:uid="{00000000-0005-0000-0000-0000527B0000}"/>
    <cellStyle name="Normal 21 11 10" xfId="31572" xr:uid="{00000000-0005-0000-0000-0000537B0000}"/>
    <cellStyle name="Normal 21 11 2" xfId="31573" xr:uid="{00000000-0005-0000-0000-0000547B0000}"/>
    <cellStyle name="Normal 21 11 2 2" xfId="31574" xr:uid="{00000000-0005-0000-0000-0000557B0000}"/>
    <cellStyle name="Normal 21 11 3" xfId="31575" xr:uid="{00000000-0005-0000-0000-0000567B0000}"/>
    <cellStyle name="Normal 21 11 3 2" xfId="31576" xr:uid="{00000000-0005-0000-0000-0000577B0000}"/>
    <cellStyle name="Normal 21 11 4" xfId="31577" xr:uid="{00000000-0005-0000-0000-0000587B0000}"/>
    <cellStyle name="Normal 21 11 4 2" xfId="31578" xr:uid="{00000000-0005-0000-0000-0000597B0000}"/>
    <cellStyle name="Normal 21 11 5" xfId="31579" xr:uid="{00000000-0005-0000-0000-00005A7B0000}"/>
    <cellStyle name="Normal 21 11 5 2" xfId="31580" xr:uid="{00000000-0005-0000-0000-00005B7B0000}"/>
    <cellStyle name="Normal 21 11 6" xfId="31581" xr:uid="{00000000-0005-0000-0000-00005C7B0000}"/>
    <cellStyle name="Normal 21 11 6 2" xfId="31582" xr:uid="{00000000-0005-0000-0000-00005D7B0000}"/>
    <cellStyle name="Normal 21 11 7" xfId="31583" xr:uid="{00000000-0005-0000-0000-00005E7B0000}"/>
    <cellStyle name="Normal 21 11 7 2" xfId="31584" xr:uid="{00000000-0005-0000-0000-00005F7B0000}"/>
    <cellStyle name="Normal 21 11 8" xfId="31585" xr:uid="{00000000-0005-0000-0000-0000607B0000}"/>
    <cellStyle name="Normal 21 11 9" xfId="31586" xr:uid="{00000000-0005-0000-0000-0000617B0000}"/>
    <cellStyle name="Normal 21 12" xfId="31587" xr:uid="{00000000-0005-0000-0000-0000627B0000}"/>
    <cellStyle name="Normal 21 12 10" xfId="31588" xr:uid="{00000000-0005-0000-0000-0000637B0000}"/>
    <cellStyle name="Normal 21 12 2" xfId="31589" xr:uid="{00000000-0005-0000-0000-0000647B0000}"/>
    <cellStyle name="Normal 21 12 2 2" xfId="31590" xr:uid="{00000000-0005-0000-0000-0000657B0000}"/>
    <cellStyle name="Normal 21 12 3" xfId="31591" xr:uid="{00000000-0005-0000-0000-0000667B0000}"/>
    <cellStyle name="Normal 21 12 3 2" xfId="31592" xr:uid="{00000000-0005-0000-0000-0000677B0000}"/>
    <cellStyle name="Normal 21 12 4" xfId="31593" xr:uid="{00000000-0005-0000-0000-0000687B0000}"/>
    <cellStyle name="Normal 21 12 4 2" xfId="31594" xr:uid="{00000000-0005-0000-0000-0000697B0000}"/>
    <cellStyle name="Normal 21 12 5" xfId="31595" xr:uid="{00000000-0005-0000-0000-00006A7B0000}"/>
    <cellStyle name="Normal 21 12 5 2" xfId="31596" xr:uid="{00000000-0005-0000-0000-00006B7B0000}"/>
    <cellStyle name="Normal 21 12 6" xfId="31597" xr:uid="{00000000-0005-0000-0000-00006C7B0000}"/>
    <cellStyle name="Normal 21 12 6 2" xfId="31598" xr:uid="{00000000-0005-0000-0000-00006D7B0000}"/>
    <cellStyle name="Normal 21 12 7" xfId="31599" xr:uid="{00000000-0005-0000-0000-00006E7B0000}"/>
    <cellStyle name="Normal 21 12 7 2" xfId="31600" xr:uid="{00000000-0005-0000-0000-00006F7B0000}"/>
    <cellStyle name="Normal 21 12 8" xfId="31601" xr:uid="{00000000-0005-0000-0000-0000707B0000}"/>
    <cellStyle name="Normal 21 12 9" xfId="31602" xr:uid="{00000000-0005-0000-0000-0000717B0000}"/>
    <cellStyle name="Normal 21 13" xfId="31603" xr:uid="{00000000-0005-0000-0000-0000727B0000}"/>
    <cellStyle name="Normal 21 13 10" xfId="31604" xr:uid="{00000000-0005-0000-0000-0000737B0000}"/>
    <cellStyle name="Normal 21 13 2" xfId="31605" xr:uid="{00000000-0005-0000-0000-0000747B0000}"/>
    <cellStyle name="Normal 21 13 2 2" xfId="31606" xr:uid="{00000000-0005-0000-0000-0000757B0000}"/>
    <cellStyle name="Normal 21 13 3" xfId="31607" xr:uid="{00000000-0005-0000-0000-0000767B0000}"/>
    <cellStyle name="Normal 21 13 3 2" xfId="31608" xr:uid="{00000000-0005-0000-0000-0000777B0000}"/>
    <cellStyle name="Normal 21 13 4" xfId="31609" xr:uid="{00000000-0005-0000-0000-0000787B0000}"/>
    <cellStyle name="Normal 21 13 4 2" xfId="31610" xr:uid="{00000000-0005-0000-0000-0000797B0000}"/>
    <cellStyle name="Normal 21 13 5" xfId="31611" xr:uid="{00000000-0005-0000-0000-00007A7B0000}"/>
    <cellStyle name="Normal 21 13 5 2" xfId="31612" xr:uid="{00000000-0005-0000-0000-00007B7B0000}"/>
    <cellStyle name="Normal 21 13 6" xfId="31613" xr:uid="{00000000-0005-0000-0000-00007C7B0000}"/>
    <cellStyle name="Normal 21 13 6 2" xfId="31614" xr:uid="{00000000-0005-0000-0000-00007D7B0000}"/>
    <cellStyle name="Normal 21 13 7" xfId="31615" xr:uid="{00000000-0005-0000-0000-00007E7B0000}"/>
    <cellStyle name="Normal 21 13 7 2" xfId="31616" xr:uid="{00000000-0005-0000-0000-00007F7B0000}"/>
    <cellStyle name="Normal 21 13 8" xfId="31617" xr:uid="{00000000-0005-0000-0000-0000807B0000}"/>
    <cellStyle name="Normal 21 13 9" xfId="31618" xr:uid="{00000000-0005-0000-0000-0000817B0000}"/>
    <cellStyle name="Normal 21 14" xfId="31619" xr:uid="{00000000-0005-0000-0000-0000827B0000}"/>
    <cellStyle name="Normal 21 14 10" xfId="31620" xr:uid="{00000000-0005-0000-0000-0000837B0000}"/>
    <cellStyle name="Normal 21 14 2" xfId="31621" xr:uid="{00000000-0005-0000-0000-0000847B0000}"/>
    <cellStyle name="Normal 21 14 2 2" xfId="31622" xr:uid="{00000000-0005-0000-0000-0000857B0000}"/>
    <cellStyle name="Normal 21 14 3" xfId="31623" xr:uid="{00000000-0005-0000-0000-0000867B0000}"/>
    <cellStyle name="Normal 21 14 3 2" xfId="31624" xr:uid="{00000000-0005-0000-0000-0000877B0000}"/>
    <cellStyle name="Normal 21 14 4" xfId="31625" xr:uid="{00000000-0005-0000-0000-0000887B0000}"/>
    <cellStyle name="Normal 21 14 4 2" xfId="31626" xr:uid="{00000000-0005-0000-0000-0000897B0000}"/>
    <cellStyle name="Normal 21 14 5" xfId="31627" xr:uid="{00000000-0005-0000-0000-00008A7B0000}"/>
    <cellStyle name="Normal 21 14 5 2" xfId="31628" xr:uid="{00000000-0005-0000-0000-00008B7B0000}"/>
    <cellStyle name="Normal 21 14 6" xfId="31629" xr:uid="{00000000-0005-0000-0000-00008C7B0000}"/>
    <cellStyle name="Normal 21 14 6 2" xfId="31630" xr:uid="{00000000-0005-0000-0000-00008D7B0000}"/>
    <cellStyle name="Normal 21 14 7" xfId="31631" xr:uid="{00000000-0005-0000-0000-00008E7B0000}"/>
    <cellStyle name="Normal 21 14 7 2" xfId="31632" xr:uid="{00000000-0005-0000-0000-00008F7B0000}"/>
    <cellStyle name="Normal 21 14 8" xfId="31633" xr:uid="{00000000-0005-0000-0000-0000907B0000}"/>
    <cellStyle name="Normal 21 14 9" xfId="31634" xr:uid="{00000000-0005-0000-0000-0000917B0000}"/>
    <cellStyle name="Normal 21 15" xfId="31635" xr:uid="{00000000-0005-0000-0000-0000927B0000}"/>
    <cellStyle name="Normal 21 15 10" xfId="31636" xr:uid="{00000000-0005-0000-0000-0000937B0000}"/>
    <cellStyle name="Normal 21 15 2" xfId="31637" xr:uid="{00000000-0005-0000-0000-0000947B0000}"/>
    <cellStyle name="Normal 21 15 2 2" xfId="31638" xr:uid="{00000000-0005-0000-0000-0000957B0000}"/>
    <cellStyle name="Normal 21 15 3" xfId="31639" xr:uid="{00000000-0005-0000-0000-0000967B0000}"/>
    <cellStyle name="Normal 21 15 3 2" xfId="31640" xr:uid="{00000000-0005-0000-0000-0000977B0000}"/>
    <cellStyle name="Normal 21 15 4" xfId="31641" xr:uid="{00000000-0005-0000-0000-0000987B0000}"/>
    <cellStyle name="Normal 21 15 4 2" xfId="31642" xr:uid="{00000000-0005-0000-0000-0000997B0000}"/>
    <cellStyle name="Normal 21 15 5" xfId="31643" xr:uid="{00000000-0005-0000-0000-00009A7B0000}"/>
    <cellStyle name="Normal 21 15 5 2" xfId="31644" xr:uid="{00000000-0005-0000-0000-00009B7B0000}"/>
    <cellStyle name="Normal 21 15 6" xfId="31645" xr:uid="{00000000-0005-0000-0000-00009C7B0000}"/>
    <cellStyle name="Normal 21 15 6 2" xfId="31646" xr:uid="{00000000-0005-0000-0000-00009D7B0000}"/>
    <cellStyle name="Normal 21 15 7" xfId="31647" xr:uid="{00000000-0005-0000-0000-00009E7B0000}"/>
    <cellStyle name="Normal 21 15 7 2" xfId="31648" xr:uid="{00000000-0005-0000-0000-00009F7B0000}"/>
    <cellStyle name="Normal 21 15 8" xfId="31649" xr:uid="{00000000-0005-0000-0000-0000A07B0000}"/>
    <cellStyle name="Normal 21 15 9" xfId="31650" xr:uid="{00000000-0005-0000-0000-0000A17B0000}"/>
    <cellStyle name="Normal 21 16" xfId="31651" xr:uid="{00000000-0005-0000-0000-0000A27B0000}"/>
    <cellStyle name="Normal 21 16 10" xfId="31652" xr:uid="{00000000-0005-0000-0000-0000A37B0000}"/>
    <cellStyle name="Normal 21 16 2" xfId="31653" xr:uid="{00000000-0005-0000-0000-0000A47B0000}"/>
    <cellStyle name="Normal 21 16 2 2" xfId="31654" xr:uid="{00000000-0005-0000-0000-0000A57B0000}"/>
    <cellStyle name="Normal 21 16 3" xfId="31655" xr:uid="{00000000-0005-0000-0000-0000A67B0000}"/>
    <cellStyle name="Normal 21 16 3 2" xfId="31656" xr:uid="{00000000-0005-0000-0000-0000A77B0000}"/>
    <cellStyle name="Normal 21 16 4" xfId="31657" xr:uid="{00000000-0005-0000-0000-0000A87B0000}"/>
    <cellStyle name="Normal 21 16 4 2" xfId="31658" xr:uid="{00000000-0005-0000-0000-0000A97B0000}"/>
    <cellStyle name="Normal 21 16 5" xfId="31659" xr:uid="{00000000-0005-0000-0000-0000AA7B0000}"/>
    <cellStyle name="Normal 21 16 5 2" xfId="31660" xr:uid="{00000000-0005-0000-0000-0000AB7B0000}"/>
    <cellStyle name="Normal 21 16 6" xfId="31661" xr:uid="{00000000-0005-0000-0000-0000AC7B0000}"/>
    <cellStyle name="Normal 21 16 6 2" xfId="31662" xr:uid="{00000000-0005-0000-0000-0000AD7B0000}"/>
    <cellStyle name="Normal 21 16 7" xfId="31663" xr:uid="{00000000-0005-0000-0000-0000AE7B0000}"/>
    <cellStyle name="Normal 21 16 7 2" xfId="31664" xr:uid="{00000000-0005-0000-0000-0000AF7B0000}"/>
    <cellStyle name="Normal 21 16 8" xfId="31665" xr:uid="{00000000-0005-0000-0000-0000B07B0000}"/>
    <cellStyle name="Normal 21 16 9" xfId="31666" xr:uid="{00000000-0005-0000-0000-0000B17B0000}"/>
    <cellStyle name="Normal 21 17" xfId="31667" xr:uid="{00000000-0005-0000-0000-0000B27B0000}"/>
    <cellStyle name="Normal 21 17 10" xfId="31668" xr:uid="{00000000-0005-0000-0000-0000B37B0000}"/>
    <cellStyle name="Normal 21 17 2" xfId="31669" xr:uid="{00000000-0005-0000-0000-0000B47B0000}"/>
    <cellStyle name="Normal 21 17 2 2" xfId="31670" xr:uid="{00000000-0005-0000-0000-0000B57B0000}"/>
    <cellStyle name="Normal 21 17 3" xfId="31671" xr:uid="{00000000-0005-0000-0000-0000B67B0000}"/>
    <cellStyle name="Normal 21 17 3 2" xfId="31672" xr:uid="{00000000-0005-0000-0000-0000B77B0000}"/>
    <cellStyle name="Normal 21 17 4" xfId="31673" xr:uid="{00000000-0005-0000-0000-0000B87B0000}"/>
    <cellStyle name="Normal 21 17 4 2" xfId="31674" xr:uid="{00000000-0005-0000-0000-0000B97B0000}"/>
    <cellStyle name="Normal 21 17 5" xfId="31675" xr:uid="{00000000-0005-0000-0000-0000BA7B0000}"/>
    <cellStyle name="Normal 21 17 5 2" xfId="31676" xr:uid="{00000000-0005-0000-0000-0000BB7B0000}"/>
    <cellStyle name="Normal 21 17 6" xfId="31677" xr:uid="{00000000-0005-0000-0000-0000BC7B0000}"/>
    <cellStyle name="Normal 21 17 6 2" xfId="31678" xr:uid="{00000000-0005-0000-0000-0000BD7B0000}"/>
    <cellStyle name="Normal 21 17 7" xfId="31679" xr:uid="{00000000-0005-0000-0000-0000BE7B0000}"/>
    <cellStyle name="Normal 21 17 7 2" xfId="31680" xr:uid="{00000000-0005-0000-0000-0000BF7B0000}"/>
    <cellStyle name="Normal 21 17 8" xfId="31681" xr:uid="{00000000-0005-0000-0000-0000C07B0000}"/>
    <cellStyle name="Normal 21 17 9" xfId="31682" xr:uid="{00000000-0005-0000-0000-0000C17B0000}"/>
    <cellStyle name="Normal 21 18" xfId="31683" xr:uid="{00000000-0005-0000-0000-0000C27B0000}"/>
    <cellStyle name="Normal 21 18 10" xfId="31684" xr:uid="{00000000-0005-0000-0000-0000C37B0000}"/>
    <cellStyle name="Normal 21 18 2" xfId="31685" xr:uid="{00000000-0005-0000-0000-0000C47B0000}"/>
    <cellStyle name="Normal 21 18 2 2" xfId="31686" xr:uid="{00000000-0005-0000-0000-0000C57B0000}"/>
    <cellStyle name="Normal 21 18 3" xfId="31687" xr:uid="{00000000-0005-0000-0000-0000C67B0000}"/>
    <cellStyle name="Normal 21 18 3 2" xfId="31688" xr:uid="{00000000-0005-0000-0000-0000C77B0000}"/>
    <cellStyle name="Normal 21 18 4" xfId="31689" xr:uid="{00000000-0005-0000-0000-0000C87B0000}"/>
    <cellStyle name="Normal 21 18 4 2" xfId="31690" xr:uid="{00000000-0005-0000-0000-0000C97B0000}"/>
    <cellStyle name="Normal 21 18 5" xfId="31691" xr:uid="{00000000-0005-0000-0000-0000CA7B0000}"/>
    <cellStyle name="Normal 21 18 5 2" xfId="31692" xr:uid="{00000000-0005-0000-0000-0000CB7B0000}"/>
    <cellStyle name="Normal 21 18 6" xfId="31693" xr:uid="{00000000-0005-0000-0000-0000CC7B0000}"/>
    <cellStyle name="Normal 21 18 6 2" xfId="31694" xr:uid="{00000000-0005-0000-0000-0000CD7B0000}"/>
    <cellStyle name="Normal 21 18 7" xfId="31695" xr:uid="{00000000-0005-0000-0000-0000CE7B0000}"/>
    <cellStyle name="Normal 21 18 7 2" xfId="31696" xr:uid="{00000000-0005-0000-0000-0000CF7B0000}"/>
    <cellStyle name="Normal 21 18 8" xfId="31697" xr:uid="{00000000-0005-0000-0000-0000D07B0000}"/>
    <cellStyle name="Normal 21 18 9" xfId="31698" xr:uid="{00000000-0005-0000-0000-0000D17B0000}"/>
    <cellStyle name="Normal 21 19" xfId="31699" xr:uid="{00000000-0005-0000-0000-0000D27B0000}"/>
    <cellStyle name="Normal 21 19 10" xfId="31700" xr:uid="{00000000-0005-0000-0000-0000D37B0000}"/>
    <cellStyle name="Normal 21 19 2" xfId="31701" xr:uid="{00000000-0005-0000-0000-0000D47B0000}"/>
    <cellStyle name="Normal 21 19 2 2" xfId="31702" xr:uid="{00000000-0005-0000-0000-0000D57B0000}"/>
    <cellStyle name="Normal 21 19 3" xfId="31703" xr:uid="{00000000-0005-0000-0000-0000D67B0000}"/>
    <cellStyle name="Normal 21 19 3 2" xfId="31704" xr:uid="{00000000-0005-0000-0000-0000D77B0000}"/>
    <cellStyle name="Normal 21 19 4" xfId="31705" xr:uid="{00000000-0005-0000-0000-0000D87B0000}"/>
    <cellStyle name="Normal 21 19 4 2" xfId="31706" xr:uid="{00000000-0005-0000-0000-0000D97B0000}"/>
    <cellStyle name="Normal 21 19 5" xfId="31707" xr:uid="{00000000-0005-0000-0000-0000DA7B0000}"/>
    <cellStyle name="Normal 21 19 5 2" xfId="31708" xr:uid="{00000000-0005-0000-0000-0000DB7B0000}"/>
    <cellStyle name="Normal 21 19 6" xfId="31709" xr:uid="{00000000-0005-0000-0000-0000DC7B0000}"/>
    <cellStyle name="Normal 21 19 6 2" xfId="31710" xr:uid="{00000000-0005-0000-0000-0000DD7B0000}"/>
    <cellStyle name="Normal 21 19 7" xfId="31711" xr:uid="{00000000-0005-0000-0000-0000DE7B0000}"/>
    <cellStyle name="Normal 21 19 7 2" xfId="31712" xr:uid="{00000000-0005-0000-0000-0000DF7B0000}"/>
    <cellStyle name="Normal 21 19 8" xfId="31713" xr:uid="{00000000-0005-0000-0000-0000E07B0000}"/>
    <cellStyle name="Normal 21 19 9" xfId="31714" xr:uid="{00000000-0005-0000-0000-0000E17B0000}"/>
    <cellStyle name="Normal 21 2" xfId="31715" xr:uid="{00000000-0005-0000-0000-0000E27B0000}"/>
    <cellStyle name="Normal 21 2 10" xfId="31716" xr:uid="{00000000-0005-0000-0000-0000E37B0000}"/>
    <cellStyle name="Normal 21 2 2" xfId="31717" xr:uid="{00000000-0005-0000-0000-0000E47B0000}"/>
    <cellStyle name="Normal 21 2 2 2" xfId="31718" xr:uid="{00000000-0005-0000-0000-0000E57B0000}"/>
    <cellStyle name="Normal 21 2 3" xfId="31719" xr:uid="{00000000-0005-0000-0000-0000E67B0000}"/>
    <cellStyle name="Normal 21 2 3 2" xfId="31720" xr:uid="{00000000-0005-0000-0000-0000E77B0000}"/>
    <cellStyle name="Normal 21 2 4" xfId="31721" xr:uid="{00000000-0005-0000-0000-0000E87B0000}"/>
    <cellStyle name="Normal 21 2 4 2" xfId="31722" xr:uid="{00000000-0005-0000-0000-0000E97B0000}"/>
    <cellStyle name="Normal 21 2 5" xfId="31723" xr:uid="{00000000-0005-0000-0000-0000EA7B0000}"/>
    <cellStyle name="Normal 21 2 5 2" xfId="31724" xr:uid="{00000000-0005-0000-0000-0000EB7B0000}"/>
    <cellStyle name="Normal 21 2 6" xfId="31725" xr:uid="{00000000-0005-0000-0000-0000EC7B0000}"/>
    <cellStyle name="Normal 21 2 6 2" xfId="31726" xr:uid="{00000000-0005-0000-0000-0000ED7B0000}"/>
    <cellStyle name="Normal 21 2 7" xfId="31727" xr:uid="{00000000-0005-0000-0000-0000EE7B0000}"/>
    <cellStyle name="Normal 21 2 7 2" xfId="31728" xr:uid="{00000000-0005-0000-0000-0000EF7B0000}"/>
    <cellStyle name="Normal 21 2 8" xfId="31729" xr:uid="{00000000-0005-0000-0000-0000F07B0000}"/>
    <cellStyle name="Normal 21 2 9" xfId="31730" xr:uid="{00000000-0005-0000-0000-0000F17B0000}"/>
    <cellStyle name="Normal 21 20" xfId="31731" xr:uid="{00000000-0005-0000-0000-0000F27B0000}"/>
    <cellStyle name="Normal 21 20 10" xfId="31732" xr:uid="{00000000-0005-0000-0000-0000F37B0000}"/>
    <cellStyle name="Normal 21 20 2" xfId="31733" xr:uid="{00000000-0005-0000-0000-0000F47B0000}"/>
    <cellStyle name="Normal 21 20 2 2" xfId="31734" xr:uid="{00000000-0005-0000-0000-0000F57B0000}"/>
    <cellStyle name="Normal 21 20 3" xfId="31735" xr:uid="{00000000-0005-0000-0000-0000F67B0000}"/>
    <cellStyle name="Normal 21 20 3 2" xfId="31736" xr:uid="{00000000-0005-0000-0000-0000F77B0000}"/>
    <cellStyle name="Normal 21 20 4" xfId="31737" xr:uid="{00000000-0005-0000-0000-0000F87B0000}"/>
    <cellStyle name="Normal 21 20 4 2" xfId="31738" xr:uid="{00000000-0005-0000-0000-0000F97B0000}"/>
    <cellStyle name="Normal 21 20 5" xfId="31739" xr:uid="{00000000-0005-0000-0000-0000FA7B0000}"/>
    <cellStyle name="Normal 21 20 5 2" xfId="31740" xr:uid="{00000000-0005-0000-0000-0000FB7B0000}"/>
    <cellStyle name="Normal 21 20 6" xfId="31741" xr:uid="{00000000-0005-0000-0000-0000FC7B0000}"/>
    <cellStyle name="Normal 21 20 6 2" xfId="31742" xr:uid="{00000000-0005-0000-0000-0000FD7B0000}"/>
    <cellStyle name="Normal 21 20 7" xfId="31743" xr:uid="{00000000-0005-0000-0000-0000FE7B0000}"/>
    <cellStyle name="Normal 21 20 7 2" xfId="31744" xr:uid="{00000000-0005-0000-0000-0000FF7B0000}"/>
    <cellStyle name="Normal 21 20 8" xfId="31745" xr:uid="{00000000-0005-0000-0000-0000007C0000}"/>
    <cellStyle name="Normal 21 20 9" xfId="31746" xr:uid="{00000000-0005-0000-0000-0000017C0000}"/>
    <cellStyle name="Normal 21 21" xfId="31747" xr:uid="{00000000-0005-0000-0000-0000027C0000}"/>
    <cellStyle name="Normal 21 21 10" xfId="31748" xr:uid="{00000000-0005-0000-0000-0000037C0000}"/>
    <cellStyle name="Normal 21 21 2" xfId="31749" xr:uid="{00000000-0005-0000-0000-0000047C0000}"/>
    <cellStyle name="Normal 21 21 2 2" xfId="31750" xr:uid="{00000000-0005-0000-0000-0000057C0000}"/>
    <cellStyle name="Normal 21 21 3" xfId="31751" xr:uid="{00000000-0005-0000-0000-0000067C0000}"/>
    <cellStyle name="Normal 21 21 3 2" xfId="31752" xr:uid="{00000000-0005-0000-0000-0000077C0000}"/>
    <cellStyle name="Normal 21 21 4" xfId="31753" xr:uid="{00000000-0005-0000-0000-0000087C0000}"/>
    <cellStyle name="Normal 21 21 4 2" xfId="31754" xr:uid="{00000000-0005-0000-0000-0000097C0000}"/>
    <cellStyle name="Normal 21 21 5" xfId="31755" xr:uid="{00000000-0005-0000-0000-00000A7C0000}"/>
    <cellStyle name="Normal 21 21 5 2" xfId="31756" xr:uid="{00000000-0005-0000-0000-00000B7C0000}"/>
    <cellStyle name="Normal 21 21 6" xfId="31757" xr:uid="{00000000-0005-0000-0000-00000C7C0000}"/>
    <cellStyle name="Normal 21 21 6 2" xfId="31758" xr:uid="{00000000-0005-0000-0000-00000D7C0000}"/>
    <cellStyle name="Normal 21 21 7" xfId="31759" xr:uid="{00000000-0005-0000-0000-00000E7C0000}"/>
    <cellStyle name="Normal 21 21 7 2" xfId="31760" xr:uid="{00000000-0005-0000-0000-00000F7C0000}"/>
    <cellStyle name="Normal 21 21 8" xfId="31761" xr:uid="{00000000-0005-0000-0000-0000107C0000}"/>
    <cellStyle name="Normal 21 21 9" xfId="31762" xr:uid="{00000000-0005-0000-0000-0000117C0000}"/>
    <cellStyle name="Normal 21 22" xfId="31763" xr:uid="{00000000-0005-0000-0000-0000127C0000}"/>
    <cellStyle name="Normal 21 22 10" xfId="31764" xr:uid="{00000000-0005-0000-0000-0000137C0000}"/>
    <cellStyle name="Normal 21 22 2" xfId="31765" xr:uid="{00000000-0005-0000-0000-0000147C0000}"/>
    <cellStyle name="Normal 21 22 2 2" xfId="31766" xr:uid="{00000000-0005-0000-0000-0000157C0000}"/>
    <cellStyle name="Normal 21 22 3" xfId="31767" xr:uid="{00000000-0005-0000-0000-0000167C0000}"/>
    <cellStyle name="Normal 21 22 3 2" xfId="31768" xr:uid="{00000000-0005-0000-0000-0000177C0000}"/>
    <cellStyle name="Normal 21 22 4" xfId="31769" xr:uid="{00000000-0005-0000-0000-0000187C0000}"/>
    <cellStyle name="Normal 21 22 4 2" xfId="31770" xr:uid="{00000000-0005-0000-0000-0000197C0000}"/>
    <cellStyle name="Normal 21 22 5" xfId="31771" xr:uid="{00000000-0005-0000-0000-00001A7C0000}"/>
    <cellStyle name="Normal 21 22 5 2" xfId="31772" xr:uid="{00000000-0005-0000-0000-00001B7C0000}"/>
    <cellStyle name="Normal 21 22 6" xfId="31773" xr:uid="{00000000-0005-0000-0000-00001C7C0000}"/>
    <cellStyle name="Normal 21 22 6 2" xfId="31774" xr:uid="{00000000-0005-0000-0000-00001D7C0000}"/>
    <cellStyle name="Normal 21 22 7" xfId="31775" xr:uid="{00000000-0005-0000-0000-00001E7C0000}"/>
    <cellStyle name="Normal 21 22 7 2" xfId="31776" xr:uid="{00000000-0005-0000-0000-00001F7C0000}"/>
    <cellStyle name="Normal 21 22 8" xfId="31777" xr:uid="{00000000-0005-0000-0000-0000207C0000}"/>
    <cellStyle name="Normal 21 22 9" xfId="31778" xr:uid="{00000000-0005-0000-0000-0000217C0000}"/>
    <cellStyle name="Normal 21 23" xfId="31779" xr:uid="{00000000-0005-0000-0000-0000227C0000}"/>
    <cellStyle name="Normal 21 23 10" xfId="31780" xr:uid="{00000000-0005-0000-0000-0000237C0000}"/>
    <cellStyle name="Normal 21 23 2" xfId="31781" xr:uid="{00000000-0005-0000-0000-0000247C0000}"/>
    <cellStyle name="Normal 21 23 2 2" xfId="31782" xr:uid="{00000000-0005-0000-0000-0000257C0000}"/>
    <cellStyle name="Normal 21 23 3" xfId="31783" xr:uid="{00000000-0005-0000-0000-0000267C0000}"/>
    <cellStyle name="Normal 21 23 3 2" xfId="31784" xr:uid="{00000000-0005-0000-0000-0000277C0000}"/>
    <cellStyle name="Normal 21 23 4" xfId="31785" xr:uid="{00000000-0005-0000-0000-0000287C0000}"/>
    <cellStyle name="Normal 21 23 4 2" xfId="31786" xr:uid="{00000000-0005-0000-0000-0000297C0000}"/>
    <cellStyle name="Normal 21 23 5" xfId="31787" xr:uid="{00000000-0005-0000-0000-00002A7C0000}"/>
    <cellStyle name="Normal 21 23 5 2" xfId="31788" xr:uid="{00000000-0005-0000-0000-00002B7C0000}"/>
    <cellStyle name="Normal 21 23 6" xfId="31789" xr:uid="{00000000-0005-0000-0000-00002C7C0000}"/>
    <cellStyle name="Normal 21 23 6 2" xfId="31790" xr:uid="{00000000-0005-0000-0000-00002D7C0000}"/>
    <cellStyle name="Normal 21 23 7" xfId="31791" xr:uid="{00000000-0005-0000-0000-00002E7C0000}"/>
    <cellStyle name="Normal 21 23 7 2" xfId="31792" xr:uid="{00000000-0005-0000-0000-00002F7C0000}"/>
    <cellStyle name="Normal 21 23 8" xfId="31793" xr:uid="{00000000-0005-0000-0000-0000307C0000}"/>
    <cellStyle name="Normal 21 23 9" xfId="31794" xr:uid="{00000000-0005-0000-0000-0000317C0000}"/>
    <cellStyle name="Normal 21 24" xfId="31795" xr:uid="{00000000-0005-0000-0000-0000327C0000}"/>
    <cellStyle name="Normal 21 24 10" xfId="31796" xr:uid="{00000000-0005-0000-0000-0000337C0000}"/>
    <cellStyle name="Normal 21 24 2" xfId="31797" xr:uid="{00000000-0005-0000-0000-0000347C0000}"/>
    <cellStyle name="Normal 21 24 2 2" xfId="31798" xr:uid="{00000000-0005-0000-0000-0000357C0000}"/>
    <cellStyle name="Normal 21 24 3" xfId="31799" xr:uid="{00000000-0005-0000-0000-0000367C0000}"/>
    <cellStyle name="Normal 21 24 3 2" xfId="31800" xr:uid="{00000000-0005-0000-0000-0000377C0000}"/>
    <cellStyle name="Normal 21 24 4" xfId="31801" xr:uid="{00000000-0005-0000-0000-0000387C0000}"/>
    <cellStyle name="Normal 21 24 4 2" xfId="31802" xr:uid="{00000000-0005-0000-0000-0000397C0000}"/>
    <cellStyle name="Normal 21 24 5" xfId="31803" xr:uid="{00000000-0005-0000-0000-00003A7C0000}"/>
    <cellStyle name="Normal 21 24 5 2" xfId="31804" xr:uid="{00000000-0005-0000-0000-00003B7C0000}"/>
    <cellStyle name="Normal 21 24 6" xfId="31805" xr:uid="{00000000-0005-0000-0000-00003C7C0000}"/>
    <cellStyle name="Normal 21 24 6 2" xfId="31806" xr:uid="{00000000-0005-0000-0000-00003D7C0000}"/>
    <cellStyle name="Normal 21 24 7" xfId="31807" xr:uid="{00000000-0005-0000-0000-00003E7C0000}"/>
    <cellStyle name="Normal 21 24 7 2" xfId="31808" xr:uid="{00000000-0005-0000-0000-00003F7C0000}"/>
    <cellStyle name="Normal 21 24 8" xfId="31809" xr:uid="{00000000-0005-0000-0000-0000407C0000}"/>
    <cellStyle name="Normal 21 24 9" xfId="31810" xr:uid="{00000000-0005-0000-0000-0000417C0000}"/>
    <cellStyle name="Normal 21 25" xfId="31811" xr:uid="{00000000-0005-0000-0000-0000427C0000}"/>
    <cellStyle name="Normal 21 25 10" xfId="31812" xr:uid="{00000000-0005-0000-0000-0000437C0000}"/>
    <cellStyle name="Normal 21 25 2" xfId="31813" xr:uid="{00000000-0005-0000-0000-0000447C0000}"/>
    <cellStyle name="Normal 21 25 2 2" xfId="31814" xr:uid="{00000000-0005-0000-0000-0000457C0000}"/>
    <cellStyle name="Normal 21 25 3" xfId="31815" xr:uid="{00000000-0005-0000-0000-0000467C0000}"/>
    <cellStyle name="Normal 21 25 3 2" xfId="31816" xr:uid="{00000000-0005-0000-0000-0000477C0000}"/>
    <cellStyle name="Normal 21 25 4" xfId="31817" xr:uid="{00000000-0005-0000-0000-0000487C0000}"/>
    <cellStyle name="Normal 21 25 4 2" xfId="31818" xr:uid="{00000000-0005-0000-0000-0000497C0000}"/>
    <cellStyle name="Normal 21 25 5" xfId="31819" xr:uid="{00000000-0005-0000-0000-00004A7C0000}"/>
    <cellStyle name="Normal 21 25 5 2" xfId="31820" xr:uid="{00000000-0005-0000-0000-00004B7C0000}"/>
    <cellStyle name="Normal 21 25 6" xfId="31821" xr:uid="{00000000-0005-0000-0000-00004C7C0000}"/>
    <cellStyle name="Normal 21 25 6 2" xfId="31822" xr:uid="{00000000-0005-0000-0000-00004D7C0000}"/>
    <cellStyle name="Normal 21 25 7" xfId="31823" xr:uid="{00000000-0005-0000-0000-00004E7C0000}"/>
    <cellStyle name="Normal 21 25 7 2" xfId="31824" xr:uid="{00000000-0005-0000-0000-00004F7C0000}"/>
    <cellStyle name="Normal 21 25 8" xfId="31825" xr:uid="{00000000-0005-0000-0000-0000507C0000}"/>
    <cellStyle name="Normal 21 25 9" xfId="31826" xr:uid="{00000000-0005-0000-0000-0000517C0000}"/>
    <cellStyle name="Normal 21 26" xfId="31827" xr:uid="{00000000-0005-0000-0000-0000527C0000}"/>
    <cellStyle name="Normal 21 26 10" xfId="31828" xr:uid="{00000000-0005-0000-0000-0000537C0000}"/>
    <cellStyle name="Normal 21 26 2" xfId="31829" xr:uid="{00000000-0005-0000-0000-0000547C0000}"/>
    <cellStyle name="Normal 21 26 2 2" xfId="31830" xr:uid="{00000000-0005-0000-0000-0000557C0000}"/>
    <cellStyle name="Normal 21 26 3" xfId="31831" xr:uid="{00000000-0005-0000-0000-0000567C0000}"/>
    <cellStyle name="Normal 21 26 3 2" xfId="31832" xr:uid="{00000000-0005-0000-0000-0000577C0000}"/>
    <cellStyle name="Normal 21 26 4" xfId="31833" xr:uid="{00000000-0005-0000-0000-0000587C0000}"/>
    <cellStyle name="Normal 21 26 4 2" xfId="31834" xr:uid="{00000000-0005-0000-0000-0000597C0000}"/>
    <cellStyle name="Normal 21 26 5" xfId="31835" xr:uid="{00000000-0005-0000-0000-00005A7C0000}"/>
    <cellStyle name="Normal 21 26 5 2" xfId="31836" xr:uid="{00000000-0005-0000-0000-00005B7C0000}"/>
    <cellStyle name="Normal 21 26 6" xfId="31837" xr:uid="{00000000-0005-0000-0000-00005C7C0000}"/>
    <cellStyle name="Normal 21 26 6 2" xfId="31838" xr:uid="{00000000-0005-0000-0000-00005D7C0000}"/>
    <cellStyle name="Normal 21 26 7" xfId="31839" xr:uid="{00000000-0005-0000-0000-00005E7C0000}"/>
    <cellStyle name="Normal 21 26 7 2" xfId="31840" xr:uid="{00000000-0005-0000-0000-00005F7C0000}"/>
    <cellStyle name="Normal 21 26 8" xfId="31841" xr:uid="{00000000-0005-0000-0000-0000607C0000}"/>
    <cellStyle name="Normal 21 26 9" xfId="31842" xr:uid="{00000000-0005-0000-0000-0000617C0000}"/>
    <cellStyle name="Normal 21 27" xfId="31843" xr:uid="{00000000-0005-0000-0000-0000627C0000}"/>
    <cellStyle name="Normal 21 27 10" xfId="31844" xr:uid="{00000000-0005-0000-0000-0000637C0000}"/>
    <cellStyle name="Normal 21 27 2" xfId="31845" xr:uid="{00000000-0005-0000-0000-0000647C0000}"/>
    <cellStyle name="Normal 21 27 2 2" xfId="31846" xr:uid="{00000000-0005-0000-0000-0000657C0000}"/>
    <cellStyle name="Normal 21 27 3" xfId="31847" xr:uid="{00000000-0005-0000-0000-0000667C0000}"/>
    <cellStyle name="Normal 21 27 3 2" xfId="31848" xr:uid="{00000000-0005-0000-0000-0000677C0000}"/>
    <cellStyle name="Normal 21 27 4" xfId="31849" xr:uid="{00000000-0005-0000-0000-0000687C0000}"/>
    <cellStyle name="Normal 21 27 4 2" xfId="31850" xr:uid="{00000000-0005-0000-0000-0000697C0000}"/>
    <cellStyle name="Normal 21 27 5" xfId="31851" xr:uid="{00000000-0005-0000-0000-00006A7C0000}"/>
    <cellStyle name="Normal 21 27 5 2" xfId="31852" xr:uid="{00000000-0005-0000-0000-00006B7C0000}"/>
    <cellStyle name="Normal 21 27 6" xfId="31853" xr:uid="{00000000-0005-0000-0000-00006C7C0000}"/>
    <cellStyle name="Normal 21 27 6 2" xfId="31854" xr:uid="{00000000-0005-0000-0000-00006D7C0000}"/>
    <cellStyle name="Normal 21 27 7" xfId="31855" xr:uid="{00000000-0005-0000-0000-00006E7C0000}"/>
    <cellStyle name="Normal 21 27 7 2" xfId="31856" xr:uid="{00000000-0005-0000-0000-00006F7C0000}"/>
    <cellStyle name="Normal 21 27 8" xfId="31857" xr:uid="{00000000-0005-0000-0000-0000707C0000}"/>
    <cellStyle name="Normal 21 27 9" xfId="31858" xr:uid="{00000000-0005-0000-0000-0000717C0000}"/>
    <cellStyle name="Normal 21 28" xfId="31859" xr:uid="{00000000-0005-0000-0000-0000727C0000}"/>
    <cellStyle name="Normal 21 28 10" xfId="31860" xr:uid="{00000000-0005-0000-0000-0000737C0000}"/>
    <cellStyle name="Normal 21 28 2" xfId="31861" xr:uid="{00000000-0005-0000-0000-0000747C0000}"/>
    <cellStyle name="Normal 21 28 2 2" xfId="31862" xr:uid="{00000000-0005-0000-0000-0000757C0000}"/>
    <cellStyle name="Normal 21 28 3" xfId="31863" xr:uid="{00000000-0005-0000-0000-0000767C0000}"/>
    <cellStyle name="Normal 21 28 3 2" xfId="31864" xr:uid="{00000000-0005-0000-0000-0000777C0000}"/>
    <cellStyle name="Normal 21 28 4" xfId="31865" xr:uid="{00000000-0005-0000-0000-0000787C0000}"/>
    <cellStyle name="Normal 21 28 4 2" xfId="31866" xr:uid="{00000000-0005-0000-0000-0000797C0000}"/>
    <cellStyle name="Normal 21 28 5" xfId="31867" xr:uid="{00000000-0005-0000-0000-00007A7C0000}"/>
    <cellStyle name="Normal 21 28 5 2" xfId="31868" xr:uid="{00000000-0005-0000-0000-00007B7C0000}"/>
    <cellStyle name="Normal 21 28 6" xfId="31869" xr:uid="{00000000-0005-0000-0000-00007C7C0000}"/>
    <cellStyle name="Normal 21 28 6 2" xfId="31870" xr:uid="{00000000-0005-0000-0000-00007D7C0000}"/>
    <cellStyle name="Normal 21 28 7" xfId="31871" xr:uid="{00000000-0005-0000-0000-00007E7C0000}"/>
    <cellStyle name="Normal 21 28 7 2" xfId="31872" xr:uid="{00000000-0005-0000-0000-00007F7C0000}"/>
    <cellStyle name="Normal 21 28 8" xfId="31873" xr:uid="{00000000-0005-0000-0000-0000807C0000}"/>
    <cellStyle name="Normal 21 28 9" xfId="31874" xr:uid="{00000000-0005-0000-0000-0000817C0000}"/>
    <cellStyle name="Normal 21 29" xfId="31875" xr:uid="{00000000-0005-0000-0000-0000827C0000}"/>
    <cellStyle name="Normal 21 29 10" xfId="31876" xr:uid="{00000000-0005-0000-0000-0000837C0000}"/>
    <cellStyle name="Normal 21 29 2" xfId="31877" xr:uid="{00000000-0005-0000-0000-0000847C0000}"/>
    <cellStyle name="Normal 21 29 2 2" xfId="31878" xr:uid="{00000000-0005-0000-0000-0000857C0000}"/>
    <cellStyle name="Normal 21 29 3" xfId="31879" xr:uid="{00000000-0005-0000-0000-0000867C0000}"/>
    <cellStyle name="Normal 21 29 3 2" xfId="31880" xr:uid="{00000000-0005-0000-0000-0000877C0000}"/>
    <cellStyle name="Normal 21 29 4" xfId="31881" xr:uid="{00000000-0005-0000-0000-0000887C0000}"/>
    <cellStyle name="Normal 21 29 4 2" xfId="31882" xr:uid="{00000000-0005-0000-0000-0000897C0000}"/>
    <cellStyle name="Normal 21 29 5" xfId="31883" xr:uid="{00000000-0005-0000-0000-00008A7C0000}"/>
    <cellStyle name="Normal 21 29 5 2" xfId="31884" xr:uid="{00000000-0005-0000-0000-00008B7C0000}"/>
    <cellStyle name="Normal 21 29 6" xfId="31885" xr:uid="{00000000-0005-0000-0000-00008C7C0000}"/>
    <cellStyle name="Normal 21 29 6 2" xfId="31886" xr:uid="{00000000-0005-0000-0000-00008D7C0000}"/>
    <cellStyle name="Normal 21 29 7" xfId="31887" xr:uid="{00000000-0005-0000-0000-00008E7C0000}"/>
    <cellStyle name="Normal 21 29 7 2" xfId="31888" xr:uid="{00000000-0005-0000-0000-00008F7C0000}"/>
    <cellStyle name="Normal 21 29 8" xfId="31889" xr:uid="{00000000-0005-0000-0000-0000907C0000}"/>
    <cellStyle name="Normal 21 29 9" xfId="31890" xr:uid="{00000000-0005-0000-0000-0000917C0000}"/>
    <cellStyle name="Normal 21 3" xfId="31891" xr:uid="{00000000-0005-0000-0000-0000927C0000}"/>
    <cellStyle name="Normal 21 3 10" xfId="31892" xr:uid="{00000000-0005-0000-0000-0000937C0000}"/>
    <cellStyle name="Normal 21 3 2" xfId="31893" xr:uid="{00000000-0005-0000-0000-0000947C0000}"/>
    <cellStyle name="Normal 21 3 2 2" xfId="31894" xr:uid="{00000000-0005-0000-0000-0000957C0000}"/>
    <cellStyle name="Normal 21 3 3" xfId="31895" xr:uid="{00000000-0005-0000-0000-0000967C0000}"/>
    <cellStyle name="Normal 21 3 3 2" xfId="31896" xr:uid="{00000000-0005-0000-0000-0000977C0000}"/>
    <cellStyle name="Normal 21 3 4" xfId="31897" xr:uid="{00000000-0005-0000-0000-0000987C0000}"/>
    <cellStyle name="Normal 21 3 4 2" xfId="31898" xr:uid="{00000000-0005-0000-0000-0000997C0000}"/>
    <cellStyle name="Normal 21 3 5" xfId="31899" xr:uid="{00000000-0005-0000-0000-00009A7C0000}"/>
    <cellStyle name="Normal 21 3 5 2" xfId="31900" xr:uid="{00000000-0005-0000-0000-00009B7C0000}"/>
    <cellStyle name="Normal 21 3 6" xfId="31901" xr:uid="{00000000-0005-0000-0000-00009C7C0000}"/>
    <cellStyle name="Normal 21 3 6 2" xfId="31902" xr:uid="{00000000-0005-0000-0000-00009D7C0000}"/>
    <cellStyle name="Normal 21 3 7" xfId="31903" xr:uid="{00000000-0005-0000-0000-00009E7C0000}"/>
    <cellStyle name="Normal 21 3 7 2" xfId="31904" xr:uid="{00000000-0005-0000-0000-00009F7C0000}"/>
    <cellStyle name="Normal 21 3 8" xfId="31905" xr:uid="{00000000-0005-0000-0000-0000A07C0000}"/>
    <cellStyle name="Normal 21 3 9" xfId="31906" xr:uid="{00000000-0005-0000-0000-0000A17C0000}"/>
    <cellStyle name="Normal 21 30" xfId="31907" xr:uid="{00000000-0005-0000-0000-0000A27C0000}"/>
    <cellStyle name="Normal 21 30 10" xfId="31908" xr:uid="{00000000-0005-0000-0000-0000A37C0000}"/>
    <cellStyle name="Normal 21 30 2" xfId="31909" xr:uid="{00000000-0005-0000-0000-0000A47C0000}"/>
    <cellStyle name="Normal 21 30 2 2" xfId="31910" xr:uid="{00000000-0005-0000-0000-0000A57C0000}"/>
    <cellStyle name="Normal 21 30 3" xfId="31911" xr:uid="{00000000-0005-0000-0000-0000A67C0000}"/>
    <cellStyle name="Normal 21 30 3 2" xfId="31912" xr:uid="{00000000-0005-0000-0000-0000A77C0000}"/>
    <cellStyle name="Normal 21 30 4" xfId="31913" xr:uid="{00000000-0005-0000-0000-0000A87C0000}"/>
    <cellStyle name="Normal 21 30 4 2" xfId="31914" xr:uid="{00000000-0005-0000-0000-0000A97C0000}"/>
    <cellStyle name="Normal 21 30 5" xfId="31915" xr:uid="{00000000-0005-0000-0000-0000AA7C0000}"/>
    <cellStyle name="Normal 21 30 5 2" xfId="31916" xr:uid="{00000000-0005-0000-0000-0000AB7C0000}"/>
    <cellStyle name="Normal 21 30 6" xfId="31917" xr:uid="{00000000-0005-0000-0000-0000AC7C0000}"/>
    <cellStyle name="Normal 21 30 6 2" xfId="31918" xr:uid="{00000000-0005-0000-0000-0000AD7C0000}"/>
    <cellStyle name="Normal 21 30 7" xfId="31919" xr:uid="{00000000-0005-0000-0000-0000AE7C0000}"/>
    <cellStyle name="Normal 21 30 7 2" xfId="31920" xr:uid="{00000000-0005-0000-0000-0000AF7C0000}"/>
    <cellStyle name="Normal 21 30 8" xfId="31921" xr:uid="{00000000-0005-0000-0000-0000B07C0000}"/>
    <cellStyle name="Normal 21 30 9" xfId="31922" xr:uid="{00000000-0005-0000-0000-0000B17C0000}"/>
    <cellStyle name="Normal 21 31" xfId="31923" xr:uid="{00000000-0005-0000-0000-0000B27C0000}"/>
    <cellStyle name="Normal 21 31 10" xfId="31924" xr:uid="{00000000-0005-0000-0000-0000B37C0000}"/>
    <cellStyle name="Normal 21 31 2" xfId="31925" xr:uid="{00000000-0005-0000-0000-0000B47C0000}"/>
    <cellStyle name="Normal 21 31 2 2" xfId="31926" xr:uid="{00000000-0005-0000-0000-0000B57C0000}"/>
    <cellStyle name="Normal 21 31 3" xfId="31927" xr:uid="{00000000-0005-0000-0000-0000B67C0000}"/>
    <cellStyle name="Normal 21 31 3 2" xfId="31928" xr:uid="{00000000-0005-0000-0000-0000B77C0000}"/>
    <cellStyle name="Normal 21 31 4" xfId="31929" xr:uid="{00000000-0005-0000-0000-0000B87C0000}"/>
    <cellStyle name="Normal 21 31 4 2" xfId="31930" xr:uid="{00000000-0005-0000-0000-0000B97C0000}"/>
    <cellStyle name="Normal 21 31 5" xfId="31931" xr:uid="{00000000-0005-0000-0000-0000BA7C0000}"/>
    <cellStyle name="Normal 21 31 5 2" xfId="31932" xr:uid="{00000000-0005-0000-0000-0000BB7C0000}"/>
    <cellStyle name="Normal 21 31 6" xfId="31933" xr:uid="{00000000-0005-0000-0000-0000BC7C0000}"/>
    <cellStyle name="Normal 21 31 6 2" xfId="31934" xr:uid="{00000000-0005-0000-0000-0000BD7C0000}"/>
    <cellStyle name="Normal 21 31 7" xfId="31935" xr:uid="{00000000-0005-0000-0000-0000BE7C0000}"/>
    <cellStyle name="Normal 21 31 7 2" xfId="31936" xr:uid="{00000000-0005-0000-0000-0000BF7C0000}"/>
    <cellStyle name="Normal 21 31 8" xfId="31937" xr:uid="{00000000-0005-0000-0000-0000C07C0000}"/>
    <cellStyle name="Normal 21 31 9" xfId="31938" xr:uid="{00000000-0005-0000-0000-0000C17C0000}"/>
    <cellStyle name="Normal 21 32" xfId="31939" xr:uid="{00000000-0005-0000-0000-0000C27C0000}"/>
    <cellStyle name="Normal 21 32 10" xfId="31940" xr:uid="{00000000-0005-0000-0000-0000C37C0000}"/>
    <cellStyle name="Normal 21 32 2" xfId="31941" xr:uid="{00000000-0005-0000-0000-0000C47C0000}"/>
    <cellStyle name="Normal 21 32 2 2" xfId="31942" xr:uid="{00000000-0005-0000-0000-0000C57C0000}"/>
    <cellStyle name="Normal 21 32 3" xfId="31943" xr:uid="{00000000-0005-0000-0000-0000C67C0000}"/>
    <cellStyle name="Normal 21 32 3 2" xfId="31944" xr:uid="{00000000-0005-0000-0000-0000C77C0000}"/>
    <cellStyle name="Normal 21 32 4" xfId="31945" xr:uid="{00000000-0005-0000-0000-0000C87C0000}"/>
    <cellStyle name="Normal 21 32 4 2" xfId="31946" xr:uid="{00000000-0005-0000-0000-0000C97C0000}"/>
    <cellStyle name="Normal 21 32 5" xfId="31947" xr:uid="{00000000-0005-0000-0000-0000CA7C0000}"/>
    <cellStyle name="Normal 21 32 5 2" xfId="31948" xr:uid="{00000000-0005-0000-0000-0000CB7C0000}"/>
    <cellStyle name="Normal 21 32 6" xfId="31949" xr:uid="{00000000-0005-0000-0000-0000CC7C0000}"/>
    <cellStyle name="Normal 21 32 6 2" xfId="31950" xr:uid="{00000000-0005-0000-0000-0000CD7C0000}"/>
    <cellStyle name="Normal 21 32 7" xfId="31951" xr:uid="{00000000-0005-0000-0000-0000CE7C0000}"/>
    <cellStyle name="Normal 21 32 7 2" xfId="31952" xr:uid="{00000000-0005-0000-0000-0000CF7C0000}"/>
    <cellStyle name="Normal 21 32 8" xfId="31953" xr:uid="{00000000-0005-0000-0000-0000D07C0000}"/>
    <cellStyle name="Normal 21 32 9" xfId="31954" xr:uid="{00000000-0005-0000-0000-0000D17C0000}"/>
    <cellStyle name="Normal 21 33" xfId="31955" xr:uid="{00000000-0005-0000-0000-0000D27C0000}"/>
    <cellStyle name="Normal 21 33 10" xfId="31956" xr:uid="{00000000-0005-0000-0000-0000D37C0000}"/>
    <cellStyle name="Normal 21 33 2" xfId="31957" xr:uid="{00000000-0005-0000-0000-0000D47C0000}"/>
    <cellStyle name="Normal 21 33 2 2" xfId="31958" xr:uid="{00000000-0005-0000-0000-0000D57C0000}"/>
    <cellStyle name="Normal 21 33 3" xfId="31959" xr:uid="{00000000-0005-0000-0000-0000D67C0000}"/>
    <cellStyle name="Normal 21 33 3 2" xfId="31960" xr:uid="{00000000-0005-0000-0000-0000D77C0000}"/>
    <cellStyle name="Normal 21 33 4" xfId="31961" xr:uid="{00000000-0005-0000-0000-0000D87C0000}"/>
    <cellStyle name="Normal 21 33 4 2" xfId="31962" xr:uid="{00000000-0005-0000-0000-0000D97C0000}"/>
    <cellStyle name="Normal 21 33 5" xfId="31963" xr:uid="{00000000-0005-0000-0000-0000DA7C0000}"/>
    <cellStyle name="Normal 21 33 5 2" xfId="31964" xr:uid="{00000000-0005-0000-0000-0000DB7C0000}"/>
    <cellStyle name="Normal 21 33 6" xfId="31965" xr:uid="{00000000-0005-0000-0000-0000DC7C0000}"/>
    <cellStyle name="Normal 21 33 6 2" xfId="31966" xr:uid="{00000000-0005-0000-0000-0000DD7C0000}"/>
    <cellStyle name="Normal 21 33 7" xfId="31967" xr:uid="{00000000-0005-0000-0000-0000DE7C0000}"/>
    <cellStyle name="Normal 21 33 7 2" xfId="31968" xr:uid="{00000000-0005-0000-0000-0000DF7C0000}"/>
    <cellStyle name="Normal 21 33 8" xfId="31969" xr:uid="{00000000-0005-0000-0000-0000E07C0000}"/>
    <cellStyle name="Normal 21 33 9" xfId="31970" xr:uid="{00000000-0005-0000-0000-0000E17C0000}"/>
    <cellStyle name="Normal 21 34" xfId="31971" xr:uid="{00000000-0005-0000-0000-0000E27C0000}"/>
    <cellStyle name="Normal 21 34 10" xfId="31972" xr:uid="{00000000-0005-0000-0000-0000E37C0000}"/>
    <cellStyle name="Normal 21 34 2" xfId="31973" xr:uid="{00000000-0005-0000-0000-0000E47C0000}"/>
    <cellStyle name="Normal 21 34 2 2" xfId="31974" xr:uid="{00000000-0005-0000-0000-0000E57C0000}"/>
    <cellStyle name="Normal 21 34 3" xfId="31975" xr:uid="{00000000-0005-0000-0000-0000E67C0000}"/>
    <cellStyle name="Normal 21 34 3 2" xfId="31976" xr:uid="{00000000-0005-0000-0000-0000E77C0000}"/>
    <cellStyle name="Normal 21 34 4" xfId="31977" xr:uid="{00000000-0005-0000-0000-0000E87C0000}"/>
    <cellStyle name="Normal 21 34 4 2" xfId="31978" xr:uid="{00000000-0005-0000-0000-0000E97C0000}"/>
    <cellStyle name="Normal 21 34 5" xfId="31979" xr:uid="{00000000-0005-0000-0000-0000EA7C0000}"/>
    <cellStyle name="Normal 21 34 5 2" xfId="31980" xr:uid="{00000000-0005-0000-0000-0000EB7C0000}"/>
    <cellStyle name="Normal 21 34 6" xfId="31981" xr:uid="{00000000-0005-0000-0000-0000EC7C0000}"/>
    <cellStyle name="Normal 21 34 6 2" xfId="31982" xr:uid="{00000000-0005-0000-0000-0000ED7C0000}"/>
    <cellStyle name="Normal 21 34 7" xfId="31983" xr:uid="{00000000-0005-0000-0000-0000EE7C0000}"/>
    <cellStyle name="Normal 21 34 7 2" xfId="31984" xr:uid="{00000000-0005-0000-0000-0000EF7C0000}"/>
    <cellStyle name="Normal 21 34 8" xfId="31985" xr:uid="{00000000-0005-0000-0000-0000F07C0000}"/>
    <cellStyle name="Normal 21 34 9" xfId="31986" xr:uid="{00000000-0005-0000-0000-0000F17C0000}"/>
    <cellStyle name="Normal 21 35" xfId="31987" xr:uid="{00000000-0005-0000-0000-0000F27C0000}"/>
    <cellStyle name="Normal 21 35 10" xfId="31988" xr:uid="{00000000-0005-0000-0000-0000F37C0000}"/>
    <cellStyle name="Normal 21 35 2" xfId="31989" xr:uid="{00000000-0005-0000-0000-0000F47C0000}"/>
    <cellStyle name="Normal 21 35 2 2" xfId="31990" xr:uid="{00000000-0005-0000-0000-0000F57C0000}"/>
    <cellStyle name="Normal 21 35 3" xfId="31991" xr:uid="{00000000-0005-0000-0000-0000F67C0000}"/>
    <cellStyle name="Normal 21 35 3 2" xfId="31992" xr:uid="{00000000-0005-0000-0000-0000F77C0000}"/>
    <cellStyle name="Normal 21 35 4" xfId="31993" xr:uid="{00000000-0005-0000-0000-0000F87C0000}"/>
    <cellStyle name="Normal 21 35 4 2" xfId="31994" xr:uid="{00000000-0005-0000-0000-0000F97C0000}"/>
    <cellStyle name="Normal 21 35 5" xfId="31995" xr:uid="{00000000-0005-0000-0000-0000FA7C0000}"/>
    <cellStyle name="Normal 21 35 5 2" xfId="31996" xr:uid="{00000000-0005-0000-0000-0000FB7C0000}"/>
    <cellStyle name="Normal 21 35 6" xfId="31997" xr:uid="{00000000-0005-0000-0000-0000FC7C0000}"/>
    <cellStyle name="Normal 21 35 6 2" xfId="31998" xr:uid="{00000000-0005-0000-0000-0000FD7C0000}"/>
    <cellStyle name="Normal 21 35 7" xfId="31999" xr:uid="{00000000-0005-0000-0000-0000FE7C0000}"/>
    <cellStyle name="Normal 21 35 7 2" xfId="32000" xr:uid="{00000000-0005-0000-0000-0000FF7C0000}"/>
    <cellStyle name="Normal 21 35 8" xfId="32001" xr:uid="{00000000-0005-0000-0000-0000007D0000}"/>
    <cellStyle name="Normal 21 35 9" xfId="32002" xr:uid="{00000000-0005-0000-0000-0000017D0000}"/>
    <cellStyle name="Normal 21 36" xfId="32003" xr:uid="{00000000-0005-0000-0000-0000027D0000}"/>
    <cellStyle name="Normal 21 36 10" xfId="32004" xr:uid="{00000000-0005-0000-0000-0000037D0000}"/>
    <cellStyle name="Normal 21 36 2" xfId="32005" xr:uid="{00000000-0005-0000-0000-0000047D0000}"/>
    <cellStyle name="Normal 21 36 2 2" xfId="32006" xr:uid="{00000000-0005-0000-0000-0000057D0000}"/>
    <cellStyle name="Normal 21 36 3" xfId="32007" xr:uid="{00000000-0005-0000-0000-0000067D0000}"/>
    <cellStyle name="Normal 21 36 3 2" xfId="32008" xr:uid="{00000000-0005-0000-0000-0000077D0000}"/>
    <cellStyle name="Normal 21 36 4" xfId="32009" xr:uid="{00000000-0005-0000-0000-0000087D0000}"/>
    <cellStyle name="Normal 21 36 4 2" xfId="32010" xr:uid="{00000000-0005-0000-0000-0000097D0000}"/>
    <cellStyle name="Normal 21 36 5" xfId="32011" xr:uid="{00000000-0005-0000-0000-00000A7D0000}"/>
    <cellStyle name="Normal 21 36 5 2" xfId="32012" xr:uid="{00000000-0005-0000-0000-00000B7D0000}"/>
    <cellStyle name="Normal 21 36 6" xfId="32013" xr:uid="{00000000-0005-0000-0000-00000C7D0000}"/>
    <cellStyle name="Normal 21 36 6 2" xfId="32014" xr:uid="{00000000-0005-0000-0000-00000D7D0000}"/>
    <cellStyle name="Normal 21 36 7" xfId="32015" xr:uid="{00000000-0005-0000-0000-00000E7D0000}"/>
    <cellStyle name="Normal 21 36 7 2" xfId="32016" xr:uid="{00000000-0005-0000-0000-00000F7D0000}"/>
    <cellStyle name="Normal 21 36 8" xfId="32017" xr:uid="{00000000-0005-0000-0000-0000107D0000}"/>
    <cellStyle name="Normal 21 36 9" xfId="32018" xr:uid="{00000000-0005-0000-0000-0000117D0000}"/>
    <cellStyle name="Normal 21 37" xfId="32019" xr:uid="{00000000-0005-0000-0000-0000127D0000}"/>
    <cellStyle name="Normal 21 37 10" xfId="32020" xr:uid="{00000000-0005-0000-0000-0000137D0000}"/>
    <cellStyle name="Normal 21 37 2" xfId="32021" xr:uid="{00000000-0005-0000-0000-0000147D0000}"/>
    <cellStyle name="Normal 21 37 2 2" xfId="32022" xr:uid="{00000000-0005-0000-0000-0000157D0000}"/>
    <cellStyle name="Normal 21 37 3" xfId="32023" xr:uid="{00000000-0005-0000-0000-0000167D0000}"/>
    <cellStyle name="Normal 21 37 3 2" xfId="32024" xr:uid="{00000000-0005-0000-0000-0000177D0000}"/>
    <cellStyle name="Normal 21 37 4" xfId="32025" xr:uid="{00000000-0005-0000-0000-0000187D0000}"/>
    <cellStyle name="Normal 21 37 4 2" xfId="32026" xr:uid="{00000000-0005-0000-0000-0000197D0000}"/>
    <cellStyle name="Normal 21 37 5" xfId="32027" xr:uid="{00000000-0005-0000-0000-00001A7D0000}"/>
    <cellStyle name="Normal 21 37 5 2" xfId="32028" xr:uid="{00000000-0005-0000-0000-00001B7D0000}"/>
    <cellStyle name="Normal 21 37 6" xfId="32029" xr:uid="{00000000-0005-0000-0000-00001C7D0000}"/>
    <cellStyle name="Normal 21 37 6 2" xfId="32030" xr:uid="{00000000-0005-0000-0000-00001D7D0000}"/>
    <cellStyle name="Normal 21 37 7" xfId="32031" xr:uid="{00000000-0005-0000-0000-00001E7D0000}"/>
    <cellStyle name="Normal 21 37 7 2" xfId="32032" xr:uid="{00000000-0005-0000-0000-00001F7D0000}"/>
    <cellStyle name="Normal 21 37 8" xfId="32033" xr:uid="{00000000-0005-0000-0000-0000207D0000}"/>
    <cellStyle name="Normal 21 37 9" xfId="32034" xr:uid="{00000000-0005-0000-0000-0000217D0000}"/>
    <cellStyle name="Normal 21 38" xfId="32035" xr:uid="{00000000-0005-0000-0000-0000227D0000}"/>
    <cellStyle name="Normal 21 38 10" xfId="32036" xr:uid="{00000000-0005-0000-0000-0000237D0000}"/>
    <cellStyle name="Normal 21 38 2" xfId="32037" xr:uid="{00000000-0005-0000-0000-0000247D0000}"/>
    <cellStyle name="Normal 21 38 2 2" xfId="32038" xr:uid="{00000000-0005-0000-0000-0000257D0000}"/>
    <cellStyle name="Normal 21 38 3" xfId="32039" xr:uid="{00000000-0005-0000-0000-0000267D0000}"/>
    <cellStyle name="Normal 21 38 3 2" xfId="32040" xr:uid="{00000000-0005-0000-0000-0000277D0000}"/>
    <cellStyle name="Normal 21 38 4" xfId="32041" xr:uid="{00000000-0005-0000-0000-0000287D0000}"/>
    <cellStyle name="Normal 21 38 4 2" xfId="32042" xr:uid="{00000000-0005-0000-0000-0000297D0000}"/>
    <cellStyle name="Normal 21 38 5" xfId="32043" xr:uid="{00000000-0005-0000-0000-00002A7D0000}"/>
    <cellStyle name="Normal 21 38 5 2" xfId="32044" xr:uid="{00000000-0005-0000-0000-00002B7D0000}"/>
    <cellStyle name="Normal 21 38 6" xfId="32045" xr:uid="{00000000-0005-0000-0000-00002C7D0000}"/>
    <cellStyle name="Normal 21 38 6 2" xfId="32046" xr:uid="{00000000-0005-0000-0000-00002D7D0000}"/>
    <cellStyle name="Normal 21 38 7" xfId="32047" xr:uid="{00000000-0005-0000-0000-00002E7D0000}"/>
    <cellStyle name="Normal 21 38 7 2" xfId="32048" xr:uid="{00000000-0005-0000-0000-00002F7D0000}"/>
    <cellStyle name="Normal 21 38 8" xfId="32049" xr:uid="{00000000-0005-0000-0000-0000307D0000}"/>
    <cellStyle name="Normal 21 38 9" xfId="32050" xr:uid="{00000000-0005-0000-0000-0000317D0000}"/>
    <cellStyle name="Normal 21 39" xfId="32051" xr:uid="{00000000-0005-0000-0000-0000327D0000}"/>
    <cellStyle name="Normal 21 39 10" xfId="32052" xr:uid="{00000000-0005-0000-0000-0000337D0000}"/>
    <cellStyle name="Normal 21 39 2" xfId="32053" xr:uid="{00000000-0005-0000-0000-0000347D0000}"/>
    <cellStyle name="Normal 21 39 2 2" xfId="32054" xr:uid="{00000000-0005-0000-0000-0000357D0000}"/>
    <cellStyle name="Normal 21 39 3" xfId="32055" xr:uid="{00000000-0005-0000-0000-0000367D0000}"/>
    <cellStyle name="Normal 21 39 3 2" xfId="32056" xr:uid="{00000000-0005-0000-0000-0000377D0000}"/>
    <cellStyle name="Normal 21 39 4" xfId="32057" xr:uid="{00000000-0005-0000-0000-0000387D0000}"/>
    <cellStyle name="Normal 21 39 4 2" xfId="32058" xr:uid="{00000000-0005-0000-0000-0000397D0000}"/>
    <cellStyle name="Normal 21 39 5" xfId="32059" xr:uid="{00000000-0005-0000-0000-00003A7D0000}"/>
    <cellStyle name="Normal 21 39 5 2" xfId="32060" xr:uid="{00000000-0005-0000-0000-00003B7D0000}"/>
    <cellStyle name="Normal 21 39 6" xfId="32061" xr:uid="{00000000-0005-0000-0000-00003C7D0000}"/>
    <cellStyle name="Normal 21 39 6 2" xfId="32062" xr:uid="{00000000-0005-0000-0000-00003D7D0000}"/>
    <cellStyle name="Normal 21 39 7" xfId="32063" xr:uid="{00000000-0005-0000-0000-00003E7D0000}"/>
    <cellStyle name="Normal 21 39 7 2" xfId="32064" xr:uid="{00000000-0005-0000-0000-00003F7D0000}"/>
    <cellStyle name="Normal 21 39 8" xfId="32065" xr:uid="{00000000-0005-0000-0000-0000407D0000}"/>
    <cellStyle name="Normal 21 39 9" xfId="32066" xr:uid="{00000000-0005-0000-0000-0000417D0000}"/>
    <cellStyle name="Normal 21 4" xfId="32067" xr:uid="{00000000-0005-0000-0000-0000427D0000}"/>
    <cellStyle name="Normal 21 4 10" xfId="32068" xr:uid="{00000000-0005-0000-0000-0000437D0000}"/>
    <cellStyle name="Normal 21 4 2" xfId="32069" xr:uid="{00000000-0005-0000-0000-0000447D0000}"/>
    <cellStyle name="Normal 21 4 2 2" xfId="32070" xr:uid="{00000000-0005-0000-0000-0000457D0000}"/>
    <cellStyle name="Normal 21 4 3" xfId="32071" xr:uid="{00000000-0005-0000-0000-0000467D0000}"/>
    <cellStyle name="Normal 21 4 3 2" xfId="32072" xr:uid="{00000000-0005-0000-0000-0000477D0000}"/>
    <cellStyle name="Normal 21 4 4" xfId="32073" xr:uid="{00000000-0005-0000-0000-0000487D0000}"/>
    <cellStyle name="Normal 21 4 4 2" xfId="32074" xr:uid="{00000000-0005-0000-0000-0000497D0000}"/>
    <cellStyle name="Normal 21 4 5" xfId="32075" xr:uid="{00000000-0005-0000-0000-00004A7D0000}"/>
    <cellStyle name="Normal 21 4 5 2" xfId="32076" xr:uid="{00000000-0005-0000-0000-00004B7D0000}"/>
    <cellStyle name="Normal 21 4 6" xfId="32077" xr:uid="{00000000-0005-0000-0000-00004C7D0000}"/>
    <cellStyle name="Normal 21 4 6 2" xfId="32078" xr:uid="{00000000-0005-0000-0000-00004D7D0000}"/>
    <cellStyle name="Normal 21 4 7" xfId="32079" xr:uid="{00000000-0005-0000-0000-00004E7D0000}"/>
    <cellStyle name="Normal 21 4 7 2" xfId="32080" xr:uid="{00000000-0005-0000-0000-00004F7D0000}"/>
    <cellStyle name="Normal 21 4 8" xfId="32081" xr:uid="{00000000-0005-0000-0000-0000507D0000}"/>
    <cellStyle name="Normal 21 4 9" xfId="32082" xr:uid="{00000000-0005-0000-0000-0000517D0000}"/>
    <cellStyle name="Normal 21 40" xfId="32083" xr:uid="{00000000-0005-0000-0000-0000527D0000}"/>
    <cellStyle name="Normal 21 40 10" xfId="32084" xr:uid="{00000000-0005-0000-0000-0000537D0000}"/>
    <cellStyle name="Normal 21 40 2" xfId="32085" xr:uid="{00000000-0005-0000-0000-0000547D0000}"/>
    <cellStyle name="Normal 21 40 2 2" xfId="32086" xr:uid="{00000000-0005-0000-0000-0000557D0000}"/>
    <cellStyle name="Normal 21 40 3" xfId="32087" xr:uid="{00000000-0005-0000-0000-0000567D0000}"/>
    <cellStyle name="Normal 21 40 3 2" xfId="32088" xr:uid="{00000000-0005-0000-0000-0000577D0000}"/>
    <cellStyle name="Normal 21 40 4" xfId="32089" xr:uid="{00000000-0005-0000-0000-0000587D0000}"/>
    <cellStyle name="Normal 21 40 4 2" xfId="32090" xr:uid="{00000000-0005-0000-0000-0000597D0000}"/>
    <cellStyle name="Normal 21 40 5" xfId="32091" xr:uid="{00000000-0005-0000-0000-00005A7D0000}"/>
    <cellStyle name="Normal 21 40 5 2" xfId="32092" xr:uid="{00000000-0005-0000-0000-00005B7D0000}"/>
    <cellStyle name="Normal 21 40 6" xfId="32093" xr:uid="{00000000-0005-0000-0000-00005C7D0000}"/>
    <cellStyle name="Normal 21 40 6 2" xfId="32094" xr:uid="{00000000-0005-0000-0000-00005D7D0000}"/>
    <cellStyle name="Normal 21 40 7" xfId="32095" xr:uid="{00000000-0005-0000-0000-00005E7D0000}"/>
    <cellStyle name="Normal 21 40 7 2" xfId="32096" xr:uid="{00000000-0005-0000-0000-00005F7D0000}"/>
    <cellStyle name="Normal 21 40 8" xfId="32097" xr:uid="{00000000-0005-0000-0000-0000607D0000}"/>
    <cellStyle name="Normal 21 40 9" xfId="32098" xr:uid="{00000000-0005-0000-0000-0000617D0000}"/>
    <cellStyle name="Normal 21 41" xfId="32099" xr:uid="{00000000-0005-0000-0000-0000627D0000}"/>
    <cellStyle name="Normal 21 41 10" xfId="32100" xr:uid="{00000000-0005-0000-0000-0000637D0000}"/>
    <cellStyle name="Normal 21 41 2" xfId="32101" xr:uid="{00000000-0005-0000-0000-0000647D0000}"/>
    <cellStyle name="Normal 21 41 2 2" xfId="32102" xr:uid="{00000000-0005-0000-0000-0000657D0000}"/>
    <cellStyle name="Normal 21 41 3" xfId="32103" xr:uid="{00000000-0005-0000-0000-0000667D0000}"/>
    <cellStyle name="Normal 21 41 3 2" xfId="32104" xr:uid="{00000000-0005-0000-0000-0000677D0000}"/>
    <cellStyle name="Normal 21 41 4" xfId="32105" xr:uid="{00000000-0005-0000-0000-0000687D0000}"/>
    <cellStyle name="Normal 21 41 4 2" xfId="32106" xr:uid="{00000000-0005-0000-0000-0000697D0000}"/>
    <cellStyle name="Normal 21 41 5" xfId="32107" xr:uid="{00000000-0005-0000-0000-00006A7D0000}"/>
    <cellStyle name="Normal 21 41 5 2" xfId="32108" xr:uid="{00000000-0005-0000-0000-00006B7D0000}"/>
    <cellStyle name="Normal 21 41 6" xfId="32109" xr:uid="{00000000-0005-0000-0000-00006C7D0000}"/>
    <cellStyle name="Normal 21 41 6 2" xfId="32110" xr:uid="{00000000-0005-0000-0000-00006D7D0000}"/>
    <cellStyle name="Normal 21 41 7" xfId="32111" xr:uid="{00000000-0005-0000-0000-00006E7D0000}"/>
    <cellStyle name="Normal 21 41 7 2" xfId="32112" xr:uid="{00000000-0005-0000-0000-00006F7D0000}"/>
    <cellStyle name="Normal 21 41 8" xfId="32113" xr:uid="{00000000-0005-0000-0000-0000707D0000}"/>
    <cellStyle name="Normal 21 41 9" xfId="32114" xr:uid="{00000000-0005-0000-0000-0000717D0000}"/>
    <cellStyle name="Normal 21 42" xfId="32115" xr:uid="{00000000-0005-0000-0000-0000727D0000}"/>
    <cellStyle name="Normal 21 42 10" xfId="32116" xr:uid="{00000000-0005-0000-0000-0000737D0000}"/>
    <cellStyle name="Normal 21 42 2" xfId="32117" xr:uid="{00000000-0005-0000-0000-0000747D0000}"/>
    <cellStyle name="Normal 21 42 2 2" xfId="32118" xr:uid="{00000000-0005-0000-0000-0000757D0000}"/>
    <cellStyle name="Normal 21 42 3" xfId="32119" xr:uid="{00000000-0005-0000-0000-0000767D0000}"/>
    <cellStyle name="Normal 21 42 3 2" xfId="32120" xr:uid="{00000000-0005-0000-0000-0000777D0000}"/>
    <cellStyle name="Normal 21 42 4" xfId="32121" xr:uid="{00000000-0005-0000-0000-0000787D0000}"/>
    <cellStyle name="Normal 21 42 4 2" xfId="32122" xr:uid="{00000000-0005-0000-0000-0000797D0000}"/>
    <cellStyle name="Normal 21 42 5" xfId="32123" xr:uid="{00000000-0005-0000-0000-00007A7D0000}"/>
    <cellStyle name="Normal 21 42 5 2" xfId="32124" xr:uid="{00000000-0005-0000-0000-00007B7D0000}"/>
    <cellStyle name="Normal 21 42 6" xfId="32125" xr:uid="{00000000-0005-0000-0000-00007C7D0000}"/>
    <cellStyle name="Normal 21 42 6 2" xfId="32126" xr:uid="{00000000-0005-0000-0000-00007D7D0000}"/>
    <cellStyle name="Normal 21 42 7" xfId="32127" xr:uid="{00000000-0005-0000-0000-00007E7D0000}"/>
    <cellStyle name="Normal 21 42 7 2" xfId="32128" xr:uid="{00000000-0005-0000-0000-00007F7D0000}"/>
    <cellStyle name="Normal 21 42 8" xfId="32129" xr:uid="{00000000-0005-0000-0000-0000807D0000}"/>
    <cellStyle name="Normal 21 42 9" xfId="32130" xr:uid="{00000000-0005-0000-0000-0000817D0000}"/>
    <cellStyle name="Normal 21 43" xfId="32131" xr:uid="{00000000-0005-0000-0000-0000827D0000}"/>
    <cellStyle name="Normal 21 43 10" xfId="32132" xr:uid="{00000000-0005-0000-0000-0000837D0000}"/>
    <cellStyle name="Normal 21 43 2" xfId="32133" xr:uid="{00000000-0005-0000-0000-0000847D0000}"/>
    <cellStyle name="Normal 21 43 2 2" xfId="32134" xr:uid="{00000000-0005-0000-0000-0000857D0000}"/>
    <cellStyle name="Normal 21 43 3" xfId="32135" xr:uid="{00000000-0005-0000-0000-0000867D0000}"/>
    <cellStyle name="Normal 21 43 3 2" xfId="32136" xr:uid="{00000000-0005-0000-0000-0000877D0000}"/>
    <cellStyle name="Normal 21 43 4" xfId="32137" xr:uid="{00000000-0005-0000-0000-0000887D0000}"/>
    <cellStyle name="Normal 21 43 4 2" xfId="32138" xr:uid="{00000000-0005-0000-0000-0000897D0000}"/>
    <cellStyle name="Normal 21 43 5" xfId="32139" xr:uid="{00000000-0005-0000-0000-00008A7D0000}"/>
    <cellStyle name="Normal 21 43 5 2" xfId="32140" xr:uid="{00000000-0005-0000-0000-00008B7D0000}"/>
    <cellStyle name="Normal 21 43 6" xfId="32141" xr:uid="{00000000-0005-0000-0000-00008C7D0000}"/>
    <cellStyle name="Normal 21 43 6 2" xfId="32142" xr:uid="{00000000-0005-0000-0000-00008D7D0000}"/>
    <cellStyle name="Normal 21 43 7" xfId="32143" xr:uid="{00000000-0005-0000-0000-00008E7D0000}"/>
    <cellStyle name="Normal 21 43 7 2" xfId="32144" xr:uid="{00000000-0005-0000-0000-00008F7D0000}"/>
    <cellStyle name="Normal 21 43 8" xfId="32145" xr:uid="{00000000-0005-0000-0000-0000907D0000}"/>
    <cellStyle name="Normal 21 43 9" xfId="32146" xr:uid="{00000000-0005-0000-0000-0000917D0000}"/>
    <cellStyle name="Normal 21 44" xfId="32147" xr:uid="{00000000-0005-0000-0000-0000927D0000}"/>
    <cellStyle name="Normal 21 44 10" xfId="32148" xr:uid="{00000000-0005-0000-0000-0000937D0000}"/>
    <cellStyle name="Normal 21 44 2" xfId="32149" xr:uid="{00000000-0005-0000-0000-0000947D0000}"/>
    <cellStyle name="Normal 21 44 2 2" xfId="32150" xr:uid="{00000000-0005-0000-0000-0000957D0000}"/>
    <cellStyle name="Normal 21 44 3" xfId="32151" xr:uid="{00000000-0005-0000-0000-0000967D0000}"/>
    <cellStyle name="Normal 21 44 3 2" xfId="32152" xr:uid="{00000000-0005-0000-0000-0000977D0000}"/>
    <cellStyle name="Normal 21 44 4" xfId="32153" xr:uid="{00000000-0005-0000-0000-0000987D0000}"/>
    <cellStyle name="Normal 21 44 4 2" xfId="32154" xr:uid="{00000000-0005-0000-0000-0000997D0000}"/>
    <cellStyle name="Normal 21 44 5" xfId="32155" xr:uid="{00000000-0005-0000-0000-00009A7D0000}"/>
    <cellStyle name="Normal 21 44 5 2" xfId="32156" xr:uid="{00000000-0005-0000-0000-00009B7D0000}"/>
    <cellStyle name="Normal 21 44 6" xfId="32157" xr:uid="{00000000-0005-0000-0000-00009C7D0000}"/>
    <cellStyle name="Normal 21 44 6 2" xfId="32158" xr:uid="{00000000-0005-0000-0000-00009D7D0000}"/>
    <cellStyle name="Normal 21 44 7" xfId="32159" xr:uid="{00000000-0005-0000-0000-00009E7D0000}"/>
    <cellStyle name="Normal 21 44 7 2" xfId="32160" xr:uid="{00000000-0005-0000-0000-00009F7D0000}"/>
    <cellStyle name="Normal 21 44 8" xfId="32161" xr:uid="{00000000-0005-0000-0000-0000A07D0000}"/>
    <cellStyle name="Normal 21 44 9" xfId="32162" xr:uid="{00000000-0005-0000-0000-0000A17D0000}"/>
    <cellStyle name="Normal 21 45" xfId="32163" xr:uid="{00000000-0005-0000-0000-0000A27D0000}"/>
    <cellStyle name="Normal 21 45 2" xfId="32164" xr:uid="{00000000-0005-0000-0000-0000A37D0000}"/>
    <cellStyle name="Normal 21 46" xfId="32165" xr:uid="{00000000-0005-0000-0000-0000A47D0000}"/>
    <cellStyle name="Normal 21 46 2" xfId="32166" xr:uid="{00000000-0005-0000-0000-0000A57D0000}"/>
    <cellStyle name="Normal 21 47" xfId="32167" xr:uid="{00000000-0005-0000-0000-0000A67D0000}"/>
    <cellStyle name="Normal 21 47 2" xfId="32168" xr:uid="{00000000-0005-0000-0000-0000A77D0000}"/>
    <cellStyle name="Normal 21 48" xfId="32169" xr:uid="{00000000-0005-0000-0000-0000A87D0000}"/>
    <cellStyle name="Normal 21 48 2" xfId="32170" xr:uid="{00000000-0005-0000-0000-0000A97D0000}"/>
    <cellStyle name="Normal 21 49" xfId="32171" xr:uid="{00000000-0005-0000-0000-0000AA7D0000}"/>
    <cellStyle name="Normal 21 49 2" xfId="32172" xr:uid="{00000000-0005-0000-0000-0000AB7D0000}"/>
    <cellStyle name="Normal 21 5" xfId="32173" xr:uid="{00000000-0005-0000-0000-0000AC7D0000}"/>
    <cellStyle name="Normal 21 5 10" xfId="32174" xr:uid="{00000000-0005-0000-0000-0000AD7D0000}"/>
    <cellStyle name="Normal 21 5 2" xfId="32175" xr:uid="{00000000-0005-0000-0000-0000AE7D0000}"/>
    <cellStyle name="Normal 21 5 2 2" xfId="32176" xr:uid="{00000000-0005-0000-0000-0000AF7D0000}"/>
    <cellStyle name="Normal 21 5 3" xfId="32177" xr:uid="{00000000-0005-0000-0000-0000B07D0000}"/>
    <cellStyle name="Normal 21 5 3 2" xfId="32178" xr:uid="{00000000-0005-0000-0000-0000B17D0000}"/>
    <cellStyle name="Normal 21 5 4" xfId="32179" xr:uid="{00000000-0005-0000-0000-0000B27D0000}"/>
    <cellStyle name="Normal 21 5 4 2" xfId="32180" xr:uid="{00000000-0005-0000-0000-0000B37D0000}"/>
    <cellStyle name="Normal 21 5 5" xfId="32181" xr:uid="{00000000-0005-0000-0000-0000B47D0000}"/>
    <cellStyle name="Normal 21 5 5 2" xfId="32182" xr:uid="{00000000-0005-0000-0000-0000B57D0000}"/>
    <cellStyle name="Normal 21 5 6" xfId="32183" xr:uid="{00000000-0005-0000-0000-0000B67D0000}"/>
    <cellStyle name="Normal 21 5 6 2" xfId="32184" xr:uid="{00000000-0005-0000-0000-0000B77D0000}"/>
    <cellStyle name="Normal 21 5 7" xfId="32185" xr:uid="{00000000-0005-0000-0000-0000B87D0000}"/>
    <cellStyle name="Normal 21 5 7 2" xfId="32186" xr:uid="{00000000-0005-0000-0000-0000B97D0000}"/>
    <cellStyle name="Normal 21 5 8" xfId="32187" xr:uid="{00000000-0005-0000-0000-0000BA7D0000}"/>
    <cellStyle name="Normal 21 5 9" xfId="32188" xr:uid="{00000000-0005-0000-0000-0000BB7D0000}"/>
    <cellStyle name="Normal 21 50" xfId="32189" xr:uid="{00000000-0005-0000-0000-0000BC7D0000}"/>
    <cellStyle name="Normal 21 50 2" xfId="32190" xr:uid="{00000000-0005-0000-0000-0000BD7D0000}"/>
    <cellStyle name="Normal 21 51" xfId="32191" xr:uid="{00000000-0005-0000-0000-0000BE7D0000}"/>
    <cellStyle name="Normal 21 52" xfId="32192" xr:uid="{00000000-0005-0000-0000-0000BF7D0000}"/>
    <cellStyle name="Normal 21 53" xfId="32193" xr:uid="{00000000-0005-0000-0000-0000C07D0000}"/>
    <cellStyle name="Normal 21 6" xfId="32194" xr:uid="{00000000-0005-0000-0000-0000C17D0000}"/>
    <cellStyle name="Normal 21 6 10" xfId="32195" xr:uid="{00000000-0005-0000-0000-0000C27D0000}"/>
    <cellStyle name="Normal 21 6 2" xfId="32196" xr:uid="{00000000-0005-0000-0000-0000C37D0000}"/>
    <cellStyle name="Normal 21 6 2 2" xfId="32197" xr:uid="{00000000-0005-0000-0000-0000C47D0000}"/>
    <cellStyle name="Normal 21 6 3" xfId="32198" xr:uid="{00000000-0005-0000-0000-0000C57D0000}"/>
    <cellStyle name="Normal 21 6 3 2" xfId="32199" xr:uid="{00000000-0005-0000-0000-0000C67D0000}"/>
    <cellStyle name="Normal 21 6 4" xfId="32200" xr:uid="{00000000-0005-0000-0000-0000C77D0000}"/>
    <cellStyle name="Normal 21 6 4 2" xfId="32201" xr:uid="{00000000-0005-0000-0000-0000C87D0000}"/>
    <cellStyle name="Normal 21 6 5" xfId="32202" xr:uid="{00000000-0005-0000-0000-0000C97D0000}"/>
    <cellStyle name="Normal 21 6 5 2" xfId="32203" xr:uid="{00000000-0005-0000-0000-0000CA7D0000}"/>
    <cellStyle name="Normal 21 6 6" xfId="32204" xr:uid="{00000000-0005-0000-0000-0000CB7D0000}"/>
    <cellStyle name="Normal 21 6 6 2" xfId="32205" xr:uid="{00000000-0005-0000-0000-0000CC7D0000}"/>
    <cellStyle name="Normal 21 6 7" xfId="32206" xr:uid="{00000000-0005-0000-0000-0000CD7D0000}"/>
    <cellStyle name="Normal 21 6 7 2" xfId="32207" xr:uid="{00000000-0005-0000-0000-0000CE7D0000}"/>
    <cellStyle name="Normal 21 6 8" xfId="32208" xr:uid="{00000000-0005-0000-0000-0000CF7D0000}"/>
    <cellStyle name="Normal 21 6 9" xfId="32209" xr:uid="{00000000-0005-0000-0000-0000D07D0000}"/>
    <cellStyle name="Normal 21 7" xfId="32210" xr:uid="{00000000-0005-0000-0000-0000D17D0000}"/>
    <cellStyle name="Normal 21 7 10" xfId="32211" xr:uid="{00000000-0005-0000-0000-0000D27D0000}"/>
    <cellStyle name="Normal 21 7 2" xfId="32212" xr:uid="{00000000-0005-0000-0000-0000D37D0000}"/>
    <cellStyle name="Normal 21 7 2 2" xfId="32213" xr:uid="{00000000-0005-0000-0000-0000D47D0000}"/>
    <cellStyle name="Normal 21 7 3" xfId="32214" xr:uid="{00000000-0005-0000-0000-0000D57D0000}"/>
    <cellStyle name="Normal 21 7 3 2" xfId="32215" xr:uid="{00000000-0005-0000-0000-0000D67D0000}"/>
    <cellStyle name="Normal 21 7 4" xfId="32216" xr:uid="{00000000-0005-0000-0000-0000D77D0000}"/>
    <cellStyle name="Normal 21 7 4 2" xfId="32217" xr:uid="{00000000-0005-0000-0000-0000D87D0000}"/>
    <cellStyle name="Normal 21 7 5" xfId="32218" xr:uid="{00000000-0005-0000-0000-0000D97D0000}"/>
    <cellStyle name="Normal 21 7 5 2" xfId="32219" xr:uid="{00000000-0005-0000-0000-0000DA7D0000}"/>
    <cellStyle name="Normal 21 7 6" xfId="32220" xr:uid="{00000000-0005-0000-0000-0000DB7D0000}"/>
    <cellStyle name="Normal 21 7 6 2" xfId="32221" xr:uid="{00000000-0005-0000-0000-0000DC7D0000}"/>
    <cellStyle name="Normal 21 7 7" xfId="32222" xr:uid="{00000000-0005-0000-0000-0000DD7D0000}"/>
    <cellStyle name="Normal 21 7 7 2" xfId="32223" xr:uid="{00000000-0005-0000-0000-0000DE7D0000}"/>
    <cellStyle name="Normal 21 7 8" xfId="32224" xr:uid="{00000000-0005-0000-0000-0000DF7D0000}"/>
    <cellStyle name="Normal 21 7 9" xfId="32225" xr:uid="{00000000-0005-0000-0000-0000E07D0000}"/>
    <cellStyle name="Normal 21 8" xfId="32226" xr:uid="{00000000-0005-0000-0000-0000E17D0000}"/>
    <cellStyle name="Normal 21 8 10" xfId="32227" xr:uid="{00000000-0005-0000-0000-0000E27D0000}"/>
    <cellStyle name="Normal 21 8 2" xfId="32228" xr:uid="{00000000-0005-0000-0000-0000E37D0000}"/>
    <cellStyle name="Normal 21 8 2 2" xfId="32229" xr:uid="{00000000-0005-0000-0000-0000E47D0000}"/>
    <cellStyle name="Normal 21 8 3" xfId="32230" xr:uid="{00000000-0005-0000-0000-0000E57D0000}"/>
    <cellStyle name="Normal 21 8 3 2" xfId="32231" xr:uid="{00000000-0005-0000-0000-0000E67D0000}"/>
    <cellStyle name="Normal 21 8 4" xfId="32232" xr:uid="{00000000-0005-0000-0000-0000E77D0000}"/>
    <cellStyle name="Normal 21 8 4 2" xfId="32233" xr:uid="{00000000-0005-0000-0000-0000E87D0000}"/>
    <cellStyle name="Normal 21 8 5" xfId="32234" xr:uid="{00000000-0005-0000-0000-0000E97D0000}"/>
    <cellStyle name="Normal 21 8 5 2" xfId="32235" xr:uid="{00000000-0005-0000-0000-0000EA7D0000}"/>
    <cellStyle name="Normal 21 8 6" xfId="32236" xr:uid="{00000000-0005-0000-0000-0000EB7D0000}"/>
    <cellStyle name="Normal 21 8 6 2" xfId="32237" xr:uid="{00000000-0005-0000-0000-0000EC7D0000}"/>
    <cellStyle name="Normal 21 8 7" xfId="32238" xr:uid="{00000000-0005-0000-0000-0000ED7D0000}"/>
    <cellStyle name="Normal 21 8 7 2" xfId="32239" xr:uid="{00000000-0005-0000-0000-0000EE7D0000}"/>
    <cellStyle name="Normal 21 8 8" xfId="32240" xr:uid="{00000000-0005-0000-0000-0000EF7D0000}"/>
    <cellStyle name="Normal 21 8 9" xfId="32241" xr:uid="{00000000-0005-0000-0000-0000F07D0000}"/>
    <cellStyle name="Normal 21 9" xfId="32242" xr:uid="{00000000-0005-0000-0000-0000F17D0000}"/>
    <cellStyle name="Normal 21 9 10" xfId="32243" xr:uid="{00000000-0005-0000-0000-0000F27D0000}"/>
    <cellStyle name="Normal 21 9 2" xfId="32244" xr:uid="{00000000-0005-0000-0000-0000F37D0000}"/>
    <cellStyle name="Normal 21 9 2 2" xfId="32245" xr:uid="{00000000-0005-0000-0000-0000F47D0000}"/>
    <cellStyle name="Normal 21 9 3" xfId="32246" xr:uid="{00000000-0005-0000-0000-0000F57D0000}"/>
    <cellStyle name="Normal 21 9 3 2" xfId="32247" xr:uid="{00000000-0005-0000-0000-0000F67D0000}"/>
    <cellStyle name="Normal 21 9 4" xfId="32248" xr:uid="{00000000-0005-0000-0000-0000F77D0000}"/>
    <cellStyle name="Normal 21 9 4 2" xfId="32249" xr:uid="{00000000-0005-0000-0000-0000F87D0000}"/>
    <cellStyle name="Normal 21 9 5" xfId="32250" xr:uid="{00000000-0005-0000-0000-0000F97D0000}"/>
    <cellStyle name="Normal 21 9 5 2" xfId="32251" xr:uid="{00000000-0005-0000-0000-0000FA7D0000}"/>
    <cellStyle name="Normal 21 9 6" xfId="32252" xr:uid="{00000000-0005-0000-0000-0000FB7D0000}"/>
    <cellStyle name="Normal 21 9 6 2" xfId="32253" xr:uid="{00000000-0005-0000-0000-0000FC7D0000}"/>
    <cellStyle name="Normal 21 9 7" xfId="32254" xr:uid="{00000000-0005-0000-0000-0000FD7D0000}"/>
    <cellStyle name="Normal 21 9 7 2" xfId="32255" xr:uid="{00000000-0005-0000-0000-0000FE7D0000}"/>
    <cellStyle name="Normal 21 9 8" xfId="32256" xr:uid="{00000000-0005-0000-0000-0000FF7D0000}"/>
    <cellStyle name="Normal 21 9 9" xfId="32257" xr:uid="{00000000-0005-0000-0000-0000007E0000}"/>
    <cellStyle name="Normal 22" xfId="32258" xr:uid="{00000000-0005-0000-0000-0000017E0000}"/>
    <cellStyle name="Normal 22 10" xfId="32259" xr:uid="{00000000-0005-0000-0000-0000027E0000}"/>
    <cellStyle name="Normal 22 2" xfId="32260" xr:uid="{00000000-0005-0000-0000-0000037E0000}"/>
    <cellStyle name="Normal 22 2 2" xfId="32261" xr:uid="{00000000-0005-0000-0000-0000047E0000}"/>
    <cellStyle name="Normal 22 3" xfId="32262" xr:uid="{00000000-0005-0000-0000-0000057E0000}"/>
    <cellStyle name="Normal 22 3 2" xfId="32263" xr:uid="{00000000-0005-0000-0000-0000067E0000}"/>
    <cellStyle name="Normal 22 4" xfId="32264" xr:uid="{00000000-0005-0000-0000-0000077E0000}"/>
    <cellStyle name="Normal 22 4 2" xfId="32265" xr:uid="{00000000-0005-0000-0000-0000087E0000}"/>
    <cellStyle name="Normal 22 5" xfId="32266" xr:uid="{00000000-0005-0000-0000-0000097E0000}"/>
    <cellStyle name="Normal 22 5 2" xfId="32267" xr:uid="{00000000-0005-0000-0000-00000A7E0000}"/>
    <cellStyle name="Normal 22 6" xfId="32268" xr:uid="{00000000-0005-0000-0000-00000B7E0000}"/>
    <cellStyle name="Normal 22 6 2" xfId="32269" xr:uid="{00000000-0005-0000-0000-00000C7E0000}"/>
    <cellStyle name="Normal 22 7" xfId="32270" xr:uid="{00000000-0005-0000-0000-00000D7E0000}"/>
    <cellStyle name="Normal 22 7 2" xfId="32271" xr:uid="{00000000-0005-0000-0000-00000E7E0000}"/>
    <cellStyle name="Normal 22 8" xfId="32272" xr:uid="{00000000-0005-0000-0000-00000F7E0000}"/>
    <cellStyle name="Normal 22 9" xfId="32273" xr:uid="{00000000-0005-0000-0000-0000107E0000}"/>
    <cellStyle name="Normal 23" xfId="32274" xr:uid="{00000000-0005-0000-0000-0000117E0000}"/>
    <cellStyle name="Normal 23 10" xfId="32275" xr:uid="{00000000-0005-0000-0000-0000127E0000}"/>
    <cellStyle name="Normal 23 10 10" xfId="32276" xr:uid="{00000000-0005-0000-0000-0000137E0000}"/>
    <cellStyle name="Normal 23 10 2" xfId="32277" xr:uid="{00000000-0005-0000-0000-0000147E0000}"/>
    <cellStyle name="Normal 23 10 2 2" xfId="32278" xr:uid="{00000000-0005-0000-0000-0000157E0000}"/>
    <cellStyle name="Normal 23 10 3" xfId="32279" xr:uid="{00000000-0005-0000-0000-0000167E0000}"/>
    <cellStyle name="Normal 23 10 3 2" xfId="32280" xr:uid="{00000000-0005-0000-0000-0000177E0000}"/>
    <cellStyle name="Normal 23 10 4" xfId="32281" xr:uid="{00000000-0005-0000-0000-0000187E0000}"/>
    <cellStyle name="Normal 23 10 4 2" xfId="32282" xr:uid="{00000000-0005-0000-0000-0000197E0000}"/>
    <cellStyle name="Normal 23 10 5" xfId="32283" xr:uid="{00000000-0005-0000-0000-00001A7E0000}"/>
    <cellStyle name="Normal 23 10 5 2" xfId="32284" xr:uid="{00000000-0005-0000-0000-00001B7E0000}"/>
    <cellStyle name="Normal 23 10 6" xfId="32285" xr:uid="{00000000-0005-0000-0000-00001C7E0000}"/>
    <cellStyle name="Normal 23 10 6 2" xfId="32286" xr:uid="{00000000-0005-0000-0000-00001D7E0000}"/>
    <cellStyle name="Normal 23 10 7" xfId="32287" xr:uid="{00000000-0005-0000-0000-00001E7E0000}"/>
    <cellStyle name="Normal 23 10 7 2" xfId="32288" xr:uid="{00000000-0005-0000-0000-00001F7E0000}"/>
    <cellStyle name="Normal 23 10 8" xfId="32289" xr:uid="{00000000-0005-0000-0000-0000207E0000}"/>
    <cellStyle name="Normal 23 10 9" xfId="32290" xr:uid="{00000000-0005-0000-0000-0000217E0000}"/>
    <cellStyle name="Normal 23 11" xfId="32291" xr:uid="{00000000-0005-0000-0000-0000227E0000}"/>
    <cellStyle name="Normal 23 11 10" xfId="32292" xr:uid="{00000000-0005-0000-0000-0000237E0000}"/>
    <cellStyle name="Normal 23 11 2" xfId="32293" xr:uid="{00000000-0005-0000-0000-0000247E0000}"/>
    <cellStyle name="Normal 23 11 2 2" xfId="32294" xr:uid="{00000000-0005-0000-0000-0000257E0000}"/>
    <cellStyle name="Normal 23 11 3" xfId="32295" xr:uid="{00000000-0005-0000-0000-0000267E0000}"/>
    <cellStyle name="Normal 23 11 3 2" xfId="32296" xr:uid="{00000000-0005-0000-0000-0000277E0000}"/>
    <cellStyle name="Normal 23 11 4" xfId="32297" xr:uid="{00000000-0005-0000-0000-0000287E0000}"/>
    <cellStyle name="Normal 23 11 4 2" xfId="32298" xr:uid="{00000000-0005-0000-0000-0000297E0000}"/>
    <cellStyle name="Normal 23 11 5" xfId="32299" xr:uid="{00000000-0005-0000-0000-00002A7E0000}"/>
    <cellStyle name="Normal 23 11 5 2" xfId="32300" xr:uid="{00000000-0005-0000-0000-00002B7E0000}"/>
    <cellStyle name="Normal 23 11 6" xfId="32301" xr:uid="{00000000-0005-0000-0000-00002C7E0000}"/>
    <cellStyle name="Normal 23 11 6 2" xfId="32302" xr:uid="{00000000-0005-0000-0000-00002D7E0000}"/>
    <cellStyle name="Normal 23 11 7" xfId="32303" xr:uid="{00000000-0005-0000-0000-00002E7E0000}"/>
    <cellStyle name="Normal 23 11 7 2" xfId="32304" xr:uid="{00000000-0005-0000-0000-00002F7E0000}"/>
    <cellStyle name="Normal 23 11 8" xfId="32305" xr:uid="{00000000-0005-0000-0000-0000307E0000}"/>
    <cellStyle name="Normal 23 11 9" xfId="32306" xr:uid="{00000000-0005-0000-0000-0000317E0000}"/>
    <cellStyle name="Normal 23 12" xfId="32307" xr:uid="{00000000-0005-0000-0000-0000327E0000}"/>
    <cellStyle name="Normal 23 12 10" xfId="32308" xr:uid="{00000000-0005-0000-0000-0000337E0000}"/>
    <cellStyle name="Normal 23 12 2" xfId="32309" xr:uid="{00000000-0005-0000-0000-0000347E0000}"/>
    <cellStyle name="Normal 23 12 2 2" xfId="32310" xr:uid="{00000000-0005-0000-0000-0000357E0000}"/>
    <cellStyle name="Normal 23 12 3" xfId="32311" xr:uid="{00000000-0005-0000-0000-0000367E0000}"/>
    <cellStyle name="Normal 23 12 3 2" xfId="32312" xr:uid="{00000000-0005-0000-0000-0000377E0000}"/>
    <cellStyle name="Normal 23 12 4" xfId="32313" xr:uid="{00000000-0005-0000-0000-0000387E0000}"/>
    <cellStyle name="Normal 23 12 4 2" xfId="32314" xr:uid="{00000000-0005-0000-0000-0000397E0000}"/>
    <cellStyle name="Normal 23 12 5" xfId="32315" xr:uid="{00000000-0005-0000-0000-00003A7E0000}"/>
    <cellStyle name="Normal 23 12 5 2" xfId="32316" xr:uid="{00000000-0005-0000-0000-00003B7E0000}"/>
    <cellStyle name="Normal 23 12 6" xfId="32317" xr:uid="{00000000-0005-0000-0000-00003C7E0000}"/>
    <cellStyle name="Normal 23 12 6 2" xfId="32318" xr:uid="{00000000-0005-0000-0000-00003D7E0000}"/>
    <cellStyle name="Normal 23 12 7" xfId="32319" xr:uid="{00000000-0005-0000-0000-00003E7E0000}"/>
    <cellStyle name="Normal 23 12 7 2" xfId="32320" xr:uid="{00000000-0005-0000-0000-00003F7E0000}"/>
    <cellStyle name="Normal 23 12 8" xfId="32321" xr:uid="{00000000-0005-0000-0000-0000407E0000}"/>
    <cellStyle name="Normal 23 12 9" xfId="32322" xr:uid="{00000000-0005-0000-0000-0000417E0000}"/>
    <cellStyle name="Normal 23 13" xfId="32323" xr:uid="{00000000-0005-0000-0000-0000427E0000}"/>
    <cellStyle name="Normal 23 13 10" xfId="32324" xr:uid="{00000000-0005-0000-0000-0000437E0000}"/>
    <cellStyle name="Normal 23 13 2" xfId="32325" xr:uid="{00000000-0005-0000-0000-0000447E0000}"/>
    <cellStyle name="Normal 23 13 2 2" xfId="32326" xr:uid="{00000000-0005-0000-0000-0000457E0000}"/>
    <cellStyle name="Normal 23 13 3" xfId="32327" xr:uid="{00000000-0005-0000-0000-0000467E0000}"/>
    <cellStyle name="Normal 23 13 3 2" xfId="32328" xr:uid="{00000000-0005-0000-0000-0000477E0000}"/>
    <cellStyle name="Normal 23 13 4" xfId="32329" xr:uid="{00000000-0005-0000-0000-0000487E0000}"/>
    <cellStyle name="Normal 23 13 4 2" xfId="32330" xr:uid="{00000000-0005-0000-0000-0000497E0000}"/>
    <cellStyle name="Normal 23 13 5" xfId="32331" xr:uid="{00000000-0005-0000-0000-00004A7E0000}"/>
    <cellStyle name="Normal 23 13 5 2" xfId="32332" xr:uid="{00000000-0005-0000-0000-00004B7E0000}"/>
    <cellStyle name="Normal 23 13 6" xfId="32333" xr:uid="{00000000-0005-0000-0000-00004C7E0000}"/>
    <cellStyle name="Normal 23 13 6 2" xfId="32334" xr:uid="{00000000-0005-0000-0000-00004D7E0000}"/>
    <cellStyle name="Normal 23 13 7" xfId="32335" xr:uid="{00000000-0005-0000-0000-00004E7E0000}"/>
    <cellStyle name="Normal 23 13 7 2" xfId="32336" xr:uid="{00000000-0005-0000-0000-00004F7E0000}"/>
    <cellStyle name="Normal 23 13 8" xfId="32337" xr:uid="{00000000-0005-0000-0000-0000507E0000}"/>
    <cellStyle name="Normal 23 13 9" xfId="32338" xr:uid="{00000000-0005-0000-0000-0000517E0000}"/>
    <cellStyle name="Normal 23 14" xfId="32339" xr:uid="{00000000-0005-0000-0000-0000527E0000}"/>
    <cellStyle name="Normal 23 14 10" xfId="32340" xr:uid="{00000000-0005-0000-0000-0000537E0000}"/>
    <cellStyle name="Normal 23 14 2" xfId="32341" xr:uid="{00000000-0005-0000-0000-0000547E0000}"/>
    <cellStyle name="Normal 23 14 2 2" xfId="32342" xr:uid="{00000000-0005-0000-0000-0000557E0000}"/>
    <cellStyle name="Normal 23 14 3" xfId="32343" xr:uid="{00000000-0005-0000-0000-0000567E0000}"/>
    <cellStyle name="Normal 23 14 3 2" xfId="32344" xr:uid="{00000000-0005-0000-0000-0000577E0000}"/>
    <cellStyle name="Normal 23 14 4" xfId="32345" xr:uid="{00000000-0005-0000-0000-0000587E0000}"/>
    <cellStyle name="Normal 23 14 4 2" xfId="32346" xr:uid="{00000000-0005-0000-0000-0000597E0000}"/>
    <cellStyle name="Normal 23 14 5" xfId="32347" xr:uid="{00000000-0005-0000-0000-00005A7E0000}"/>
    <cellStyle name="Normal 23 14 5 2" xfId="32348" xr:uid="{00000000-0005-0000-0000-00005B7E0000}"/>
    <cellStyle name="Normal 23 14 6" xfId="32349" xr:uid="{00000000-0005-0000-0000-00005C7E0000}"/>
    <cellStyle name="Normal 23 14 6 2" xfId="32350" xr:uid="{00000000-0005-0000-0000-00005D7E0000}"/>
    <cellStyle name="Normal 23 14 7" xfId="32351" xr:uid="{00000000-0005-0000-0000-00005E7E0000}"/>
    <cellStyle name="Normal 23 14 7 2" xfId="32352" xr:uid="{00000000-0005-0000-0000-00005F7E0000}"/>
    <cellStyle name="Normal 23 14 8" xfId="32353" xr:uid="{00000000-0005-0000-0000-0000607E0000}"/>
    <cellStyle name="Normal 23 14 9" xfId="32354" xr:uid="{00000000-0005-0000-0000-0000617E0000}"/>
    <cellStyle name="Normal 23 15" xfId="32355" xr:uid="{00000000-0005-0000-0000-0000627E0000}"/>
    <cellStyle name="Normal 23 15 10" xfId="32356" xr:uid="{00000000-0005-0000-0000-0000637E0000}"/>
    <cellStyle name="Normal 23 15 2" xfId="32357" xr:uid="{00000000-0005-0000-0000-0000647E0000}"/>
    <cellStyle name="Normal 23 15 2 2" xfId="32358" xr:uid="{00000000-0005-0000-0000-0000657E0000}"/>
    <cellStyle name="Normal 23 15 3" xfId="32359" xr:uid="{00000000-0005-0000-0000-0000667E0000}"/>
    <cellStyle name="Normal 23 15 3 2" xfId="32360" xr:uid="{00000000-0005-0000-0000-0000677E0000}"/>
    <cellStyle name="Normal 23 15 4" xfId="32361" xr:uid="{00000000-0005-0000-0000-0000687E0000}"/>
    <cellStyle name="Normal 23 15 4 2" xfId="32362" xr:uid="{00000000-0005-0000-0000-0000697E0000}"/>
    <cellStyle name="Normal 23 15 5" xfId="32363" xr:uid="{00000000-0005-0000-0000-00006A7E0000}"/>
    <cellStyle name="Normal 23 15 5 2" xfId="32364" xr:uid="{00000000-0005-0000-0000-00006B7E0000}"/>
    <cellStyle name="Normal 23 15 6" xfId="32365" xr:uid="{00000000-0005-0000-0000-00006C7E0000}"/>
    <cellStyle name="Normal 23 15 6 2" xfId="32366" xr:uid="{00000000-0005-0000-0000-00006D7E0000}"/>
    <cellStyle name="Normal 23 15 7" xfId="32367" xr:uid="{00000000-0005-0000-0000-00006E7E0000}"/>
    <cellStyle name="Normal 23 15 7 2" xfId="32368" xr:uid="{00000000-0005-0000-0000-00006F7E0000}"/>
    <cellStyle name="Normal 23 15 8" xfId="32369" xr:uid="{00000000-0005-0000-0000-0000707E0000}"/>
    <cellStyle name="Normal 23 15 9" xfId="32370" xr:uid="{00000000-0005-0000-0000-0000717E0000}"/>
    <cellStyle name="Normal 23 16" xfId="32371" xr:uid="{00000000-0005-0000-0000-0000727E0000}"/>
    <cellStyle name="Normal 23 16 10" xfId="32372" xr:uid="{00000000-0005-0000-0000-0000737E0000}"/>
    <cellStyle name="Normal 23 16 2" xfId="32373" xr:uid="{00000000-0005-0000-0000-0000747E0000}"/>
    <cellStyle name="Normal 23 16 2 2" xfId="32374" xr:uid="{00000000-0005-0000-0000-0000757E0000}"/>
    <cellStyle name="Normal 23 16 3" xfId="32375" xr:uid="{00000000-0005-0000-0000-0000767E0000}"/>
    <cellStyle name="Normal 23 16 3 2" xfId="32376" xr:uid="{00000000-0005-0000-0000-0000777E0000}"/>
    <cellStyle name="Normal 23 16 4" xfId="32377" xr:uid="{00000000-0005-0000-0000-0000787E0000}"/>
    <cellStyle name="Normal 23 16 4 2" xfId="32378" xr:uid="{00000000-0005-0000-0000-0000797E0000}"/>
    <cellStyle name="Normal 23 16 5" xfId="32379" xr:uid="{00000000-0005-0000-0000-00007A7E0000}"/>
    <cellStyle name="Normal 23 16 5 2" xfId="32380" xr:uid="{00000000-0005-0000-0000-00007B7E0000}"/>
    <cellStyle name="Normal 23 16 6" xfId="32381" xr:uid="{00000000-0005-0000-0000-00007C7E0000}"/>
    <cellStyle name="Normal 23 16 6 2" xfId="32382" xr:uid="{00000000-0005-0000-0000-00007D7E0000}"/>
    <cellStyle name="Normal 23 16 7" xfId="32383" xr:uid="{00000000-0005-0000-0000-00007E7E0000}"/>
    <cellStyle name="Normal 23 16 7 2" xfId="32384" xr:uid="{00000000-0005-0000-0000-00007F7E0000}"/>
    <cellStyle name="Normal 23 16 8" xfId="32385" xr:uid="{00000000-0005-0000-0000-0000807E0000}"/>
    <cellStyle name="Normal 23 16 9" xfId="32386" xr:uid="{00000000-0005-0000-0000-0000817E0000}"/>
    <cellStyle name="Normal 23 17" xfId="32387" xr:uid="{00000000-0005-0000-0000-0000827E0000}"/>
    <cellStyle name="Normal 23 17 10" xfId="32388" xr:uid="{00000000-0005-0000-0000-0000837E0000}"/>
    <cellStyle name="Normal 23 17 2" xfId="32389" xr:uid="{00000000-0005-0000-0000-0000847E0000}"/>
    <cellStyle name="Normal 23 17 2 2" xfId="32390" xr:uid="{00000000-0005-0000-0000-0000857E0000}"/>
    <cellStyle name="Normal 23 17 3" xfId="32391" xr:uid="{00000000-0005-0000-0000-0000867E0000}"/>
    <cellStyle name="Normal 23 17 3 2" xfId="32392" xr:uid="{00000000-0005-0000-0000-0000877E0000}"/>
    <cellStyle name="Normal 23 17 4" xfId="32393" xr:uid="{00000000-0005-0000-0000-0000887E0000}"/>
    <cellStyle name="Normal 23 17 4 2" xfId="32394" xr:uid="{00000000-0005-0000-0000-0000897E0000}"/>
    <cellStyle name="Normal 23 17 5" xfId="32395" xr:uid="{00000000-0005-0000-0000-00008A7E0000}"/>
    <cellStyle name="Normal 23 17 5 2" xfId="32396" xr:uid="{00000000-0005-0000-0000-00008B7E0000}"/>
    <cellStyle name="Normal 23 17 6" xfId="32397" xr:uid="{00000000-0005-0000-0000-00008C7E0000}"/>
    <cellStyle name="Normal 23 17 6 2" xfId="32398" xr:uid="{00000000-0005-0000-0000-00008D7E0000}"/>
    <cellStyle name="Normal 23 17 7" xfId="32399" xr:uid="{00000000-0005-0000-0000-00008E7E0000}"/>
    <cellStyle name="Normal 23 17 7 2" xfId="32400" xr:uid="{00000000-0005-0000-0000-00008F7E0000}"/>
    <cellStyle name="Normal 23 17 8" xfId="32401" xr:uid="{00000000-0005-0000-0000-0000907E0000}"/>
    <cellStyle name="Normal 23 17 9" xfId="32402" xr:uid="{00000000-0005-0000-0000-0000917E0000}"/>
    <cellStyle name="Normal 23 18" xfId="32403" xr:uid="{00000000-0005-0000-0000-0000927E0000}"/>
    <cellStyle name="Normal 23 18 10" xfId="32404" xr:uid="{00000000-0005-0000-0000-0000937E0000}"/>
    <cellStyle name="Normal 23 18 2" xfId="32405" xr:uid="{00000000-0005-0000-0000-0000947E0000}"/>
    <cellStyle name="Normal 23 18 2 2" xfId="32406" xr:uid="{00000000-0005-0000-0000-0000957E0000}"/>
    <cellStyle name="Normal 23 18 3" xfId="32407" xr:uid="{00000000-0005-0000-0000-0000967E0000}"/>
    <cellStyle name="Normal 23 18 3 2" xfId="32408" xr:uid="{00000000-0005-0000-0000-0000977E0000}"/>
    <cellStyle name="Normal 23 18 4" xfId="32409" xr:uid="{00000000-0005-0000-0000-0000987E0000}"/>
    <cellStyle name="Normal 23 18 4 2" xfId="32410" xr:uid="{00000000-0005-0000-0000-0000997E0000}"/>
    <cellStyle name="Normal 23 18 5" xfId="32411" xr:uid="{00000000-0005-0000-0000-00009A7E0000}"/>
    <cellStyle name="Normal 23 18 5 2" xfId="32412" xr:uid="{00000000-0005-0000-0000-00009B7E0000}"/>
    <cellStyle name="Normal 23 18 6" xfId="32413" xr:uid="{00000000-0005-0000-0000-00009C7E0000}"/>
    <cellStyle name="Normal 23 18 6 2" xfId="32414" xr:uid="{00000000-0005-0000-0000-00009D7E0000}"/>
    <cellStyle name="Normal 23 18 7" xfId="32415" xr:uid="{00000000-0005-0000-0000-00009E7E0000}"/>
    <cellStyle name="Normal 23 18 7 2" xfId="32416" xr:uid="{00000000-0005-0000-0000-00009F7E0000}"/>
    <cellStyle name="Normal 23 18 8" xfId="32417" xr:uid="{00000000-0005-0000-0000-0000A07E0000}"/>
    <cellStyle name="Normal 23 18 9" xfId="32418" xr:uid="{00000000-0005-0000-0000-0000A17E0000}"/>
    <cellStyle name="Normal 23 19" xfId="32419" xr:uid="{00000000-0005-0000-0000-0000A27E0000}"/>
    <cellStyle name="Normal 23 19 10" xfId="32420" xr:uid="{00000000-0005-0000-0000-0000A37E0000}"/>
    <cellStyle name="Normal 23 19 2" xfId="32421" xr:uid="{00000000-0005-0000-0000-0000A47E0000}"/>
    <cellStyle name="Normal 23 19 2 2" xfId="32422" xr:uid="{00000000-0005-0000-0000-0000A57E0000}"/>
    <cellStyle name="Normal 23 19 3" xfId="32423" xr:uid="{00000000-0005-0000-0000-0000A67E0000}"/>
    <cellStyle name="Normal 23 19 3 2" xfId="32424" xr:uid="{00000000-0005-0000-0000-0000A77E0000}"/>
    <cellStyle name="Normal 23 19 4" xfId="32425" xr:uid="{00000000-0005-0000-0000-0000A87E0000}"/>
    <cellStyle name="Normal 23 19 4 2" xfId="32426" xr:uid="{00000000-0005-0000-0000-0000A97E0000}"/>
    <cellStyle name="Normal 23 19 5" xfId="32427" xr:uid="{00000000-0005-0000-0000-0000AA7E0000}"/>
    <cellStyle name="Normal 23 19 5 2" xfId="32428" xr:uid="{00000000-0005-0000-0000-0000AB7E0000}"/>
    <cellStyle name="Normal 23 19 6" xfId="32429" xr:uid="{00000000-0005-0000-0000-0000AC7E0000}"/>
    <cellStyle name="Normal 23 19 6 2" xfId="32430" xr:uid="{00000000-0005-0000-0000-0000AD7E0000}"/>
    <cellStyle name="Normal 23 19 7" xfId="32431" xr:uid="{00000000-0005-0000-0000-0000AE7E0000}"/>
    <cellStyle name="Normal 23 19 7 2" xfId="32432" xr:uid="{00000000-0005-0000-0000-0000AF7E0000}"/>
    <cellStyle name="Normal 23 19 8" xfId="32433" xr:uid="{00000000-0005-0000-0000-0000B07E0000}"/>
    <cellStyle name="Normal 23 19 9" xfId="32434" xr:uid="{00000000-0005-0000-0000-0000B17E0000}"/>
    <cellStyle name="Normal 23 2" xfId="32435" xr:uid="{00000000-0005-0000-0000-0000B27E0000}"/>
    <cellStyle name="Normal 23 2 10" xfId="32436" xr:uid="{00000000-0005-0000-0000-0000B37E0000}"/>
    <cellStyle name="Normal 23 2 2" xfId="32437" xr:uid="{00000000-0005-0000-0000-0000B47E0000}"/>
    <cellStyle name="Normal 23 2 2 2" xfId="32438" xr:uid="{00000000-0005-0000-0000-0000B57E0000}"/>
    <cellStyle name="Normal 23 2 3" xfId="32439" xr:uid="{00000000-0005-0000-0000-0000B67E0000}"/>
    <cellStyle name="Normal 23 2 3 2" xfId="32440" xr:uid="{00000000-0005-0000-0000-0000B77E0000}"/>
    <cellStyle name="Normal 23 2 4" xfId="32441" xr:uid="{00000000-0005-0000-0000-0000B87E0000}"/>
    <cellStyle name="Normal 23 2 4 2" xfId="32442" xr:uid="{00000000-0005-0000-0000-0000B97E0000}"/>
    <cellStyle name="Normal 23 2 5" xfId="32443" xr:uid="{00000000-0005-0000-0000-0000BA7E0000}"/>
    <cellStyle name="Normal 23 2 5 2" xfId="32444" xr:uid="{00000000-0005-0000-0000-0000BB7E0000}"/>
    <cellStyle name="Normal 23 2 6" xfId="32445" xr:uid="{00000000-0005-0000-0000-0000BC7E0000}"/>
    <cellStyle name="Normal 23 2 6 2" xfId="32446" xr:uid="{00000000-0005-0000-0000-0000BD7E0000}"/>
    <cellStyle name="Normal 23 2 7" xfId="32447" xr:uid="{00000000-0005-0000-0000-0000BE7E0000}"/>
    <cellStyle name="Normal 23 2 7 2" xfId="32448" xr:uid="{00000000-0005-0000-0000-0000BF7E0000}"/>
    <cellStyle name="Normal 23 2 8" xfId="32449" xr:uid="{00000000-0005-0000-0000-0000C07E0000}"/>
    <cellStyle name="Normal 23 2 9" xfId="32450" xr:uid="{00000000-0005-0000-0000-0000C17E0000}"/>
    <cellStyle name="Normal 23 20" xfId="32451" xr:uid="{00000000-0005-0000-0000-0000C27E0000}"/>
    <cellStyle name="Normal 23 20 10" xfId="32452" xr:uid="{00000000-0005-0000-0000-0000C37E0000}"/>
    <cellStyle name="Normal 23 20 2" xfId="32453" xr:uid="{00000000-0005-0000-0000-0000C47E0000}"/>
    <cellStyle name="Normal 23 20 2 2" xfId="32454" xr:uid="{00000000-0005-0000-0000-0000C57E0000}"/>
    <cellStyle name="Normal 23 20 3" xfId="32455" xr:uid="{00000000-0005-0000-0000-0000C67E0000}"/>
    <cellStyle name="Normal 23 20 3 2" xfId="32456" xr:uid="{00000000-0005-0000-0000-0000C77E0000}"/>
    <cellStyle name="Normal 23 20 4" xfId="32457" xr:uid="{00000000-0005-0000-0000-0000C87E0000}"/>
    <cellStyle name="Normal 23 20 4 2" xfId="32458" xr:uid="{00000000-0005-0000-0000-0000C97E0000}"/>
    <cellStyle name="Normal 23 20 5" xfId="32459" xr:uid="{00000000-0005-0000-0000-0000CA7E0000}"/>
    <cellStyle name="Normal 23 20 5 2" xfId="32460" xr:uid="{00000000-0005-0000-0000-0000CB7E0000}"/>
    <cellStyle name="Normal 23 20 6" xfId="32461" xr:uid="{00000000-0005-0000-0000-0000CC7E0000}"/>
    <cellStyle name="Normal 23 20 6 2" xfId="32462" xr:uid="{00000000-0005-0000-0000-0000CD7E0000}"/>
    <cellStyle name="Normal 23 20 7" xfId="32463" xr:uid="{00000000-0005-0000-0000-0000CE7E0000}"/>
    <cellStyle name="Normal 23 20 7 2" xfId="32464" xr:uid="{00000000-0005-0000-0000-0000CF7E0000}"/>
    <cellStyle name="Normal 23 20 8" xfId="32465" xr:uid="{00000000-0005-0000-0000-0000D07E0000}"/>
    <cellStyle name="Normal 23 20 9" xfId="32466" xr:uid="{00000000-0005-0000-0000-0000D17E0000}"/>
    <cellStyle name="Normal 23 21" xfId="32467" xr:uid="{00000000-0005-0000-0000-0000D27E0000}"/>
    <cellStyle name="Normal 23 21 10" xfId="32468" xr:uid="{00000000-0005-0000-0000-0000D37E0000}"/>
    <cellStyle name="Normal 23 21 2" xfId="32469" xr:uid="{00000000-0005-0000-0000-0000D47E0000}"/>
    <cellStyle name="Normal 23 21 2 2" xfId="32470" xr:uid="{00000000-0005-0000-0000-0000D57E0000}"/>
    <cellStyle name="Normal 23 21 3" xfId="32471" xr:uid="{00000000-0005-0000-0000-0000D67E0000}"/>
    <cellStyle name="Normal 23 21 3 2" xfId="32472" xr:uid="{00000000-0005-0000-0000-0000D77E0000}"/>
    <cellStyle name="Normal 23 21 4" xfId="32473" xr:uid="{00000000-0005-0000-0000-0000D87E0000}"/>
    <cellStyle name="Normal 23 21 4 2" xfId="32474" xr:uid="{00000000-0005-0000-0000-0000D97E0000}"/>
    <cellStyle name="Normal 23 21 5" xfId="32475" xr:uid="{00000000-0005-0000-0000-0000DA7E0000}"/>
    <cellStyle name="Normal 23 21 5 2" xfId="32476" xr:uid="{00000000-0005-0000-0000-0000DB7E0000}"/>
    <cellStyle name="Normal 23 21 6" xfId="32477" xr:uid="{00000000-0005-0000-0000-0000DC7E0000}"/>
    <cellStyle name="Normal 23 21 6 2" xfId="32478" xr:uid="{00000000-0005-0000-0000-0000DD7E0000}"/>
    <cellStyle name="Normal 23 21 7" xfId="32479" xr:uid="{00000000-0005-0000-0000-0000DE7E0000}"/>
    <cellStyle name="Normal 23 21 7 2" xfId="32480" xr:uid="{00000000-0005-0000-0000-0000DF7E0000}"/>
    <cellStyle name="Normal 23 21 8" xfId="32481" xr:uid="{00000000-0005-0000-0000-0000E07E0000}"/>
    <cellStyle name="Normal 23 21 9" xfId="32482" xr:uid="{00000000-0005-0000-0000-0000E17E0000}"/>
    <cellStyle name="Normal 23 22" xfId="32483" xr:uid="{00000000-0005-0000-0000-0000E27E0000}"/>
    <cellStyle name="Normal 23 22 10" xfId="32484" xr:uid="{00000000-0005-0000-0000-0000E37E0000}"/>
    <cellStyle name="Normal 23 22 2" xfId="32485" xr:uid="{00000000-0005-0000-0000-0000E47E0000}"/>
    <cellStyle name="Normal 23 22 2 2" xfId="32486" xr:uid="{00000000-0005-0000-0000-0000E57E0000}"/>
    <cellStyle name="Normal 23 22 3" xfId="32487" xr:uid="{00000000-0005-0000-0000-0000E67E0000}"/>
    <cellStyle name="Normal 23 22 3 2" xfId="32488" xr:uid="{00000000-0005-0000-0000-0000E77E0000}"/>
    <cellStyle name="Normal 23 22 4" xfId="32489" xr:uid="{00000000-0005-0000-0000-0000E87E0000}"/>
    <cellStyle name="Normal 23 22 4 2" xfId="32490" xr:uid="{00000000-0005-0000-0000-0000E97E0000}"/>
    <cellStyle name="Normal 23 22 5" xfId="32491" xr:uid="{00000000-0005-0000-0000-0000EA7E0000}"/>
    <cellStyle name="Normal 23 22 5 2" xfId="32492" xr:uid="{00000000-0005-0000-0000-0000EB7E0000}"/>
    <cellStyle name="Normal 23 22 6" xfId="32493" xr:uid="{00000000-0005-0000-0000-0000EC7E0000}"/>
    <cellStyle name="Normal 23 22 6 2" xfId="32494" xr:uid="{00000000-0005-0000-0000-0000ED7E0000}"/>
    <cellStyle name="Normal 23 22 7" xfId="32495" xr:uid="{00000000-0005-0000-0000-0000EE7E0000}"/>
    <cellStyle name="Normal 23 22 7 2" xfId="32496" xr:uid="{00000000-0005-0000-0000-0000EF7E0000}"/>
    <cellStyle name="Normal 23 22 8" xfId="32497" xr:uid="{00000000-0005-0000-0000-0000F07E0000}"/>
    <cellStyle name="Normal 23 22 9" xfId="32498" xr:uid="{00000000-0005-0000-0000-0000F17E0000}"/>
    <cellStyle name="Normal 23 23" xfId="32499" xr:uid="{00000000-0005-0000-0000-0000F27E0000}"/>
    <cellStyle name="Normal 23 23 10" xfId="32500" xr:uid="{00000000-0005-0000-0000-0000F37E0000}"/>
    <cellStyle name="Normal 23 23 2" xfId="32501" xr:uid="{00000000-0005-0000-0000-0000F47E0000}"/>
    <cellStyle name="Normal 23 23 2 2" xfId="32502" xr:uid="{00000000-0005-0000-0000-0000F57E0000}"/>
    <cellStyle name="Normal 23 23 3" xfId="32503" xr:uid="{00000000-0005-0000-0000-0000F67E0000}"/>
    <cellStyle name="Normal 23 23 3 2" xfId="32504" xr:uid="{00000000-0005-0000-0000-0000F77E0000}"/>
    <cellStyle name="Normal 23 23 4" xfId="32505" xr:uid="{00000000-0005-0000-0000-0000F87E0000}"/>
    <cellStyle name="Normal 23 23 4 2" xfId="32506" xr:uid="{00000000-0005-0000-0000-0000F97E0000}"/>
    <cellStyle name="Normal 23 23 5" xfId="32507" xr:uid="{00000000-0005-0000-0000-0000FA7E0000}"/>
    <cellStyle name="Normal 23 23 5 2" xfId="32508" xr:uid="{00000000-0005-0000-0000-0000FB7E0000}"/>
    <cellStyle name="Normal 23 23 6" xfId="32509" xr:uid="{00000000-0005-0000-0000-0000FC7E0000}"/>
    <cellStyle name="Normal 23 23 6 2" xfId="32510" xr:uid="{00000000-0005-0000-0000-0000FD7E0000}"/>
    <cellStyle name="Normal 23 23 7" xfId="32511" xr:uid="{00000000-0005-0000-0000-0000FE7E0000}"/>
    <cellStyle name="Normal 23 23 7 2" xfId="32512" xr:uid="{00000000-0005-0000-0000-0000FF7E0000}"/>
    <cellStyle name="Normal 23 23 8" xfId="32513" xr:uid="{00000000-0005-0000-0000-0000007F0000}"/>
    <cellStyle name="Normal 23 23 9" xfId="32514" xr:uid="{00000000-0005-0000-0000-0000017F0000}"/>
    <cellStyle name="Normal 23 24" xfId="32515" xr:uid="{00000000-0005-0000-0000-0000027F0000}"/>
    <cellStyle name="Normal 23 24 10" xfId="32516" xr:uid="{00000000-0005-0000-0000-0000037F0000}"/>
    <cellStyle name="Normal 23 24 2" xfId="32517" xr:uid="{00000000-0005-0000-0000-0000047F0000}"/>
    <cellStyle name="Normal 23 24 2 2" xfId="32518" xr:uid="{00000000-0005-0000-0000-0000057F0000}"/>
    <cellStyle name="Normal 23 24 3" xfId="32519" xr:uid="{00000000-0005-0000-0000-0000067F0000}"/>
    <cellStyle name="Normal 23 24 3 2" xfId="32520" xr:uid="{00000000-0005-0000-0000-0000077F0000}"/>
    <cellStyle name="Normal 23 24 4" xfId="32521" xr:uid="{00000000-0005-0000-0000-0000087F0000}"/>
    <cellStyle name="Normal 23 24 4 2" xfId="32522" xr:uid="{00000000-0005-0000-0000-0000097F0000}"/>
    <cellStyle name="Normal 23 24 5" xfId="32523" xr:uid="{00000000-0005-0000-0000-00000A7F0000}"/>
    <cellStyle name="Normal 23 24 5 2" xfId="32524" xr:uid="{00000000-0005-0000-0000-00000B7F0000}"/>
    <cellStyle name="Normal 23 24 6" xfId="32525" xr:uid="{00000000-0005-0000-0000-00000C7F0000}"/>
    <cellStyle name="Normal 23 24 6 2" xfId="32526" xr:uid="{00000000-0005-0000-0000-00000D7F0000}"/>
    <cellStyle name="Normal 23 24 7" xfId="32527" xr:uid="{00000000-0005-0000-0000-00000E7F0000}"/>
    <cellStyle name="Normal 23 24 7 2" xfId="32528" xr:uid="{00000000-0005-0000-0000-00000F7F0000}"/>
    <cellStyle name="Normal 23 24 8" xfId="32529" xr:uid="{00000000-0005-0000-0000-0000107F0000}"/>
    <cellStyle name="Normal 23 24 9" xfId="32530" xr:uid="{00000000-0005-0000-0000-0000117F0000}"/>
    <cellStyle name="Normal 23 25" xfId="32531" xr:uid="{00000000-0005-0000-0000-0000127F0000}"/>
    <cellStyle name="Normal 23 25 10" xfId="32532" xr:uid="{00000000-0005-0000-0000-0000137F0000}"/>
    <cellStyle name="Normal 23 25 2" xfId="32533" xr:uid="{00000000-0005-0000-0000-0000147F0000}"/>
    <cellStyle name="Normal 23 25 2 2" xfId="32534" xr:uid="{00000000-0005-0000-0000-0000157F0000}"/>
    <cellStyle name="Normal 23 25 3" xfId="32535" xr:uid="{00000000-0005-0000-0000-0000167F0000}"/>
    <cellStyle name="Normal 23 25 3 2" xfId="32536" xr:uid="{00000000-0005-0000-0000-0000177F0000}"/>
    <cellStyle name="Normal 23 25 4" xfId="32537" xr:uid="{00000000-0005-0000-0000-0000187F0000}"/>
    <cellStyle name="Normal 23 25 4 2" xfId="32538" xr:uid="{00000000-0005-0000-0000-0000197F0000}"/>
    <cellStyle name="Normal 23 25 5" xfId="32539" xr:uid="{00000000-0005-0000-0000-00001A7F0000}"/>
    <cellStyle name="Normal 23 25 5 2" xfId="32540" xr:uid="{00000000-0005-0000-0000-00001B7F0000}"/>
    <cellStyle name="Normal 23 25 6" xfId="32541" xr:uid="{00000000-0005-0000-0000-00001C7F0000}"/>
    <cellStyle name="Normal 23 25 6 2" xfId="32542" xr:uid="{00000000-0005-0000-0000-00001D7F0000}"/>
    <cellStyle name="Normal 23 25 7" xfId="32543" xr:uid="{00000000-0005-0000-0000-00001E7F0000}"/>
    <cellStyle name="Normal 23 25 7 2" xfId="32544" xr:uid="{00000000-0005-0000-0000-00001F7F0000}"/>
    <cellStyle name="Normal 23 25 8" xfId="32545" xr:uid="{00000000-0005-0000-0000-0000207F0000}"/>
    <cellStyle name="Normal 23 25 9" xfId="32546" xr:uid="{00000000-0005-0000-0000-0000217F0000}"/>
    <cellStyle name="Normal 23 26" xfId="32547" xr:uid="{00000000-0005-0000-0000-0000227F0000}"/>
    <cellStyle name="Normal 23 26 10" xfId="32548" xr:uid="{00000000-0005-0000-0000-0000237F0000}"/>
    <cellStyle name="Normal 23 26 2" xfId="32549" xr:uid="{00000000-0005-0000-0000-0000247F0000}"/>
    <cellStyle name="Normal 23 26 2 2" xfId="32550" xr:uid="{00000000-0005-0000-0000-0000257F0000}"/>
    <cellStyle name="Normal 23 26 3" xfId="32551" xr:uid="{00000000-0005-0000-0000-0000267F0000}"/>
    <cellStyle name="Normal 23 26 3 2" xfId="32552" xr:uid="{00000000-0005-0000-0000-0000277F0000}"/>
    <cellStyle name="Normal 23 26 4" xfId="32553" xr:uid="{00000000-0005-0000-0000-0000287F0000}"/>
    <cellStyle name="Normal 23 26 4 2" xfId="32554" xr:uid="{00000000-0005-0000-0000-0000297F0000}"/>
    <cellStyle name="Normal 23 26 5" xfId="32555" xr:uid="{00000000-0005-0000-0000-00002A7F0000}"/>
    <cellStyle name="Normal 23 26 5 2" xfId="32556" xr:uid="{00000000-0005-0000-0000-00002B7F0000}"/>
    <cellStyle name="Normal 23 26 6" xfId="32557" xr:uid="{00000000-0005-0000-0000-00002C7F0000}"/>
    <cellStyle name="Normal 23 26 6 2" xfId="32558" xr:uid="{00000000-0005-0000-0000-00002D7F0000}"/>
    <cellStyle name="Normal 23 26 7" xfId="32559" xr:uid="{00000000-0005-0000-0000-00002E7F0000}"/>
    <cellStyle name="Normal 23 26 7 2" xfId="32560" xr:uid="{00000000-0005-0000-0000-00002F7F0000}"/>
    <cellStyle name="Normal 23 26 8" xfId="32561" xr:uid="{00000000-0005-0000-0000-0000307F0000}"/>
    <cellStyle name="Normal 23 26 9" xfId="32562" xr:uid="{00000000-0005-0000-0000-0000317F0000}"/>
    <cellStyle name="Normal 23 27" xfId="32563" xr:uid="{00000000-0005-0000-0000-0000327F0000}"/>
    <cellStyle name="Normal 23 27 10" xfId="32564" xr:uid="{00000000-0005-0000-0000-0000337F0000}"/>
    <cellStyle name="Normal 23 27 2" xfId="32565" xr:uid="{00000000-0005-0000-0000-0000347F0000}"/>
    <cellStyle name="Normal 23 27 2 2" xfId="32566" xr:uid="{00000000-0005-0000-0000-0000357F0000}"/>
    <cellStyle name="Normal 23 27 3" xfId="32567" xr:uid="{00000000-0005-0000-0000-0000367F0000}"/>
    <cellStyle name="Normal 23 27 3 2" xfId="32568" xr:uid="{00000000-0005-0000-0000-0000377F0000}"/>
    <cellStyle name="Normal 23 27 4" xfId="32569" xr:uid="{00000000-0005-0000-0000-0000387F0000}"/>
    <cellStyle name="Normal 23 27 4 2" xfId="32570" xr:uid="{00000000-0005-0000-0000-0000397F0000}"/>
    <cellStyle name="Normal 23 27 5" xfId="32571" xr:uid="{00000000-0005-0000-0000-00003A7F0000}"/>
    <cellStyle name="Normal 23 27 5 2" xfId="32572" xr:uid="{00000000-0005-0000-0000-00003B7F0000}"/>
    <cellStyle name="Normal 23 27 6" xfId="32573" xr:uid="{00000000-0005-0000-0000-00003C7F0000}"/>
    <cellStyle name="Normal 23 27 6 2" xfId="32574" xr:uid="{00000000-0005-0000-0000-00003D7F0000}"/>
    <cellStyle name="Normal 23 27 7" xfId="32575" xr:uid="{00000000-0005-0000-0000-00003E7F0000}"/>
    <cellStyle name="Normal 23 27 7 2" xfId="32576" xr:uid="{00000000-0005-0000-0000-00003F7F0000}"/>
    <cellStyle name="Normal 23 27 8" xfId="32577" xr:uid="{00000000-0005-0000-0000-0000407F0000}"/>
    <cellStyle name="Normal 23 27 9" xfId="32578" xr:uid="{00000000-0005-0000-0000-0000417F0000}"/>
    <cellStyle name="Normal 23 28" xfId="32579" xr:uid="{00000000-0005-0000-0000-0000427F0000}"/>
    <cellStyle name="Normal 23 28 10" xfId="32580" xr:uid="{00000000-0005-0000-0000-0000437F0000}"/>
    <cellStyle name="Normal 23 28 2" xfId="32581" xr:uid="{00000000-0005-0000-0000-0000447F0000}"/>
    <cellStyle name="Normal 23 28 2 2" xfId="32582" xr:uid="{00000000-0005-0000-0000-0000457F0000}"/>
    <cellStyle name="Normal 23 28 3" xfId="32583" xr:uid="{00000000-0005-0000-0000-0000467F0000}"/>
    <cellStyle name="Normal 23 28 3 2" xfId="32584" xr:uid="{00000000-0005-0000-0000-0000477F0000}"/>
    <cellStyle name="Normal 23 28 4" xfId="32585" xr:uid="{00000000-0005-0000-0000-0000487F0000}"/>
    <cellStyle name="Normal 23 28 4 2" xfId="32586" xr:uid="{00000000-0005-0000-0000-0000497F0000}"/>
    <cellStyle name="Normal 23 28 5" xfId="32587" xr:uid="{00000000-0005-0000-0000-00004A7F0000}"/>
    <cellStyle name="Normal 23 28 5 2" xfId="32588" xr:uid="{00000000-0005-0000-0000-00004B7F0000}"/>
    <cellStyle name="Normal 23 28 6" xfId="32589" xr:uid="{00000000-0005-0000-0000-00004C7F0000}"/>
    <cellStyle name="Normal 23 28 6 2" xfId="32590" xr:uid="{00000000-0005-0000-0000-00004D7F0000}"/>
    <cellStyle name="Normal 23 28 7" xfId="32591" xr:uid="{00000000-0005-0000-0000-00004E7F0000}"/>
    <cellStyle name="Normal 23 28 7 2" xfId="32592" xr:uid="{00000000-0005-0000-0000-00004F7F0000}"/>
    <cellStyle name="Normal 23 28 8" xfId="32593" xr:uid="{00000000-0005-0000-0000-0000507F0000}"/>
    <cellStyle name="Normal 23 28 9" xfId="32594" xr:uid="{00000000-0005-0000-0000-0000517F0000}"/>
    <cellStyle name="Normal 23 29" xfId="32595" xr:uid="{00000000-0005-0000-0000-0000527F0000}"/>
    <cellStyle name="Normal 23 29 10" xfId="32596" xr:uid="{00000000-0005-0000-0000-0000537F0000}"/>
    <cellStyle name="Normal 23 29 2" xfId="32597" xr:uid="{00000000-0005-0000-0000-0000547F0000}"/>
    <cellStyle name="Normal 23 29 2 2" xfId="32598" xr:uid="{00000000-0005-0000-0000-0000557F0000}"/>
    <cellStyle name="Normal 23 29 3" xfId="32599" xr:uid="{00000000-0005-0000-0000-0000567F0000}"/>
    <cellStyle name="Normal 23 29 3 2" xfId="32600" xr:uid="{00000000-0005-0000-0000-0000577F0000}"/>
    <cellStyle name="Normal 23 29 4" xfId="32601" xr:uid="{00000000-0005-0000-0000-0000587F0000}"/>
    <cellStyle name="Normal 23 29 4 2" xfId="32602" xr:uid="{00000000-0005-0000-0000-0000597F0000}"/>
    <cellStyle name="Normal 23 29 5" xfId="32603" xr:uid="{00000000-0005-0000-0000-00005A7F0000}"/>
    <cellStyle name="Normal 23 29 5 2" xfId="32604" xr:uid="{00000000-0005-0000-0000-00005B7F0000}"/>
    <cellStyle name="Normal 23 29 6" xfId="32605" xr:uid="{00000000-0005-0000-0000-00005C7F0000}"/>
    <cellStyle name="Normal 23 29 6 2" xfId="32606" xr:uid="{00000000-0005-0000-0000-00005D7F0000}"/>
    <cellStyle name="Normal 23 29 7" xfId="32607" xr:uid="{00000000-0005-0000-0000-00005E7F0000}"/>
    <cellStyle name="Normal 23 29 7 2" xfId="32608" xr:uid="{00000000-0005-0000-0000-00005F7F0000}"/>
    <cellStyle name="Normal 23 29 8" xfId="32609" xr:uid="{00000000-0005-0000-0000-0000607F0000}"/>
    <cellStyle name="Normal 23 29 9" xfId="32610" xr:uid="{00000000-0005-0000-0000-0000617F0000}"/>
    <cellStyle name="Normal 23 3" xfId="32611" xr:uid="{00000000-0005-0000-0000-0000627F0000}"/>
    <cellStyle name="Normal 23 3 10" xfId="32612" xr:uid="{00000000-0005-0000-0000-0000637F0000}"/>
    <cellStyle name="Normal 23 3 2" xfId="32613" xr:uid="{00000000-0005-0000-0000-0000647F0000}"/>
    <cellStyle name="Normal 23 3 2 2" xfId="32614" xr:uid="{00000000-0005-0000-0000-0000657F0000}"/>
    <cellStyle name="Normal 23 3 3" xfId="32615" xr:uid="{00000000-0005-0000-0000-0000667F0000}"/>
    <cellStyle name="Normal 23 3 3 2" xfId="32616" xr:uid="{00000000-0005-0000-0000-0000677F0000}"/>
    <cellStyle name="Normal 23 3 4" xfId="32617" xr:uid="{00000000-0005-0000-0000-0000687F0000}"/>
    <cellStyle name="Normal 23 3 4 2" xfId="32618" xr:uid="{00000000-0005-0000-0000-0000697F0000}"/>
    <cellStyle name="Normal 23 3 5" xfId="32619" xr:uid="{00000000-0005-0000-0000-00006A7F0000}"/>
    <cellStyle name="Normal 23 3 5 2" xfId="32620" xr:uid="{00000000-0005-0000-0000-00006B7F0000}"/>
    <cellStyle name="Normal 23 3 6" xfId="32621" xr:uid="{00000000-0005-0000-0000-00006C7F0000}"/>
    <cellStyle name="Normal 23 3 6 2" xfId="32622" xr:uid="{00000000-0005-0000-0000-00006D7F0000}"/>
    <cellStyle name="Normal 23 3 7" xfId="32623" xr:uid="{00000000-0005-0000-0000-00006E7F0000}"/>
    <cellStyle name="Normal 23 3 7 2" xfId="32624" xr:uid="{00000000-0005-0000-0000-00006F7F0000}"/>
    <cellStyle name="Normal 23 3 8" xfId="32625" xr:uid="{00000000-0005-0000-0000-0000707F0000}"/>
    <cellStyle name="Normal 23 3 9" xfId="32626" xr:uid="{00000000-0005-0000-0000-0000717F0000}"/>
    <cellStyle name="Normal 23 30" xfId="32627" xr:uid="{00000000-0005-0000-0000-0000727F0000}"/>
    <cellStyle name="Normal 23 30 10" xfId="32628" xr:uid="{00000000-0005-0000-0000-0000737F0000}"/>
    <cellStyle name="Normal 23 30 2" xfId="32629" xr:uid="{00000000-0005-0000-0000-0000747F0000}"/>
    <cellStyle name="Normal 23 30 2 2" xfId="32630" xr:uid="{00000000-0005-0000-0000-0000757F0000}"/>
    <cellStyle name="Normal 23 30 3" xfId="32631" xr:uid="{00000000-0005-0000-0000-0000767F0000}"/>
    <cellStyle name="Normal 23 30 3 2" xfId="32632" xr:uid="{00000000-0005-0000-0000-0000777F0000}"/>
    <cellStyle name="Normal 23 30 4" xfId="32633" xr:uid="{00000000-0005-0000-0000-0000787F0000}"/>
    <cellStyle name="Normal 23 30 4 2" xfId="32634" xr:uid="{00000000-0005-0000-0000-0000797F0000}"/>
    <cellStyle name="Normal 23 30 5" xfId="32635" xr:uid="{00000000-0005-0000-0000-00007A7F0000}"/>
    <cellStyle name="Normal 23 30 5 2" xfId="32636" xr:uid="{00000000-0005-0000-0000-00007B7F0000}"/>
    <cellStyle name="Normal 23 30 6" xfId="32637" xr:uid="{00000000-0005-0000-0000-00007C7F0000}"/>
    <cellStyle name="Normal 23 30 6 2" xfId="32638" xr:uid="{00000000-0005-0000-0000-00007D7F0000}"/>
    <cellStyle name="Normal 23 30 7" xfId="32639" xr:uid="{00000000-0005-0000-0000-00007E7F0000}"/>
    <cellStyle name="Normal 23 30 7 2" xfId="32640" xr:uid="{00000000-0005-0000-0000-00007F7F0000}"/>
    <cellStyle name="Normal 23 30 8" xfId="32641" xr:uid="{00000000-0005-0000-0000-0000807F0000}"/>
    <cellStyle name="Normal 23 30 9" xfId="32642" xr:uid="{00000000-0005-0000-0000-0000817F0000}"/>
    <cellStyle name="Normal 23 31" xfId="32643" xr:uid="{00000000-0005-0000-0000-0000827F0000}"/>
    <cellStyle name="Normal 23 31 10" xfId="32644" xr:uid="{00000000-0005-0000-0000-0000837F0000}"/>
    <cellStyle name="Normal 23 31 2" xfId="32645" xr:uid="{00000000-0005-0000-0000-0000847F0000}"/>
    <cellStyle name="Normal 23 31 2 2" xfId="32646" xr:uid="{00000000-0005-0000-0000-0000857F0000}"/>
    <cellStyle name="Normal 23 31 3" xfId="32647" xr:uid="{00000000-0005-0000-0000-0000867F0000}"/>
    <cellStyle name="Normal 23 31 3 2" xfId="32648" xr:uid="{00000000-0005-0000-0000-0000877F0000}"/>
    <cellStyle name="Normal 23 31 4" xfId="32649" xr:uid="{00000000-0005-0000-0000-0000887F0000}"/>
    <cellStyle name="Normal 23 31 4 2" xfId="32650" xr:uid="{00000000-0005-0000-0000-0000897F0000}"/>
    <cellStyle name="Normal 23 31 5" xfId="32651" xr:uid="{00000000-0005-0000-0000-00008A7F0000}"/>
    <cellStyle name="Normal 23 31 5 2" xfId="32652" xr:uid="{00000000-0005-0000-0000-00008B7F0000}"/>
    <cellStyle name="Normal 23 31 6" xfId="32653" xr:uid="{00000000-0005-0000-0000-00008C7F0000}"/>
    <cellStyle name="Normal 23 31 6 2" xfId="32654" xr:uid="{00000000-0005-0000-0000-00008D7F0000}"/>
    <cellStyle name="Normal 23 31 7" xfId="32655" xr:uid="{00000000-0005-0000-0000-00008E7F0000}"/>
    <cellStyle name="Normal 23 31 7 2" xfId="32656" xr:uid="{00000000-0005-0000-0000-00008F7F0000}"/>
    <cellStyle name="Normal 23 31 8" xfId="32657" xr:uid="{00000000-0005-0000-0000-0000907F0000}"/>
    <cellStyle name="Normal 23 31 9" xfId="32658" xr:uid="{00000000-0005-0000-0000-0000917F0000}"/>
    <cellStyle name="Normal 23 32" xfId="32659" xr:uid="{00000000-0005-0000-0000-0000927F0000}"/>
    <cellStyle name="Normal 23 32 10" xfId="32660" xr:uid="{00000000-0005-0000-0000-0000937F0000}"/>
    <cellStyle name="Normal 23 32 2" xfId="32661" xr:uid="{00000000-0005-0000-0000-0000947F0000}"/>
    <cellStyle name="Normal 23 32 2 2" xfId="32662" xr:uid="{00000000-0005-0000-0000-0000957F0000}"/>
    <cellStyle name="Normal 23 32 3" xfId="32663" xr:uid="{00000000-0005-0000-0000-0000967F0000}"/>
    <cellStyle name="Normal 23 32 3 2" xfId="32664" xr:uid="{00000000-0005-0000-0000-0000977F0000}"/>
    <cellStyle name="Normal 23 32 4" xfId="32665" xr:uid="{00000000-0005-0000-0000-0000987F0000}"/>
    <cellStyle name="Normal 23 32 4 2" xfId="32666" xr:uid="{00000000-0005-0000-0000-0000997F0000}"/>
    <cellStyle name="Normal 23 32 5" xfId="32667" xr:uid="{00000000-0005-0000-0000-00009A7F0000}"/>
    <cellStyle name="Normal 23 32 5 2" xfId="32668" xr:uid="{00000000-0005-0000-0000-00009B7F0000}"/>
    <cellStyle name="Normal 23 32 6" xfId="32669" xr:uid="{00000000-0005-0000-0000-00009C7F0000}"/>
    <cellStyle name="Normal 23 32 6 2" xfId="32670" xr:uid="{00000000-0005-0000-0000-00009D7F0000}"/>
    <cellStyle name="Normal 23 32 7" xfId="32671" xr:uid="{00000000-0005-0000-0000-00009E7F0000}"/>
    <cellStyle name="Normal 23 32 7 2" xfId="32672" xr:uid="{00000000-0005-0000-0000-00009F7F0000}"/>
    <cellStyle name="Normal 23 32 8" xfId="32673" xr:uid="{00000000-0005-0000-0000-0000A07F0000}"/>
    <cellStyle name="Normal 23 32 9" xfId="32674" xr:uid="{00000000-0005-0000-0000-0000A17F0000}"/>
    <cellStyle name="Normal 23 33" xfId="32675" xr:uid="{00000000-0005-0000-0000-0000A27F0000}"/>
    <cellStyle name="Normal 23 33 10" xfId="32676" xr:uid="{00000000-0005-0000-0000-0000A37F0000}"/>
    <cellStyle name="Normal 23 33 2" xfId="32677" xr:uid="{00000000-0005-0000-0000-0000A47F0000}"/>
    <cellStyle name="Normal 23 33 2 2" xfId="32678" xr:uid="{00000000-0005-0000-0000-0000A57F0000}"/>
    <cellStyle name="Normal 23 33 3" xfId="32679" xr:uid="{00000000-0005-0000-0000-0000A67F0000}"/>
    <cellStyle name="Normal 23 33 3 2" xfId="32680" xr:uid="{00000000-0005-0000-0000-0000A77F0000}"/>
    <cellStyle name="Normal 23 33 4" xfId="32681" xr:uid="{00000000-0005-0000-0000-0000A87F0000}"/>
    <cellStyle name="Normal 23 33 4 2" xfId="32682" xr:uid="{00000000-0005-0000-0000-0000A97F0000}"/>
    <cellStyle name="Normal 23 33 5" xfId="32683" xr:uid="{00000000-0005-0000-0000-0000AA7F0000}"/>
    <cellStyle name="Normal 23 33 5 2" xfId="32684" xr:uid="{00000000-0005-0000-0000-0000AB7F0000}"/>
    <cellStyle name="Normal 23 33 6" xfId="32685" xr:uid="{00000000-0005-0000-0000-0000AC7F0000}"/>
    <cellStyle name="Normal 23 33 6 2" xfId="32686" xr:uid="{00000000-0005-0000-0000-0000AD7F0000}"/>
    <cellStyle name="Normal 23 33 7" xfId="32687" xr:uid="{00000000-0005-0000-0000-0000AE7F0000}"/>
    <cellStyle name="Normal 23 33 7 2" xfId="32688" xr:uid="{00000000-0005-0000-0000-0000AF7F0000}"/>
    <cellStyle name="Normal 23 33 8" xfId="32689" xr:uid="{00000000-0005-0000-0000-0000B07F0000}"/>
    <cellStyle name="Normal 23 33 9" xfId="32690" xr:uid="{00000000-0005-0000-0000-0000B17F0000}"/>
    <cellStyle name="Normal 23 34" xfId="32691" xr:uid="{00000000-0005-0000-0000-0000B27F0000}"/>
    <cellStyle name="Normal 23 34 10" xfId="32692" xr:uid="{00000000-0005-0000-0000-0000B37F0000}"/>
    <cellStyle name="Normal 23 34 2" xfId="32693" xr:uid="{00000000-0005-0000-0000-0000B47F0000}"/>
    <cellStyle name="Normal 23 34 2 2" xfId="32694" xr:uid="{00000000-0005-0000-0000-0000B57F0000}"/>
    <cellStyle name="Normal 23 34 3" xfId="32695" xr:uid="{00000000-0005-0000-0000-0000B67F0000}"/>
    <cellStyle name="Normal 23 34 3 2" xfId="32696" xr:uid="{00000000-0005-0000-0000-0000B77F0000}"/>
    <cellStyle name="Normal 23 34 4" xfId="32697" xr:uid="{00000000-0005-0000-0000-0000B87F0000}"/>
    <cellStyle name="Normal 23 34 4 2" xfId="32698" xr:uid="{00000000-0005-0000-0000-0000B97F0000}"/>
    <cellStyle name="Normal 23 34 5" xfId="32699" xr:uid="{00000000-0005-0000-0000-0000BA7F0000}"/>
    <cellStyle name="Normal 23 34 5 2" xfId="32700" xr:uid="{00000000-0005-0000-0000-0000BB7F0000}"/>
    <cellStyle name="Normal 23 34 6" xfId="32701" xr:uid="{00000000-0005-0000-0000-0000BC7F0000}"/>
    <cellStyle name="Normal 23 34 6 2" xfId="32702" xr:uid="{00000000-0005-0000-0000-0000BD7F0000}"/>
    <cellStyle name="Normal 23 34 7" xfId="32703" xr:uid="{00000000-0005-0000-0000-0000BE7F0000}"/>
    <cellStyle name="Normal 23 34 7 2" xfId="32704" xr:uid="{00000000-0005-0000-0000-0000BF7F0000}"/>
    <cellStyle name="Normal 23 34 8" xfId="32705" xr:uid="{00000000-0005-0000-0000-0000C07F0000}"/>
    <cellStyle name="Normal 23 34 9" xfId="32706" xr:uid="{00000000-0005-0000-0000-0000C17F0000}"/>
    <cellStyle name="Normal 23 35" xfId="32707" xr:uid="{00000000-0005-0000-0000-0000C27F0000}"/>
    <cellStyle name="Normal 23 35 10" xfId="32708" xr:uid="{00000000-0005-0000-0000-0000C37F0000}"/>
    <cellStyle name="Normal 23 35 2" xfId="32709" xr:uid="{00000000-0005-0000-0000-0000C47F0000}"/>
    <cellStyle name="Normal 23 35 2 2" xfId="32710" xr:uid="{00000000-0005-0000-0000-0000C57F0000}"/>
    <cellStyle name="Normal 23 35 3" xfId="32711" xr:uid="{00000000-0005-0000-0000-0000C67F0000}"/>
    <cellStyle name="Normal 23 35 3 2" xfId="32712" xr:uid="{00000000-0005-0000-0000-0000C77F0000}"/>
    <cellStyle name="Normal 23 35 4" xfId="32713" xr:uid="{00000000-0005-0000-0000-0000C87F0000}"/>
    <cellStyle name="Normal 23 35 4 2" xfId="32714" xr:uid="{00000000-0005-0000-0000-0000C97F0000}"/>
    <cellStyle name="Normal 23 35 5" xfId="32715" xr:uid="{00000000-0005-0000-0000-0000CA7F0000}"/>
    <cellStyle name="Normal 23 35 5 2" xfId="32716" xr:uid="{00000000-0005-0000-0000-0000CB7F0000}"/>
    <cellStyle name="Normal 23 35 6" xfId="32717" xr:uid="{00000000-0005-0000-0000-0000CC7F0000}"/>
    <cellStyle name="Normal 23 35 6 2" xfId="32718" xr:uid="{00000000-0005-0000-0000-0000CD7F0000}"/>
    <cellStyle name="Normal 23 35 7" xfId="32719" xr:uid="{00000000-0005-0000-0000-0000CE7F0000}"/>
    <cellStyle name="Normal 23 35 7 2" xfId="32720" xr:uid="{00000000-0005-0000-0000-0000CF7F0000}"/>
    <cellStyle name="Normal 23 35 8" xfId="32721" xr:uid="{00000000-0005-0000-0000-0000D07F0000}"/>
    <cellStyle name="Normal 23 35 9" xfId="32722" xr:uid="{00000000-0005-0000-0000-0000D17F0000}"/>
    <cellStyle name="Normal 23 36" xfId="32723" xr:uid="{00000000-0005-0000-0000-0000D27F0000}"/>
    <cellStyle name="Normal 23 36 10" xfId="32724" xr:uid="{00000000-0005-0000-0000-0000D37F0000}"/>
    <cellStyle name="Normal 23 36 2" xfId="32725" xr:uid="{00000000-0005-0000-0000-0000D47F0000}"/>
    <cellStyle name="Normal 23 36 2 2" xfId="32726" xr:uid="{00000000-0005-0000-0000-0000D57F0000}"/>
    <cellStyle name="Normal 23 36 3" xfId="32727" xr:uid="{00000000-0005-0000-0000-0000D67F0000}"/>
    <cellStyle name="Normal 23 36 3 2" xfId="32728" xr:uid="{00000000-0005-0000-0000-0000D77F0000}"/>
    <cellStyle name="Normal 23 36 4" xfId="32729" xr:uid="{00000000-0005-0000-0000-0000D87F0000}"/>
    <cellStyle name="Normal 23 36 4 2" xfId="32730" xr:uid="{00000000-0005-0000-0000-0000D97F0000}"/>
    <cellStyle name="Normal 23 36 5" xfId="32731" xr:uid="{00000000-0005-0000-0000-0000DA7F0000}"/>
    <cellStyle name="Normal 23 36 5 2" xfId="32732" xr:uid="{00000000-0005-0000-0000-0000DB7F0000}"/>
    <cellStyle name="Normal 23 36 6" xfId="32733" xr:uid="{00000000-0005-0000-0000-0000DC7F0000}"/>
    <cellStyle name="Normal 23 36 6 2" xfId="32734" xr:uid="{00000000-0005-0000-0000-0000DD7F0000}"/>
    <cellStyle name="Normal 23 36 7" xfId="32735" xr:uid="{00000000-0005-0000-0000-0000DE7F0000}"/>
    <cellStyle name="Normal 23 36 7 2" xfId="32736" xr:uid="{00000000-0005-0000-0000-0000DF7F0000}"/>
    <cellStyle name="Normal 23 36 8" xfId="32737" xr:uid="{00000000-0005-0000-0000-0000E07F0000}"/>
    <cellStyle name="Normal 23 36 9" xfId="32738" xr:uid="{00000000-0005-0000-0000-0000E17F0000}"/>
    <cellStyle name="Normal 23 37" xfId="32739" xr:uid="{00000000-0005-0000-0000-0000E27F0000}"/>
    <cellStyle name="Normal 23 37 10" xfId="32740" xr:uid="{00000000-0005-0000-0000-0000E37F0000}"/>
    <cellStyle name="Normal 23 37 2" xfId="32741" xr:uid="{00000000-0005-0000-0000-0000E47F0000}"/>
    <cellStyle name="Normal 23 37 2 2" xfId="32742" xr:uid="{00000000-0005-0000-0000-0000E57F0000}"/>
    <cellStyle name="Normal 23 37 3" xfId="32743" xr:uid="{00000000-0005-0000-0000-0000E67F0000}"/>
    <cellStyle name="Normal 23 37 3 2" xfId="32744" xr:uid="{00000000-0005-0000-0000-0000E77F0000}"/>
    <cellStyle name="Normal 23 37 4" xfId="32745" xr:uid="{00000000-0005-0000-0000-0000E87F0000}"/>
    <cellStyle name="Normal 23 37 4 2" xfId="32746" xr:uid="{00000000-0005-0000-0000-0000E97F0000}"/>
    <cellStyle name="Normal 23 37 5" xfId="32747" xr:uid="{00000000-0005-0000-0000-0000EA7F0000}"/>
    <cellStyle name="Normal 23 37 5 2" xfId="32748" xr:uid="{00000000-0005-0000-0000-0000EB7F0000}"/>
    <cellStyle name="Normal 23 37 6" xfId="32749" xr:uid="{00000000-0005-0000-0000-0000EC7F0000}"/>
    <cellStyle name="Normal 23 37 6 2" xfId="32750" xr:uid="{00000000-0005-0000-0000-0000ED7F0000}"/>
    <cellStyle name="Normal 23 37 7" xfId="32751" xr:uid="{00000000-0005-0000-0000-0000EE7F0000}"/>
    <cellStyle name="Normal 23 37 7 2" xfId="32752" xr:uid="{00000000-0005-0000-0000-0000EF7F0000}"/>
    <cellStyle name="Normal 23 37 8" xfId="32753" xr:uid="{00000000-0005-0000-0000-0000F07F0000}"/>
    <cellStyle name="Normal 23 37 9" xfId="32754" xr:uid="{00000000-0005-0000-0000-0000F17F0000}"/>
    <cellStyle name="Normal 23 38" xfId="32755" xr:uid="{00000000-0005-0000-0000-0000F27F0000}"/>
    <cellStyle name="Normal 23 38 10" xfId="32756" xr:uid="{00000000-0005-0000-0000-0000F37F0000}"/>
    <cellStyle name="Normal 23 38 2" xfId="32757" xr:uid="{00000000-0005-0000-0000-0000F47F0000}"/>
    <cellStyle name="Normal 23 38 2 2" xfId="32758" xr:uid="{00000000-0005-0000-0000-0000F57F0000}"/>
    <cellStyle name="Normal 23 38 3" xfId="32759" xr:uid="{00000000-0005-0000-0000-0000F67F0000}"/>
    <cellStyle name="Normal 23 38 3 2" xfId="32760" xr:uid="{00000000-0005-0000-0000-0000F77F0000}"/>
    <cellStyle name="Normal 23 38 4" xfId="32761" xr:uid="{00000000-0005-0000-0000-0000F87F0000}"/>
    <cellStyle name="Normal 23 38 4 2" xfId="32762" xr:uid="{00000000-0005-0000-0000-0000F97F0000}"/>
    <cellStyle name="Normal 23 38 5" xfId="32763" xr:uid="{00000000-0005-0000-0000-0000FA7F0000}"/>
    <cellStyle name="Normal 23 38 5 2" xfId="32764" xr:uid="{00000000-0005-0000-0000-0000FB7F0000}"/>
    <cellStyle name="Normal 23 38 6" xfId="32765" xr:uid="{00000000-0005-0000-0000-0000FC7F0000}"/>
    <cellStyle name="Normal 23 38 6 2" xfId="32766" xr:uid="{00000000-0005-0000-0000-0000FD7F0000}"/>
    <cellStyle name="Normal 23 38 7" xfId="32767" xr:uid="{00000000-0005-0000-0000-0000FE7F0000}"/>
    <cellStyle name="Normal 23 38 7 2" xfId="32768" xr:uid="{00000000-0005-0000-0000-0000FF7F0000}"/>
    <cellStyle name="Normal 23 38 8" xfId="32769" xr:uid="{00000000-0005-0000-0000-000000800000}"/>
    <cellStyle name="Normal 23 38 9" xfId="32770" xr:uid="{00000000-0005-0000-0000-000001800000}"/>
    <cellStyle name="Normal 23 39" xfId="32771" xr:uid="{00000000-0005-0000-0000-000002800000}"/>
    <cellStyle name="Normal 23 39 10" xfId="32772" xr:uid="{00000000-0005-0000-0000-000003800000}"/>
    <cellStyle name="Normal 23 39 2" xfId="32773" xr:uid="{00000000-0005-0000-0000-000004800000}"/>
    <cellStyle name="Normal 23 39 2 2" xfId="32774" xr:uid="{00000000-0005-0000-0000-000005800000}"/>
    <cellStyle name="Normal 23 39 3" xfId="32775" xr:uid="{00000000-0005-0000-0000-000006800000}"/>
    <cellStyle name="Normal 23 39 3 2" xfId="32776" xr:uid="{00000000-0005-0000-0000-000007800000}"/>
    <cellStyle name="Normal 23 39 4" xfId="32777" xr:uid="{00000000-0005-0000-0000-000008800000}"/>
    <cellStyle name="Normal 23 39 4 2" xfId="32778" xr:uid="{00000000-0005-0000-0000-000009800000}"/>
    <cellStyle name="Normal 23 39 5" xfId="32779" xr:uid="{00000000-0005-0000-0000-00000A800000}"/>
    <cellStyle name="Normal 23 39 5 2" xfId="32780" xr:uid="{00000000-0005-0000-0000-00000B800000}"/>
    <cellStyle name="Normal 23 39 6" xfId="32781" xr:uid="{00000000-0005-0000-0000-00000C800000}"/>
    <cellStyle name="Normal 23 39 6 2" xfId="32782" xr:uid="{00000000-0005-0000-0000-00000D800000}"/>
    <cellStyle name="Normal 23 39 7" xfId="32783" xr:uid="{00000000-0005-0000-0000-00000E800000}"/>
    <cellStyle name="Normal 23 39 7 2" xfId="32784" xr:uid="{00000000-0005-0000-0000-00000F800000}"/>
    <cellStyle name="Normal 23 39 8" xfId="32785" xr:uid="{00000000-0005-0000-0000-000010800000}"/>
    <cellStyle name="Normal 23 39 9" xfId="32786" xr:uid="{00000000-0005-0000-0000-000011800000}"/>
    <cellStyle name="Normal 23 4" xfId="32787" xr:uid="{00000000-0005-0000-0000-000012800000}"/>
    <cellStyle name="Normal 23 4 10" xfId="32788" xr:uid="{00000000-0005-0000-0000-000013800000}"/>
    <cellStyle name="Normal 23 4 2" xfId="32789" xr:uid="{00000000-0005-0000-0000-000014800000}"/>
    <cellStyle name="Normal 23 4 2 2" xfId="32790" xr:uid="{00000000-0005-0000-0000-000015800000}"/>
    <cellStyle name="Normal 23 4 3" xfId="32791" xr:uid="{00000000-0005-0000-0000-000016800000}"/>
    <cellStyle name="Normal 23 4 3 2" xfId="32792" xr:uid="{00000000-0005-0000-0000-000017800000}"/>
    <cellStyle name="Normal 23 4 4" xfId="32793" xr:uid="{00000000-0005-0000-0000-000018800000}"/>
    <cellStyle name="Normal 23 4 4 2" xfId="32794" xr:uid="{00000000-0005-0000-0000-000019800000}"/>
    <cellStyle name="Normal 23 4 5" xfId="32795" xr:uid="{00000000-0005-0000-0000-00001A800000}"/>
    <cellStyle name="Normal 23 4 5 2" xfId="32796" xr:uid="{00000000-0005-0000-0000-00001B800000}"/>
    <cellStyle name="Normal 23 4 6" xfId="32797" xr:uid="{00000000-0005-0000-0000-00001C800000}"/>
    <cellStyle name="Normal 23 4 6 2" xfId="32798" xr:uid="{00000000-0005-0000-0000-00001D800000}"/>
    <cellStyle name="Normal 23 4 7" xfId="32799" xr:uid="{00000000-0005-0000-0000-00001E800000}"/>
    <cellStyle name="Normal 23 4 7 2" xfId="32800" xr:uid="{00000000-0005-0000-0000-00001F800000}"/>
    <cellStyle name="Normal 23 4 8" xfId="32801" xr:uid="{00000000-0005-0000-0000-000020800000}"/>
    <cellStyle name="Normal 23 4 9" xfId="32802" xr:uid="{00000000-0005-0000-0000-000021800000}"/>
    <cellStyle name="Normal 23 40" xfId="32803" xr:uid="{00000000-0005-0000-0000-000022800000}"/>
    <cellStyle name="Normal 23 40 10" xfId="32804" xr:uid="{00000000-0005-0000-0000-000023800000}"/>
    <cellStyle name="Normal 23 40 2" xfId="32805" xr:uid="{00000000-0005-0000-0000-000024800000}"/>
    <cellStyle name="Normal 23 40 2 2" xfId="32806" xr:uid="{00000000-0005-0000-0000-000025800000}"/>
    <cellStyle name="Normal 23 40 3" xfId="32807" xr:uid="{00000000-0005-0000-0000-000026800000}"/>
    <cellStyle name="Normal 23 40 3 2" xfId="32808" xr:uid="{00000000-0005-0000-0000-000027800000}"/>
    <cellStyle name="Normal 23 40 4" xfId="32809" xr:uid="{00000000-0005-0000-0000-000028800000}"/>
    <cellStyle name="Normal 23 40 4 2" xfId="32810" xr:uid="{00000000-0005-0000-0000-000029800000}"/>
    <cellStyle name="Normal 23 40 5" xfId="32811" xr:uid="{00000000-0005-0000-0000-00002A800000}"/>
    <cellStyle name="Normal 23 40 5 2" xfId="32812" xr:uid="{00000000-0005-0000-0000-00002B800000}"/>
    <cellStyle name="Normal 23 40 6" xfId="32813" xr:uid="{00000000-0005-0000-0000-00002C800000}"/>
    <cellStyle name="Normal 23 40 6 2" xfId="32814" xr:uid="{00000000-0005-0000-0000-00002D800000}"/>
    <cellStyle name="Normal 23 40 7" xfId="32815" xr:uid="{00000000-0005-0000-0000-00002E800000}"/>
    <cellStyle name="Normal 23 40 7 2" xfId="32816" xr:uid="{00000000-0005-0000-0000-00002F800000}"/>
    <cellStyle name="Normal 23 40 8" xfId="32817" xr:uid="{00000000-0005-0000-0000-000030800000}"/>
    <cellStyle name="Normal 23 40 9" xfId="32818" xr:uid="{00000000-0005-0000-0000-000031800000}"/>
    <cellStyle name="Normal 23 41" xfId="32819" xr:uid="{00000000-0005-0000-0000-000032800000}"/>
    <cellStyle name="Normal 23 41 10" xfId="32820" xr:uid="{00000000-0005-0000-0000-000033800000}"/>
    <cellStyle name="Normal 23 41 2" xfId="32821" xr:uid="{00000000-0005-0000-0000-000034800000}"/>
    <cellStyle name="Normal 23 41 2 2" xfId="32822" xr:uid="{00000000-0005-0000-0000-000035800000}"/>
    <cellStyle name="Normal 23 41 3" xfId="32823" xr:uid="{00000000-0005-0000-0000-000036800000}"/>
    <cellStyle name="Normal 23 41 3 2" xfId="32824" xr:uid="{00000000-0005-0000-0000-000037800000}"/>
    <cellStyle name="Normal 23 41 4" xfId="32825" xr:uid="{00000000-0005-0000-0000-000038800000}"/>
    <cellStyle name="Normal 23 41 4 2" xfId="32826" xr:uid="{00000000-0005-0000-0000-000039800000}"/>
    <cellStyle name="Normal 23 41 5" xfId="32827" xr:uid="{00000000-0005-0000-0000-00003A800000}"/>
    <cellStyle name="Normal 23 41 5 2" xfId="32828" xr:uid="{00000000-0005-0000-0000-00003B800000}"/>
    <cellStyle name="Normal 23 41 6" xfId="32829" xr:uid="{00000000-0005-0000-0000-00003C800000}"/>
    <cellStyle name="Normal 23 41 6 2" xfId="32830" xr:uid="{00000000-0005-0000-0000-00003D800000}"/>
    <cellStyle name="Normal 23 41 7" xfId="32831" xr:uid="{00000000-0005-0000-0000-00003E800000}"/>
    <cellStyle name="Normal 23 41 7 2" xfId="32832" xr:uid="{00000000-0005-0000-0000-00003F800000}"/>
    <cellStyle name="Normal 23 41 8" xfId="32833" xr:uid="{00000000-0005-0000-0000-000040800000}"/>
    <cellStyle name="Normal 23 41 9" xfId="32834" xr:uid="{00000000-0005-0000-0000-000041800000}"/>
    <cellStyle name="Normal 23 42" xfId="32835" xr:uid="{00000000-0005-0000-0000-000042800000}"/>
    <cellStyle name="Normal 23 42 10" xfId="32836" xr:uid="{00000000-0005-0000-0000-000043800000}"/>
    <cellStyle name="Normal 23 42 2" xfId="32837" xr:uid="{00000000-0005-0000-0000-000044800000}"/>
    <cellStyle name="Normal 23 42 2 2" xfId="32838" xr:uid="{00000000-0005-0000-0000-000045800000}"/>
    <cellStyle name="Normal 23 42 3" xfId="32839" xr:uid="{00000000-0005-0000-0000-000046800000}"/>
    <cellStyle name="Normal 23 42 3 2" xfId="32840" xr:uid="{00000000-0005-0000-0000-000047800000}"/>
    <cellStyle name="Normal 23 42 4" xfId="32841" xr:uid="{00000000-0005-0000-0000-000048800000}"/>
    <cellStyle name="Normal 23 42 4 2" xfId="32842" xr:uid="{00000000-0005-0000-0000-000049800000}"/>
    <cellStyle name="Normal 23 42 5" xfId="32843" xr:uid="{00000000-0005-0000-0000-00004A800000}"/>
    <cellStyle name="Normal 23 42 5 2" xfId="32844" xr:uid="{00000000-0005-0000-0000-00004B800000}"/>
    <cellStyle name="Normal 23 42 6" xfId="32845" xr:uid="{00000000-0005-0000-0000-00004C800000}"/>
    <cellStyle name="Normal 23 42 6 2" xfId="32846" xr:uid="{00000000-0005-0000-0000-00004D800000}"/>
    <cellStyle name="Normal 23 42 7" xfId="32847" xr:uid="{00000000-0005-0000-0000-00004E800000}"/>
    <cellStyle name="Normal 23 42 7 2" xfId="32848" xr:uid="{00000000-0005-0000-0000-00004F800000}"/>
    <cellStyle name="Normal 23 42 8" xfId="32849" xr:uid="{00000000-0005-0000-0000-000050800000}"/>
    <cellStyle name="Normal 23 42 9" xfId="32850" xr:uid="{00000000-0005-0000-0000-000051800000}"/>
    <cellStyle name="Normal 23 43" xfId="32851" xr:uid="{00000000-0005-0000-0000-000052800000}"/>
    <cellStyle name="Normal 23 43 10" xfId="32852" xr:uid="{00000000-0005-0000-0000-000053800000}"/>
    <cellStyle name="Normal 23 43 2" xfId="32853" xr:uid="{00000000-0005-0000-0000-000054800000}"/>
    <cellStyle name="Normal 23 43 2 2" xfId="32854" xr:uid="{00000000-0005-0000-0000-000055800000}"/>
    <cellStyle name="Normal 23 43 3" xfId="32855" xr:uid="{00000000-0005-0000-0000-000056800000}"/>
    <cellStyle name="Normal 23 43 3 2" xfId="32856" xr:uid="{00000000-0005-0000-0000-000057800000}"/>
    <cellStyle name="Normal 23 43 4" xfId="32857" xr:uid="{00000000-0005-0000-0000-000058800000}"/>
    <cellStyle name="Normal 23 43 4 2" xfId="32858" xr:uid="{00000000-0005-0000-0000-000059800000}"/>
    <cellStyle name="Normal 23 43 5" xfId="32859" xr:uid="{00000000-0005-0000-0000-00005A800000}"/>
    <cellStyle name="Normal 23 43 5 2" xfId="32860" xr:uid="{00000000-0005-0000-0000-00005B800000}"/>
    <cellStyle name="Normal 23 43 6" xfId="32861" xr:uid="{00000000-0005-0000-0000-00005C800000}"/>
    <cellStyle name="Normal 23 43 6 2" xfId="32862" xr:uid="{00000000-0005-0000-0000-00005D800000}"/>
    <cellStyle name="Normal 23 43 7" xfId="32863" xr:uid="{00000000-0005-0000-0000-00005E800000}"/>
    <cellStyle name="Normal 23 43 7 2" xfId="32864" xr:uid="{00000000-0005-0000-0000-00005F800000}"/>
    <cellStyle name="Normal 23 43 8" xfId="32865" xr:uid="{00000000-0005-0000-0000-000060800000}"/>
    <cellStyle name="Normal 23 43 9" xfId="32866" xr:uid="{00000000-0005-0000-0000-000061800000}"/>
    <cellStyle name="Normal 23 44" xfId="32867" xr:uid="{00000000-0005-0000-0000-000062800000}"/>
    <cellStyle name="Normal 23 44 10" xfId="32868" xr:uid="{00000000-0005-0000-0000-000063800000}"/>
    <cellStyle name="Normal 23 44 2" xfId="32869" xr:uid="{00000000-0005-0000-0000-000064800000}"/>
    <cellStyle name="Normal 23 44 2 2" xfId="32870" xr:uid="{00000000-0005-0000-0000-000065800000}"/>
    <cellStyle name="Normal 23 44 3" xfId="32871" xr:uid="{00000000-0005-0000-0000-000066800000}"/>
    <cellStyle name="Normal 23 44 3 2" xfId="32872" xr:uid="{00000000-0005-0000-0000-000067800000}"/>
    <cellStyle name="Normal 23 44 4" xfId="32873" xr:uid="{00000000-0005-0000-0000-000068800000}"/>
    <cellStyle name="Normal 23 44 4 2" xfId="32874" xr:uid="{00000000-0005-0000-0000-000069800000}"/>
    <cellStyle name="Normal 23 44 5" xfId="32875" xr:uid="{00000000-0005-0000-0000-00006A800000}"/>
    <cellStyle name="Normal 23 44 5 2" xfId="32876" xr:uid="{00000000-0005-0000-0000-00006B800000}"/>
    <cellStyle name="Normal 23 44 6" xfId="32877" xr:uid="{00000000-0005-0000-0000-00006C800000}"/>
    <cellStyle name="Normal 23 44 6 2" xfId="32878" xr:uid="{00000000-0005-0000-0000-00006D800000}"/>
    <cellStyle name="Normal 23 44 7" xfId="32879" xr:uid="{00000000-0005-0000-0000-00006E800000}"/>
    <cellStyle name="Normal 23 44 7 2" xfId="32880" xr:uid="{00000000-0005-0000-0000-00006F800000}"/>
    <cellStyle name="Normal 23 44 8" xfId="32881" xr:uid="{00000000-0005-0000-0000-000070800000}"/>
    <cellStyle name="Normal 23 44 9" xfId="32882" xr:uid="{00000000-0005-0000-0000-000071800000}"/>
    <cellStyle name="Normal 23 45" xfId="32883" xr:uid="{00000000-0005-0000-0000-000072800000}"/>
    <cellStyle name="Normal 23 45 2" xfId="32884" xr:uid="{00000000-0005-0000-0000-000073800000}"/>
    <cellStyle name="Normal 23 46" xfId="32885" xr:uid="{00000000-0005-0000-0000-000074800000}"/>
    <cellStyle name="Normal 23 46 2" xfId="32886" xr:uid="{00000000-0005-0000-0000-000075800000}"/>
    <cellStyle name="Normal 23 47" xfId="32887" xr:uid="{00000000-0005-0000-0000-000076800000}"/>
    <cellStyle name="Normal 23 47 2" xfId="32888" xr:uid="{00000000-0005-0000-0000-000077800000}"/>
    <cellStyle name="Normal 23 48" xfId="32889" xr:uid="{00000000-0005-0000-0000-000078800000}"/>
    <cellStyle name="Normal 23 48 2" xfId="32890" xr:uid="{00000000-0005-0000-0000-000079800000}"/>
    <cellStyle name="Normal 23 49" xfId="32891" xr:uid="{00000000-0005-0000-0000-00007A800000}"/>
    <cellStyle name="Normal 23 49 2" xfId="32892" xr:uid="{00000000-0005-0000-0000-00007B800000}"/>
    <cellStyle name="Normal 23 5" xfId="32893" xr:uid="{00000000-0005-0000-0000-00007C800000}"/>
    <cellStyle name="Normal 23 5 10" xfId="32894" xr:uid="{00000000-0005-0000-0000-00007D800000}"/>
    <cellStyle name="Normal 23 5 2" xfId="32895" xr:uid="{00000000-0005-0000-0000-00007E800000}"/>
    <cellStyle name="Normal 23 5 2 2" xfId="32896" xr:uid="{00000000-0005-0000-0000-00007F800000}"/>
    <cellStyle name="Normal 23 5 3" xfId="32897" xr:uid="{00000000-0005-0000-0000-000080800000}"/>
    <cellStyle name="Normal 23 5 3 2" xfId="32898" xr:uid="{00000000-0005-0000-0000-000081800000}"/>
    <cellStyle name="Normal 23 5 4" xfId="32899" xr:uid="{00000000-0005-0000-0000-000082800000}"/>
    <cellStyle name="Normal 23 5 4 2" xfId="32900" xr:uid="{00000000-0005-0000-0000-000083800000}"/>
    <cellStyle name="Normal 23 5 5" xfId="32901" xr:uid="{00000000-0005-0000-0000-000084800000}"/>
    <cellStyle name="Normal 23 5 5 2" xfId="32902" xr:uid="{00000000-0005-0000-0000-000085800000}"/>
    <cellStyle name="Normal 23 5 6" xfId="32903" xr:uid="{00000000-0005-0000-0000-000086800000}"/>
    <cellStyle name="Normal 23 5 6 2" xfId="32904" xr:uid="{00000000-0005-0000-0000-000087800000}"/>
    <cellStyle name="Normal 23 5 7" xfId="32905" xr:uid="{00000000-0005-0000-0000-000088800000}"/>
    <cellStyle name="Normal 23 5 7 2" xfId="32906" xr:uid="{00000000-0005-0000-0000-000089800000}"/>
    <cellStyle name="Normal 23 5 8" xfId="32907" xr:uid="{00000000-0005-0000-0000-00008A800000}"/>
    <cellStyle name="Normal 23 5 9" xfId="32908" xr:uid="{00000000-0005-0000-0000-00008B800000}"/>
    <cellStyle name="Normal 23 50" xfId="32909" xr:uid="{00000000-0005-0000-0000-00008C800000}"/>
    <cellStyle name="Normal 23 50 2" xfId="32910" xr:uid="{00000000-0005-0000-0000-00008D800000}"/>
    <cellStyle name="Normal 23 51" xfId="32911" xr:uid="{00000000-0005-0000-0000-00008E800000}"/>
    <cellStyle name="Normal 23 52" xfId="32912" xr:uid="{00000000-0005-0000-0000-00008F800000}"/>
    <cellStyle name="Normal 23 53" xfId="32913" xr:uid="{00000000-0005-0000-0000-000090800000}"/>
    <cellStyle name="Normal 23 6" xfId="32914" xr:uid="{00000000-0005-0000-0000-000091800000}"/>
    <cellStyle name="Normal 23 6 10" xfId="32915" xr:uid="{00000000-0005-0000-0000-000092800000}"/>
    <cellStyle name="Normal 23 6 2" xfId="32916" xr:uid="{00000000-0005-0000-0000-000093800000}"/>
    <cellStyle name="Normal 23 6 2 2" xfId="32917" xr:uid="{00000000-0005-0000-0000-000094800000}"/>
    <cellStyle name="Normal 23 6 3" xfId="32918" xr:uid="{00000000-0005-0000-0000-000095800000}"/>
    <cellStyle name="Normal 23 6 3 2" xfId="32919" xr:uid="{00000000-0005-0000-0000-000096800000}"/>
    <cellStyle name="Normal 23 6 4" xfId="32920" xr:uid="{00000000-0005-0000-0000-000097800000}"/>
    <cellStyle name="Normal 23 6 4 2" xfId="32921" xr:uid="{00000000-0005-0000-0000-000098800000}"/>
    <cellStyle name="Normal 23 6 5" xfId="32922" xr:uid="{00000000-0005-0000-0000-000099800000}"/>
    <cellStyle name="Normal 23 6 5 2" xfId="32923" xr:uid="{00000000-0005-0000-0000-00009A800000}"/>
    <cellStyle name="Normal 23 6 6" xfId="32924" xr:uid="{00000000-0005-0000-0000-00009B800000}"/>
    <cellStyle name="Normal 23 6 6 2" xfId="32925" xr:uid="{00000000-0005-0000-0000-00009C800000}"/>
    <cellStyle name="Normal 23 6 7" xfId="32926" xr:uid="{00000000-0005-0000-0000-00009D800000}"/>
    <cellStyle name="Normal 23 6 7 2" xfId="32927" xr:uid="{00000000-0005-0000-0000-00009E800000}"/>
    <cellStyle name="Normal 23 6 8" xfId="32928" xr:uid="{00000000-0005-0000-0000-00009F800000}"/>
    <cellStyle name="Normal 23 6 9" xfId="32929" xr:uid="{00000000-0005-0000-0000-0000A0800000}"/>
    <cellStyle name="Normal 23 7" xfId="32930" xr:uid="{00000000-0005-0000-0000-0000A1800000}"/>
    <cellStyle name="Normal 23 7 10" xfId="32931" xr:uid="{00000000-0005-0000-0000-0000A2800000}"/>
    <cellStyle name="Normal 23 7 2" xfId="32932" xr:uid="{00000000-0005-0000-0000-0000A3800000}"/>
    <cellStyle name="Normal 23 7 2 2" xfId="32933" xr:uid="{00000000-0005-0000-0000-0000A4800000}"/>
    <cellStyle name="Normal 23 7 3" xfId="32934" xr:uid="{00000000-0005-0000-0000-0000A5800000}"/>
    <cellStyle name="Normal 23 7 3 2" xfId="32935" xr:uid="{00000000-0005-0000-0000-0000A6800000}"/>
    <cellStyle name="Normal 23 7 4" xfId="32936" xr:uid="{00000000-0005-0000-0000-0000A7800000}"/>
    <cellStyle name="Normal 23 7 4 2" xfId="32937" xr:uid="{00000000-0005-0000-0000-0000A8800000}"/>
    <cellStyle name="Normal 23 7 5" xfId="32938" xr:uid="{00000000-0005-0000-0000-0000A9800000}"/>
    <cellStyle name="Normal 23 7 5 2" xfId="32939" xr:uid="{00000000-0005-0000-0000-0000AA800000}"/>
    <cellStyle name="Normal 23 7 6" xfId="32940" xr:uid="{00000000-0005-0000-0000-0000AB800000}"/>
    <cellStyle name="Normal 23 7 6 2" xfId="32941" xr:uid="{00000000-0005-0000-0000-0000AC800000}"/>
    <cellStyle name="Normal 23 7 7" xfId="32942" xr:uid="{00000000-0005-0000-0000-0000AD800000}"/>
    <cellStyle name="Normal 23 7 7 2" xfId="32943" xr:uid="{00000000-0005-0000-0000-0000AE800000}"/>
    <cellStyle name="Normal 23 7 8" xfId="32944" xr:uid="{00000000-0005-0000-0000-0000AF800000}"/>
    <cellStyle name="Normal 23 7 9" xfId="32945" xr:uid="{00000000-0005-0000-0000-0000B0800000}"/>
    <cellStyle name="Normal 23 8" xfId="32946" xr:uid="{00000000-0005-0000-0000-0000B1800000}"/>
    <cellStyle name="Normal 23 8 10" xfId="32947" xr:uid="{00000000-0005-0000-0000-0000B2800000}"/>
    <cellStyle name="Normal 23 8 2" xfId="32948" xr:uid="{00000000-0005-0000-0000-0000B3800000}"/>
    <cellStyle name="Normal 23 8 2 2" xfId="32949" xr:uid="{00000000-0005-0000-0000-0000B4800000}"/>
    <cellStyle name="Normal 23 8 3" xfId="32950" xr:uid="{00000000-0005-0000-0000-0000B5800000}"/>
    <cellStyle name="Normal 23 8 3 2" xfId="32951" xr:uid="{00000000-0005-0000-0000-0000B6800000}"/>
    <cellStyle name="Normal 23 8 4" xfId="32952" xr:uid="{00000000-0005-0000-0000-0000B7800000}"/>
    <cellStyle name="Normal 23 8 4 2" xfId="32953" xr:uid="{00000000-0005-0000-0000-0000B8800000}"/>
    <cellStyle name="Normal 23 8 5" xfId="32954" xr:uid="{00000000-0005-0000-0000-0000B9800000}"/>
    <cellStyle name="Normal 23 8 5 2" xfId="32955" xr:uid="{00000000-0005-0000-0000-0000BA800000}"/>
    <cellStyle name="Normal 23 8 6" xfId="32956" xr:uid="{00000000-0005-0000-0000-0000BB800000}"/>
    <cellStyle name="Normal 23 8 6 2" xfId="32957" xr:uid="{00000000-0005-0000-0000-0000BC800000}"/>
    <cellStyle name="Normal 23 8 7" xfId="32958" xr:uid="{00000000-0005-0000-0000-0000BD800000}"/>
    <cellStyle name="Normal 23 8 7 2" xfId="32959" xr:uid="{00000000-0005-0000-0000-0000BE800000}"/>
    <cellStyle name="Normal 23 8 8" xfId="32960" xr:uid="{00000000-0005-0000-0000-0000BF800000}"/>
    <cellStyle name="Normal 23 8 9" xfId="32961" xr:uid="{00000000-0005-0000-0000-0000C0800000}"/>
    <cellStyle name="Normal 23 9" xfId="32962" xr:uid="{00000000-0005-0000-0000-0000C1800000}"/>
    <cellStyle name="Normal 23 9 10" xfId="32963" xr:uid="{00000000-0005-0000-0000-0000C2800000}"/>
    <cellStyle name="Normal 23 9 2" xfId="32964" xr:uid="{00000000-0005-0000-0000-0000C3800000}"/>
    <cellStyle name="Normal 23 9 2 2" xfId="32965" xr:uid="{00000000-0005-0000-0000-0000C4800000}"/>
    <cellStyle name="Normal 23 9 3" xfId="32966" xr:uid="{00000000-0005-0000-0000-0000C5800000}"/>
    <cellStyle name="Normal 23 9 3 2" xfId="32967" xr:uid="{00000000-0005-0000-0000-0000C6800000}"/>
    <cellStyle name="Normal 23 9 4" xfId="32968" xr:uid="{00000000-0005-0000-0000-0000C7800000}"/>
    <cellStyle name="Normal 23 9 4 2" xfId="32969" xr:uid="{00000000-0005-0000-0000-0000C8800000}"/>
    <cellStyle name="Normal 23 9 5" xfId="32970" xr:uid="{00000000-0005-0000-0000-0000C9800000}"/>
    <cellStyle name="Normal 23 9 5 2" xfId="32971" xr:uid="{00000000-0005-0000-0000-0000CA800000}"/>
    <cellStyle name="Normal 23 9 6" xfId="32972" xr:uid="{00000000-0005-0000-0000-0000CB800000}"/>
    <cellStyle name="Normal 23 9 6 2" xfId="32973" xr:uid="{00000000-0005-0000-0000-0000CC800000}"/>
    <cellStyle name="Normal 23 9 7" xfId="32974" xr:uid="{00000000-0005-0000-0000-0000CD800000}"/>
    <cellStyle name="Normal 23 9 7 2" xfId="32975" xr:uid="{00000000-0005-0000-0000-0000CE800000}"/>
    <cellStyle name="Normal 23 9 8" xfId="32976" xr:uid="{00000000-0005-0000-0000-0000CF800000}"/>
    <cellStyle name="Normal 23 9 9" xfId="32977" xr:uid="{00000000-0005-0000-0000-0000D0800000}"/>
    <cellStyle name="Normal 24" xfId="32978" xr:uid="{00000000-0005-0000-0000-0000D1800000}"/>
    <cellStyle name="Normal 24 10" xfId="32979" xr:uid="{00000000-0005-0000-0000-0000D2800000}"/>
    <cellStyle name="Normal 24 10 10" xfId="32980" xr:uid="{00000000-0005-0000-0000-0000D3800000}"/>
    <cellStyle name="Normal 24 10 2" xfId="32981" xr:uid="{00000000-0005-0000-0000-0000D4800000}"/>
    <cellStyle name="Normal 24 10 2 2" xfId="32982" xr:uid="{00000000-0005-0000-0000-0000D5800000}"/>
    <cellStyle name="Normal 24 10 3" xfId="32983" xr:uid="{00000000-0005-0000-0000-0000D6800000}"/>
    <cellStyle name="Normal 24 10 3 2" xfId="32984" xr:uid="{00000000-0005-0000-0000-0000D7800000}"/>
    <cellStyle name="Normal 24 10 4" xfId="32985" xr:uid="{00000000-0005-0000-0000-0000D8800000}"/>
    <cellStyle name="Normal 24 10 4 2" xfId="32986" xr:uid="{00000000-0005-0000-0000-0000D9800000}"/>
    <cellStyle name="Normal 24 10 5" xfId="32987" xr:uid="{00000000-0005-0000-0000-0000DA800000}"/>
    <cellStyle name="Normal 24 10 5 2" xfId="32988" xr:uid="{00000000-0005-0000-0000-0000DB800000}"/>
    <cellStyle name="Normal 24 10 6" xfId="32989" xr:uid="{00000000-0005-0000-0000-0000DC800000}"/>
    <cellStyle name="Normal 24 10 6 2" xfId="32990" xr:uid="{00000000-0005-0000-0000-0000DD800000}"/>
    <cellStyle name="Normal 24 10 7" xfId="32991" xr:uid="{00000000-0005-0000-0000-0000DE800000}"/>
    <cellStyle name="Normal 24 10 7 2" xfId="32992" xr:uid="{00000000-0005-0000-0000-0000DF800000}"/>
    <cellStyle name="Normal 24 10 8" xfId="32993" xr:uid="{00000000-0005-0000-0000-0000E0800000}"/>
    <cellStyle name="Normal 24 10 9" xfId="32994" xr:uid="{00000000-0005-0000-0000-0000E1800000}"/>
    <cellStyle name="Normal 24 11" xfId="32995" xr:uid="{00000000-0005-0000-0000-0000E2800000}"/>
    <cellStyle name="Normal 24 11 10" xfId="32996" xr:uid="{00000000-0005-0000-0000-0000E3800000}"/>
    <cellStyle name="Normal 24 11 2" xfId="32997" xr:uid="{00000000-0005-0000-0000-0000E4800000}"/>
    <cellStyle name="Normal 24 11 2 2" xfId="32998" xr:uid="{00000000-0005-0000-0000-0000E5800000}"/>
    <cellStyle name="Normal 24 11 3" xfId="32999" xr:uid="{00000000-0005-0000-0000-0000E6800000}"/>
    <cellStyle name="Normal 24 11 3 2" xfId="33000" xr:uid="{00000000-0005-0000-0000-0000E7800000}"/>
    <cellStyle name="Normal 24 11 4" xfId="33001" xr:uid="{00000000-0005-0000-0000-0000E8800000}"/>
    <cellStyle name="Normal 24 11 4 2" xfId="33002" xr:uid="{00000000-0005-0000-0000-0000E9800000}"/>
    <cellStyle name="Normal 24 11 5" xfId="33003" xr:uid="{00000000-0005-0000-0000-0000EA800000}"/>
    <cellStyle name="Normal 24 11 5 2" xfId="33004" xr:uid="{00000000-0005-0000-0000-0000EB800000}"/>
    <cellStyle name="Normal 24 11 6" xfId="33005" xr:uid="{00000000-0005-0000-0000-0000EC800000}"/>
    <cellStyle name="Normal 24 11 6 2" xfId="33006" xr:uid="{00000000-0005-0000-0000-0000ED800000}"/>
    <cellStyle name="Normal 24 11 7" xfId="33007" xr:uid="{00000000-0005-0000-0000-0000EE800000}"/>
    <cellStyle name="Normal 24 11 7 2" xfId="33008" xr:uid="{00000000-0005-0000-0000-0000EF800000}"/>
    <cellStyle name="Normal 24 11 8" xfId="33009" xr:uid="{00000000-0005-0000-0000-0000F0800000}"/>
    <cellStyle name="Normal 24 11 9" xfId="33010" xr:uid="{00000000-0005-0000-0000-0000F1800000}"/>
    <cellStyle name="Normal 24 12" xfId="33011" xr:uid="{00000000-0005-0000-0000-0000F2800000}"/>
    <cellStyle name="Normal 24 12 10" xfId="33012" xr:uid="{00000000-0005-0000-0000-0000F3800000}"/>
    <cellStyle name="Normal 24 12 2" xfId="33013" xr:uid="{00000000-0005-0000-0000-0000F4800000}"/>
    <cellStyle name="Normal 24 12 2 2" xfId="33014" xr:uid="{00000000-0005-0000-0000-0000F5800000}"/>
    <cellStyle name="Normal 24 12 3" xfId="33015" xr:uid="{00000000-0005-0000-0000-0000F6800000}"/>
    <cellStyle name="Normal 24 12 3 2" xfId="33016" xr:uid="{00000000-0005-0000-0000-0000F7800000}"/>
    <cellStyle name="Normal 24 12 4" xfId="33017" xr:uid="{00000000-0005-0000-0000-0000F8800000}"/>
    <cellStyle name="Normal 24 12 4 2" xfId="33018" xr:uid="{00000000-0005-0000-0000-0000F9800000}"/>
    <cellStyle name="Normal 24 12 5" xfId="33019" xr:uid="{00000000-0005-0000-0000-0000FA800000}"/>
    <cellStyle name="Normal 24 12 5 2" xfId="33020" xr:uid="{00000000-0005-0000-0000-0000FB800000}"/>
    <cellStyle name="Normal 24 12 6" xfId="33021" xr:uid="{00000000-0005-0000-0000-0000FC800000}"/>
    <cellStyle name="Normal 24 12 6 2" xfId="33022" xr:uid="{00000000-0005-0000-0000-0000FD800000}"/>
    <cellStyle name="Normal 24 12 7" xfId="33023" xr:uid="{00000000-0005-0000-0000-0000FE800000}"/>
    <cellStyle name="Normal 24 12 7 2" xfId="33024" xr:uid="{00000000-0005-0000-0000-0000FF800000}"/>
    <cellStyle name="Normal 24 12 8" xfId="33025" xr:uid="{00000000-0005-0000-0000-000000810000}"/>
    <cellStyle name="Normal 24 12 9" xfId="33026" xr:uid="{00000000-0005-0000-0000-000001810000}"/>
    <cellStyle name="Normal 24 13" xfId="33027" xr:uid="{00000000-0005-0000-0000-000002810000}"/>
    <cellStyle name="Normal 24 13 10" xfId="33028" xr:uid="{00000000-0005-0000-0000-000003810000}"/>
    <cellStyle name="Normal 24 13 2" xfId="33029" xr:uid="{00000000-0005-0000-0000-000004810000}"/>
    <cellStyle name="Normal 24 13 2 2" xfId="33030" xr:uid="{00000000-0005-0000-0000-000005810000}"/>
    <cellStyle name="Normal 24 13 3" xfId="33031" xr:uid="{00000000-0005-0000-0000-000006810000}"/>
    <cellStyle name="Normal 24 13 3 2" xfId="33032" xr:uid="{00000000-0005-0000-0000-000007810000}"/>
    <cellStyle name="Normal 24 13 4" xfId="33033" xr:uid="{00000000-0005-0000-0000-000008810000}"/>
    <cellStyle name="Normal 24 13 4 2" xfId="33034" xr:uid="{00000000-0005-0000-0000-000009810000}"/>
    <cellStyle name="Normal 24 13 5" xfId="33035" xr:uid="{00000000-0005-0000-0000-00000A810000}"/>
    <cellStyle name="Normal 24 13 5 2" xfId="33036" xr:uid="{00000000-0005-0000-0000-00000B810000}"/>
    <cellStyle name="Normal 24 13 6" xfId="33037" xr:uid="{00000000-0005-0000-0000-00000C810000}"/>
    <cellStyle name="Normal 24 13 6 2" xfId="33038" xr:uid="{00000000-0005-0000-0000-00000D810000}"/>
    <cellStyle name="Normal 24 13 7" xfId="33039" xr:uid="{00000000-0005-0000-0000-00000E810000}"/>
    <cellStyle name="Normal 24 13 7 2" xfId="33040" xr:uid="{00000000-0005-0000-0000-00000F810000}"/>
    <cellStyle name="Normal 24 13 8" xfId="33041" xr:uid="{00000000-0005-0000-0000-000010810000}"/>
    <cellStyle name="Normal 24 13 9" xfId="33042" xr:uid="{00000000-0005-0000-0000-000011810000}"/>
    <cellStyle name="Normal 24 14" xfId="33043" xr:uid="{00000000-0005-0000-0000-000012810000}"/>
    <cellStyle name="Normal 24 14 10" xfId="33044" xr:uid="{00000000-0005-0000-0000-000013810000}"/>
    <cellStyle name="Normal 24 14 2" xfId="33045" xr:uid="{00000000-0005-0000-0000-000014810000}"/>
    <cellStyle name="Normal 24 14 2 2" xfId="33046" xr:uid="{00000000-0005-0000-0000-000015810000}"/>
    <cellStyle name="Normal 24 14 3" xfId="33047" xr:uid="{00000000-0005-0000-0000-000016810000}"/>
    <cellStyle name="Normal 24 14 3 2" xfId="33048" xr:uid="{00000000-0005-0000-0000-000017810000}"/>
    <cellStyle name="Normal 24 14 4" xfId="33049" xr:uid="{00000000-0005-0000-0000-000018810000}"/>
    <cellStyle name="Normal 24 14 4 2" xfId="33050" xr:uid="{00000000-0005-0000-0000-000019810000}"/>
    <cellStyle name="Normal 24 14 5" xfId="33051" xr:uid="{00000000-0005-0000-0000-00001A810000}"/>
    <cellStyle name="Normal 24 14 5 2" xfId="33052" xr:uid="{00000000-0005-0000-0000-00001B810000}"/>
    <cellStyle name="Normal 24 14 6" xfId="33053" xr:uid="{00000000-0005-0000-0000-00001C810000}"/>
    <cellStyle name="Normal 24 14 6 2" xfId="33054" xr:uid="{00000000-0005-0000-0000-00001D810000}"/>
    <cellStyle name="Normal 24 14 7" xfId="33055" xr:uid="{00000000-0005-0000-0000-00001E810000}"/>
    <cellStyle name="Normal 24 14 7 2" xfId="33056" xr:uid="{00000000-0005-0000-0000-00001F810000}"/>
    <cellStyle name="Normal 24 14 8" xfId="33057" xr:uid="{00000000-0005-0000-0000-000020810000}"/>
    <cellStyle name="Normal 24 14 9" xfId="33058" xr:uid="{00000000-0005-0000-0000-000021810000}"/>
    <cellStyle name="Normal 24 15" xfId="33059" xr:uid="{00000000-0005-0000-0000-000022810000}"/>
    <cellStyle name="Normal 24 15 10" xfId="33060" xr:uid="{00000000-0005-0000-0000-000023810000}"/>
    <cellStyle name="Normal 24 15 2" xfId="33061" xr:uid="{00000000-0005-0000-0000-000024810000}"/>
    <cellStyle name="Normal 24 15 2 2" xfId="33062" xr:uid="{00000000-0005-0000-0000-000025810000}"/>
    <cellStyle name="Normal 24 15 3" xfId="33063" xr:uid="{00000000-0005-0000-0000-000026810000}"/>
    <cellStyle name="Normal 24 15 3 2" xfId="33064" xr:uid="{00000000-0005-0000-0000-000027810000}"/>
    <cellStyle name="Normal 24 15 4" xfId="33065" xr:uid="{00000000-0005-0000-0000-000028810000}"/>
    <cellStyle name="Normal 24 15 4 2" xfId="33066" xr:uid="{00000000-0005-0000-0000-000029810000}"/>
    <cellStyle name="Normal 24 15 5" xfId="33067" xr:uid="{00000000-0005-0000-0000-00002A810000}"/>
    <cellStyle name="Normal 24 15 5 2" xfId="33068" xr:uid="{00000000-0005-0000-0000-00002B810000}"/>
    <cellStyle name="Normal 24 15 6" xfId="33069" xr:uid="{00000000-0005-0000-0000-00002C810000}"/>
    <cellStyle name="Normal 24 15 6 2" xfId="33070" xr:uid="{00000000-0005-0000-0000-00002D810000}"/>
    <cellStyle name="Normal 24 15 7" xfId="33071" xr:uid="{00000000-0005-0000-0000-00002E810000}"/>
    <cellStyle name="Normal 24 15 7 2" xfId="33072" xr:uid="{00000000-0005-0000-0000-00002F810000}"/>
    <cellStyle name="Normal 24 15 8" xfId="33073" xr:uid="{00000000-0005-0000-0000-000030810000}"/>
    <cellStyle name="Normal 24 15 9" xfId="33074" xr:uid="{00000000-0005-0000-0000-000031810000}"/>
    <cellStyle name="Normal 24 16" xfId="33075" xr:uid="{00000000-0005-0000-0000-000032810000}"/>
    <cellStyle name="Normal 24 16 10" xfId="33076" xr:uid="{00000000-0005-0000-0000-000033810000}"/>
    <cellStyle name="Normal 24 16 2" xfId="33077" xr:uid="{00000000-0005-0000-0000-000034810000}"/>
    <cellStyle name="Normal 24 16 2 2" xfId="33078" xr:uid="{00000000-0005-0000-0000-000035810000}"/>
    <cellStyle name="Normal 24 16 3" xfId="33079" xr:uid="{00000000-0005-0000-0000-000036810000}"/>
    <cellStyle name="Normal 24 16 3 2" xfId="33080" xr:uid="{00000000-0005-0000-0000-000037810000}"/>
    <cellStyle name="Normal 24 16 4" xfId="33081" xr:uid="{00000000-0005-0000-0000-000038810000}"/>
    <cellStyle name="Normal 24 16 4 2" xfId="33082" xr:uid="{00000000-0005-0000-0000-000039810000}"/>
    <cellStyle name="Normal 24 16 5" xfId="33083" xr:uid="{00000000-0005-0000-0000-00003A810000}"/>
    <cellStyle name="Normal 24 16 5 2" xfId="33084" xr:uid="{00000000-0005-0000-0000-00003B810000}"/>
    <cellStyle name="Normal 24 16 6" xfId="33085" xr:uid="{00000000-0005-0000-0000-00003C810000}"/>
    <cellStyle name="Normal 24 16 6 2" xfId="33086" xr:uid="{00000000-0005-0000-0000-00003D810000}"/>
    <cellStyle name="Normal 24 16 7" xfId="33087" xr:uid="{00000000-0005-0000-0000-00003E810000}"/>
    <cellStyle name="Normal 24 16 7 2" xfId="33088" xr:uid="{00000000-0005-0000-0000-00003F810000}"/>
    <cellStyle name="Normal 24 16 8" xfId="33089" xr:uid="{00000000-0005-0000-0000-000040810000}"/>
    <cellStyle name="Normal 24 16 9" xfId="33090" xr:uid="{00000000-0005-0000-0000-000041810000}"/>
    <cellStyle name="Normal 24 17" xfId="33091" xr:uid="{00000000-0005-0000-0000-000042810000}"/>
    <cellStyle name="Normal 24 17 10" xfId="33092" xr:uid="{00000000-0005-0000-0000-000043810000}"/>
    <cellStyle name="Normal 24 17 2" xfId="33093" xr:uid="{00000000-0005-0000-0000-000044810000}"/>
    <cellStyle name="Normal 24 17 2 2" xfId="33094" xr:uid="{00000000-0005-0000-0000-000045810000}"/>
    <cellStyle name="Normal 24 17 3" xfId="33095" xr:uid="{00000000-0005-0000-0000-000046810000}"/>
    <cellStyle name="Normal 24 17 3 2" xfId="33096" xr:uid="{00000000-0005-0000-0000-000047810000}"/>
    <cellStyle name="Normal 24 17 4" xfId="33097" xr:uid="{00000000-0005-0000-0000-000048810000}"/>
    <cellStyle name="Normal 24 17 4 2" xfId="33098" xr:uid="{00000000-0005-0000-0000-000049810000}"/>
    <cellStyle name="Normal 24 17 5" xfId="33099" xr:uid="{00000000-0005-0000-0000-00004A810000}"/>
    <cellStyle name="Normal 24 17 5 2" xfId="33100" xr:uid="{00000000-0005-0000-0000-00004B810000}"/>
    <cellStyle name="Normal 24 17 6" xfId="33101" xr:uid="{00000000-0005-0000-0000-00004C810000}"/>
    <cellStyle name="Normal 24 17 6 2" xfId="33102" xr:uid="{00000000-0005-0000-0000-00004D810000}"/>
    <cellStyle name="Normal 24 17 7" xfId="33103" xr:uid="{00000000-0005-0000-0000-00004E810000}"/>
    <cellStyle name="Normal 24 17 7 2" xfId="33104" xr:uid="{00000000-0005-0000-0000-00004F810000}"/>
    <cellStyle name="Normal 24 17 8" xfId="33105" xr:uid="{00000000-0005-0000-0000-000050810000}"/>
    <cellStyle name="Normal 24 17 9" xfId="33106" xr:uid="{00000000-0005-0000-0000-000051810000}"/>
    <cellStyle name="Normal 24 18" xfId="33107" xr:uid="{00000000-0005-0000-0000-000052810000}"/>
    <cellStyle name="Normal 24 18 10" xfId="33108" xr:uid="{00000000-0005-0000-0000-000053810000}"/>
    <cellStyle name="Normal 24 18 2" xfId="33109" xr:uid="{00000000-0005-0000-0000-000054810000}"/>
    <cellStyle name="Normal 24 18 2 2" xfId="33110" xr:uid="{00000000-0005-0000-0000-000055810000}"/>
    <cellStyle name="Normal 24 18 3" xfId="33111" xr:uid="{00000000-0005-0000-0000-000056810000}"/>
    <cellStyle name="Normal 24 18 3 2" xfId="33112" xr:uid="{00000000-0005-0000-0000-000057810000}"/>
    <cellStyle name="Normal 24 18 4" xfId="33113" xr:uid="{00000000-0005-0000-0000-000058810000}"/>
    <cellStyle name="Normal 24 18 4 2" xfId="33114" xr:uid="{00000000-0005-0000-0000-000059810000}"/>
    <cellStyle name="Normal 24 18 5" xfId="33115" xr:uid="{00000000-0005-0000-0000-00005A810000}"/>
    <cellStyle name="Normal 24 18 5 2" xfId="33116" xr:uid="{00000000-0005-0000-0000-00005B810000}"/>
    <cellStyle name="Normal 24 18 6" xfId="33117" xr:uid="{00000000-0005-0000-0000-00005C810000}"/>
    <cellStyle name="Normal 24 18 6 2" xfId="33118" xr:uid="{00000000-0005-0000-0000-00005D810000}"/>
    <cellStyle name="Normal 24 18 7" xfId="33119" xr:uid="{00000000-0005-0000-0000-00005E810000}"/>
    <cellStyle name="Normal 24 18 7 2" xfId="33120" xr:uid="{00000000-0005-0000-0000-00005F810000}"/>
    <cellStyle name="Normal 24 18 8" xfId="33121" xr:uid="{00000000-0005-0000-0000-000060810000}"/>
    <cellStyle name="Normal 24 18 9" xfId="33122" xr:uid="{00000000-0005-0000-0000-000061810000}"/>
    <cellStyle name="Normal 24 19" xfId="33123" xr:uid="{00000000-0005-0000-0000-000062810000}"/>
    <cellStyle name="Normal 24 19 10" xfId="33124" xr:uid="{00000000-0005-0000-0000-000063810000}"/>
    <cellStyle name="Normal 24 19 2" xfId="33125" xr:uid="{00000000-0005-0000-0000-000064810000}"/>
    <cellStyle name="Normal 24 19 2 2" xfId="33126" xr:uid="{00000000-0005-0000-0000-000065810000}"/>
    <cellStyle name="Normal 24 19 3" xfId="33127" xr:uid="{00000000-0005-0000-0000-000066810000}"/>
    <cellStyle name="Normal 24 19 3 2" xfId="33128" xr:uid="{00000000-0005-0000-0000-000067810000}"/>
    <cellStyle name="Normal 24 19 4" xfId="33129" xr:uid="{00000000-0005-0000-0000-000068810000}"/>
    <cellStyle name="Normal 24 19 4 2" xfId="33130" xr:uid="{00000000-0005-0000-0000-000069810000}"/>
    <cellStyle name="Normal 24 19 5" xfId="33131" xr:uid="{00000000-0005-0000-0000-00006A810000}"/>
    <cellStyle name="Normal 24 19 5 2" xfId="33132" xr:uid="{00000000-0005-0000-0000-00006B810000}"/>
    <cellStyle name="Normal 24 19 6" xfId="33133" xr:uid="{00000000-0005-0000-0000-00006C810000}"/>
    <cellStyle name="Normal 24 19 6 2" xfId="33134" xr:uid="{00000000-0005-0000-0000-00006D810000}"/>
    <cellStyle name="Normal 24 19 7" xfId="33135" xr:uid="{00000000-0005-0000-0000-00006E810000}"/>
    <cellStyle name="Normal 24 19 7 2" xfId="33136" xr:uid="{00000000-0005-0000-0000-00006F810000}"/>
    <cellStyle name="Normal 24 19 8" xfId="33137" xr:uid="{00000000-0005-0000-0000-000070810000}"/>
    <cellStyle name="Normal 24 19 9" xfId="33138" xr:uid="{00000000-0005-0000-0000-000071810000}"/>
    <cellStyle name="Normal 24 2" xfId="33139" xr:uid="{00000000-0005-0000-0000-000072810000}"/>
    <cellStyle name="Normal 24 2 10" xfId="33140" xr:uid="{00000000-0005-0000-0000-000073810000}"/>
    <cellStyle name="Normal 24 2 2" xfId="33141" xr:uid="{00000000-0005-0000-0000-000074810000}"/>
    <cellStyle name="Normal 24 2 2 2" xfId="33142" xr:uid="{00000000-0005-0000-0000-000075810000}"/>
    <cellStyle name="Normal 24 2 3" xfId="33143" xr:uid="{00000000-0005-0000-0000-000076810000}"/>
    <cellStyle name="Normal 24 2 3 2" xfId="33144" xr:uid="{00000000-0005-0000-0000-000077810000}"/>
    <cellStyle name="Normal 24 2 4" xfId="33145" xr:uid="{00000000-0005-0000-0000-000078810000}"/>
    <cellStyle name="Normal 24 2 4 2" xfId="33146" xr:uid="{00000000-0005-0000-0000-000079810000}"/>
    <cellStyle name="Normal 24 2 5" xfId="33147" xr:uid="{00000000-0005-0000-0000-00007A810000}"/>
    <cellStyle name="Normal 24 2 5 2" xfId="33148" xr:uid="{00000000-0005-0000-0000-00007B810000}"/>
    <cellStyle name="Normal 24 2 6" xfId="33149" xr:uid="{00000000-0005-0000-0000-00007C810000}"/>
    <cellStyle name="Normal 24 2 6 2" xfId="33150" xr:uid="{00000000-0005-0000-0000-00007D810000}"/>
    <cellStyle name="Normal 24 2 7" xfId="33151" xr:uid="{00000000-0005-0000-0000-00007E810000}"/>
    <cellStyle name="Normal 24 2 7 2" xfId="33152" xr:uid="{00000000-0005-0000-0000-00007F810000}"/>
    <cellStyle name="Normal 24 2 8" xfId="33153" xr:uid="{00000000-0005-0000-0000-000080810000}"/>
    <cellStyle name="Normal 24 2 9" xfId="33154" xr:uid="{00000000-0005-0000-0000-000081810000}"/>
    <cellStyle name="Normal 24 20" xfId="33155" xr:uid="{00000000-0005-0000-0000-000082810000}"/>
    <cellStyle name="Normal 24 20 10" xfId="33156" xr:uid="{00000000-0005-0000-0000-000083810000}"/>
    <cellStyle name="Normal 24 20 2" xfId="33157" xr:uid="{00000000-0005-0000-0000-000084810000}"/>
    <cellStyle name="Normal 24 20 2 2" xfId="33158" xr:uid="{00000000-0005-0000-0000-000085810000}"/>
    <cellStyle name="Normal 24 20 3" xfId="33159" xr:uid="{00000000-0005-0000-0000-000086810000}"/>
    <cellStyle name="Normal 24 20 3 2" xfId="33160" xr:uid="{00000000-0005-0000-0000-000087810000}"/>
    <cellStyle name="Normal 24 20 4" xfId="33161" xr:uid="{00000000-0005-0000-0000-000088810000}"/>
    <cellStyle name="Normal 24 20 4 2" xfId="33162" xr:uid="{00000000-0005-0000-0000-000089810000}"/>
    <cellStyle name="Normal 24 20 5" xfId="33163" xr:uid="{00000000-0005-0000-0000-00008A810000}"/>
    <cellStyle name="Normal 24 20 5 2" xfId="33164" xr:uid="{00000000-0005-0000-0000-00008B810000}"/>
    <cellStyle name="Normal 24 20 6" xfId="33165" xr:uid="{00000000-0005-0000-0000-00008C810000}"/>
    <cellStyle name="Normal 24 20 6 2" xfId="33166" xr:uid="{00000000-0005-0000-0000-00008D810000}"/>
    <cellStyle name="Normal 24 20 7" xfId="33167" xr:uid="{00000000-0005-0000-0000-00008E810000}"/>
    <cellStyle name="Normal 24 20 7 2" xfId="33168" xr:uid="{00000000-0005-0000-0000-00008F810000}"/>
    <cellStyle name="Normal 24 20 8" xfId="33169" xr:uid="{00000000-0005-0000-0000-000090810000}"/>
    <cellStyle name="Normal 24 20 9" xfId="33170" xr:uid="{00000000-0005-0000-0000-000091810000}"/>
    <cellStyle name="Normal 24 21" xfId="33171" xr:uid="{00000000-0005-0000-0000-000092810000}"/>
    <cellStyle name="Normal 24 21 10" xfId="33172" xr:uid="{00000000-0005-0000-0000-000093810000}"/>
    <cellStyle name="Normal 24 21 2" xfId="33173" xr:uid="{00000000-0005-0000-0000-000094810000}"/>
    <cellStyle name="Normal 24 21 2 2" xfId="33174" xr:uid="{00000000-0005-0000-0000-000095810000}"/>
    <cellStyle name="Normal 24 21 3" xfId="33175" xr:uid="{00000000-0005-0000-0000-000096810000}"/>
    <cellStyle name="Normal 24 21 3 2" xfId="33176" xr:uid="{00000000-0005-0000-0000-000097810000}"/>
    <cellStyle name="Normal 24 21 4" xfId="33177" xr:uid="{00000000-0005-0000-0000-000098810000}"/>
    <cellStyle name="Normal 24 21 4 2" xfId="33178" xr:uid="{00000000-0005-0000-0000-000099810000}"/>
    <cellStyle name="Normal 24 21 5" xfId="33179" xr:uid="{00000000-0005-0000-0000-00009A810000}"/>
    <cellStyle name="Normal 24 21 5 2" xfId="33180" xr:uid="{00000000-0005-0000-0000-00009B810000}"/>
    <cellStyle name="Normal 24 21 6" xfId="33181" xr:uid="{00000000-0005-0000-0000-00009C810000}"/>
    <cellStyle name="Normal 24 21 6 2" xfId="33182" xr:uid="{00000000-0005-0000-0000-00009D810000}"/>
    <cellStyle name="Normal 24 21 7" xfId="33183" xr:uid="{00000000-0005-0000-0000-00009E810000}"/>
    <cellStyle name="Normal 24 21 7 2" xfId="33184" xr:uid="{00000000-0005-0000-0000-00009F810000}"/>
    <cellStyle name="Normal 24 21 8" xfId="33185" xr:uid="{00000000-0005-0000-0000-0000A0810000}"/>
    <cellStyle name="Normal 24 21 9" xfId="33186" xr:uid="{00000000-0005-0000-0000-0000A1810000}"/>
    <cellStyle name="Normal 24 22" xfId="33187" xr:uid="{00000000-0005-0000-0000-0000A2810000}"/>
    <cellStyle name="Normal 24 22 10" xfId="33188" xr:uid="{00000000-0005-0000-0000-0000A3810000}"/>
    <cellStyle name="Normal 24 22 2" xfId="33189" xr:uid="{00000000-0005-0000-0000-0000A4810000}"/>
    <cellStyle name="Normal 24 22 2 2" xfId="33190" xr:uid="{00000000-0005-0000-0000-0000A5810000}"/>
    <cellStyle name="Normal 24 22 3" xfId="33191" xr:uid="{00000000-0005-0000-0000-0000A6810000}"/>
    <cellStyle name="Normal 24 22 3 2" xfId="33192" xr:uid="{00000000-0005-0000-0000-0000A7810000}"/>
    <cellStyle name="Normal 24 22 4" xfId="33193" xr:uid="{00000000-0005-0000-0000-0000A8810000}"/>
    <cellStyle name="Normal 24 22 4 2" xfId="33194" xr:uid="{00000000-0005-0000-0000-0000A9810000}"/>
    <cellStyle name="Normal 24 22 5" xfId="33195" xr:uid="{00000000-0005-0000-0000-0000AA810000}"/>
    <cellStyle name="Normal 24 22 5 2" xfId="33196" xr:uid="{00000000-0005-0000-0000-0000AB810000}"/>
    <cellStyle name="Normal 24 22 6" xfId="33197" xr:uid="{00000000-0005-0000-0000-0000AC810000}"/>
    <cellStyle name="Normal 24 22 6 2" xfId="33198" xr:uid="{00000000-0005-0000-0000-0000AD810000}"/>
    <cellStyle name="Normal 24 22 7" xfId="33199" xr:uid="{00000000-0005-0000-0000-0000AE810000}"/>
    <cellStyle name="Normal 24 22 7 2" xfId="33200" xr:uid="{00000000-0005-0000-0000-0000AF810000}"/>
    <cellStyle name="Normal 24 22 8" xfId="33201" xr:uid="{00000000-0005-0000-0000-0000B0810000}"/>
    <cellStyle name="Normal 24 22 9" xfId="33202" xr:uid="{00000000-0005-0000-0000-0000B1810000}"/>
    <cellStyle name="Normal 24 23" xfId="33203" xr:uid="{00000000-0005-0000-0000-0000B2810000}"/>
    <cellStyle name="Normal 24 23 10" xfId="33204" xr:uid="{00000000-0005-0000-0000-0000B3810000}"/>
    <cellStyle name="Normal 24 23 2" xfId="33205" xr:uid="{00000000-0005-0000-0000-0000B4810000}"/>
    <cellStyle name="Normal 24 23 2 2" xfId="33206" xr:uid="{00000000-0005-0000-0000-0000B5810000}"/>
    <cellStyle name="Normal 24 23 3" xfId="33207" xr:uid="{00000000-0005-0000-0000-0000B6810000}"/>
    <cellStyle name="Normal 24 23 3 2" xfId="33208" xr:uid="{00000000-0005-0000-0000-0000B7810000}"/>
    <cellStyle name="Normal 24 23 4" xfId="33209" xr:uid="{00000000-0005-0000-0000-0000B8810000}"/>
    <cellStyle name="Normal 24 23 4 2" xfId="33210" xr:uid="{00000000-0005-0000-0000-0000B9810000}"/>
    <cellStyle name="Normal 24 23 5" xfId="33211" xr:uid="{00000000-0005-0000-0000-0000BA810000}"/>
    <cellStyle name="Normal 24 23 5 2" xfId="33212" xr:uid="{00000000-0005-0000-0000-0000BB810000}"/>
    <cellStyle name="Normal 24 23 6" xfId="33213" xr:uid="{00000000-0005-0000-0000-0000BC810000}"/>
    <cellStyle name="Normal 24 23 6 2" xfId="33214" xr:uid="{00000000-0005-0000-0000-0000BD810000}"/>
    <cellStyle name="Normal 24 23 7" xfId="33215" xr:uid="{00000000-0005-0000-0000-0000BE810000}"/>
    <cellStyle name="Normal 24 23 7 2" xfId="33216" xr:uid="{00000000-0005-0000-0000-0000BF810000}"/>
    <cellStyle name="Normal 24 23 8" xfId="33217" xr:uid="{00000000-0005-0000-0000-0000C0810000}"/>
    <cellStyle name="Normal 24 23 9" xfId="33218" xr:uid="{00000000-0005-0000-0000-0000C1810000}"/>
    <cellStyle name="Normal 24 24" xfId="33219" xr:uid="{00000000-0005-0000-0000-0000C2810000}"/>
    <cellStyle name="Normal 24 24 10" xfId="33220" xr:uid="{00000000-0005-0000-0000-0000C3810000}"/>
    <cellStyle name="Normal 24 24 2" xfId="33221" xr:uid="{00000000-0005-0000-0000-0000C4810000}"/>
    <cellStyle name="Normal 24 24 2 2" xfId="33222" xr:uid="{00000000-0005-0000-0000-0000C5810000}"/>
    <cellStyle name="Normal 24 24 3" xfId="33223" xr:uid="{00000000-0005-0000-0000-0000C6810000}"/>
    <cellStyle name="Normal 24 24 3 2" xfId="33224" xr:uid="{00000000-0005-0000-0000-0000C7810000}"/>
    <cellStyle name="Normal 24 24 4" xfId="33225" xr:uid="{00000000-0005-0000-0000-0000C8810000}"/>
    <cellStyle name="Normal 24 24 4 2" xfId="33226" xr:uid="{00000000-0005-0000-0000-0000C9810000}"/>
    <cellStyle name="Normal 24 24 5" xfId="33227" xr:uid="{00000000-0005-0000-0000-0000CA810000}"/>
    <cellStyle name="Normal 24 24 5 2" xfId="33228" xr:uid="{00000000-0005-0000-0000-0000CB810000}"/>
    <cellStyle name="Normal 24 24 6" xfId="33229" xr:uid="{00000000-0005-0000-0000-0000CC810000}"/>
    <cellStyle name="Normal 24 24 6 2" xfId="33230" xr:uid="{00000000-0005-0000-0000-0000CD810000}"/>
    <cellStyle name="Normal 24 24 7" xfId="33231" xr:uid="{00000000-0005-0000-0000-0000CE810000}"/>
    <cellStyle name="Normal 24 24 7 2" xfId="33232" xr:uid="{00000000-0005-0000-0000-0000CF810000}"/>
    <cellStyle name="Normal 24 24 8" xfId="33233" xr:uid="{00000000-0005-0000-0000-0000D0810000}"/>
    <cellStyle name="Normal 24 24 9" xfId="33234" xr:uid="{00000000-0005-0000-0000-0000D1810000}"/>
    <cellStyle name="Normal 24 25" xfId="33235" xr:uid="{00000000-0005-0000-0000-0000D2810000}"/>
    <cellStyle name="Normal 24 25 10" xfId="33236" xr:uid="{00000000-0005-0000-0000-0000D3810000}"/>
    <cellStyle name="Normal 24 25 2" xfId="33237" xr:uid="{00000000-0005-0000-0000-0000D4810000}"/>
    <cellStyle name="Normal 24 25 2 2" xfId="33238" xr:uid="{00000000-0005-0000-0000-0000D5810000}"/>
    <cellStyle name="Normal 24 25 3" xfId="33239" xr:uid="{00000000-0005-0000-0000-0000D6810000}"/>
    <cellStyle name="Normal 24 25 3 2" xfId="33240" xr:uid="{00000000-0005-0000-0000-0000D7810000}"/>
    <cellStyle name="Normal 24 25 4" xfId="33241" xr:uid="{00000000-0005-0000-0000-0000D8810000}"/>
    <cellStyle name="Normal 24 25 4 2" xfId="33242" xr:uid="{00000000-0005-0000-0000-0000D9810000}"/>
    <cellStyle name="Normal 24 25 5" xfId="33243" xr:uid="{00000000-0005-0000-0000-0000DA810000}"/>
    <cellStyle name="Normal 24 25 5 2" xfId="33244" xr:uid="{00000000-0005-0000-0000-0000DB810000}"/>
    <cellStyle name="Normal 24 25 6" xfId="33245" xr:uid="{00000000-0005-0000-0000-0000DC810000}"/>
    <cellStyle name="Normal 24 25 6 2" xfId="33246" xr:uid="{00000000-0005-0000-0000-0000DD810000}"/>
    <cellStyle name="Normal 24 25 7" xfId="33247" xr:uid="{00000000-0005-0000-0000-0000DE810000}"/>
    <cellStyle name="Normal 24 25 7 2" xfId="33248" xr:uid="{00000000-0005-0000-0000-0000DF810000}"/>
    <cellStyle name="Normal 24 25 8" xfId="33249" xr:uid="{00000000-0005-0000-0000-0000E0810000}"/>
    <cellStyle name="Normal 24 25 9" xfId="33250" xr:uid="{00000000-0005-0000-0000-0000E1810000}"/>
    <cellStyle name="Normal 24 26" xfId="33251" xr:uid="{00000000-0005-0000-0000-0000E2810000}"/>
    <cellStyle name="Normal 24 26 10" xfId="33252" xr:uid="{00000000-0005-0000-0000-0000E3810000}"/>
    <cellStyle name="Normal 24 26 2" xfId="33253" xr:uid="{00000000-0005-0000-0000-0000E4810000}"/>
    <cellStyle name="Normal 24 26 2 2" xfId="33254" xr:uid="{00000000-0005-0000-0000-0000E5810000}"/>
    <cellStyle name="Normal 24 26 3" xfId="33255" xr:uid="{00000000-0005-0000-0000-0000E6810000}"/>
    <cellStyle name="Normal 24 26 3 2" xfId="33256" xr:uid="{00000000-0005-0000-0000-0000E7810000}"/>
    <cellStyle name="Normal 24 26 4" xfId="33257" xr:uid="{00000000-0005-0000-0000-0000E8810000}"/>
    <cellStyle name="Normal 24 26 4 2" xfId="33258" xr:uid="{00000000-0005-0000-0000-0000E9810000}"/>
    <cellStyle name="Normal 24 26 5" xfId="33259" xr:uid="{00000000-0005-0000-0000-0000EA810000}"/>
    <cellStyle name="Normal 24 26 5 2" xfId="33260" xr:uid="{00000000-0005-0000-0000-0000EB810000}"/>
    <cellStyle name="Normal 24 26 6" xfId="33261" xr:uid="{00000000-0005-0000-0000-0000EC810000}"/>
    <cellStyle name="Normal 24 26 6 2" xfId="33262" xr:uid="{00000000-0005-0000-0000-0000ED810000}"/>
    <cellStyle name="Normal 24 26 7" xfId="33263" xr:uid="{00000000-0005-0000-0000-0000EE810000}"/>
    <cellStyle name="Normal 24 26 7 2" xfId="33264" xr:uid="{00000000-0005-0000-0000-0000EF810000}"/>
    <cellStyle name="Normal 24 26 8" xfId="33265" xr:uid="{00000000-0005-0000-0000-0000F0810000}"/>
    <cellStyle name="Normal 24 26 9" xfId="33266" xr:uid="{00000000-0005-0000-0000-0000F1810000}"/>
    <cellStyle name="Normal 24 27" xfId="33267" xr:uid="{00000000-0005-0000-0000-0000F2810000}"/>
    <cellStyle name="Normal 24 27 10" xfId="33268" xr:uid="{00000000-0005-0000-0000-0000F3810000}"/>
    <cellStyle name="Normal 24 27 2" xfId="33269" xr:uid="{00000000-0005-0000-0000-0000F4810000}"/>
    <cellStyle name="Normal 24 27 2 2" xfId="33270" xr:uid="{00000000-0005-0000-0000-0000F5810000}"/>
    <cellStyle name="Normal 24 27 3" xfId="33271" xr:uid="{00000000-0005-0000-0000-0000F6810000}"/>
    <cellStyle name="Normal 24 27 3 2" xfId="33272" xr:uid="{00000000-0005-0000-0000-0000F7810000}"/>
    <cellStyle name="Normal 24 27 4" xfId="33273" xr:uid="{00000000-0005-0000-0000-0000F8810000}"/>
    <cellStyle name="Normal 24 27 4 2" xfId="33274" xr:uid="{00000000-0005-0000-0000-0000F9810000}"/>
    <cellStyle name="Normal 24 27 5" xfId="33275" xr:uid="{00000000-0005-0000-0000-0000FA810000}"/>
    <cellStyle name="Normal 24 27 5 2" xfId="33276" xr:uid="{00000000-0005-0000-0000-0000FB810000}"/>
    <cellStyle name="Normal 24 27 6" xfId="33277" xr:uid="{00000000-0005-0000-0000-0000FC810000}"/>
    <cellStyle name="Normal 24 27 6 2" xfId="33278" xr:uid="{00000000-0005-0000-0000-0000FD810000}"/>
    <cellStyle name="Normal 24 27 7" xfId="33279" xr:uid="{00000000-0005-0000-0000-0000FE810000}"/>
    <cellStyle name="Normal 24 27 7 2" xfId="33280" xr:uid="{00000000-0005-0000-0000-0000FF810000}"/>
    <cellStyle name="Normal 24 27 8" xfId="33281" xr:uid="{00000000-0005-0000-0000-000000820000}"/>
    <cellStyle name="Normal 24 27 9" xfId="33282" xr:uid="{00000000-0005-0000-0000-000001820000}"/>
    <cellStyle name="Normal 24 28" xfId="33283" xr:uid="{00000000-0005-0000-0000-000002820000}"/>
    <cellStyle name="Normal 24 28 10" xfId="33284" xr:uid="{00000000-0005-0000-0000-000003820000}"/>
    <cellStyle name="Normal 24 28 2" xfId="33285" xr:uid="{00000000-0005-0000-0000-000004820000}"/>
    <cellStyle name="Normal 24 28 2 2" xfId="33286" xr:uid="{00000000-0005-0000-0000-000005820000}"/>
    <cellStyle name="Normal 24 28 3" xfId="33287" xr:uid="{00000000-0005-0000-0000-000006820000}"/>
    <cellStyle name="Normal 24 28 3 2" xfId="33288" xr:uid="{00000000-0005-0000-0000-000007820000}"/>
    <cellStyle name="Normal 24 28 4" xfId="33289" xr:uid="{00000000-0005-0000-0000-000008820000}"/>
    <cellStyle name="Normal 24 28 4 2" xfId="33290" xr:uid="{00000000-0005-0000-0000-000009820000}"/>
    <cellStyle name="Normal 24 28 5" xfId="33291" xr:uid="{00000000-0005-0000-0000-00000A820000}"/>
    <cellStyle name="Normal 24 28 5 2" xfId="33292" xr:uid="{00000000-0005-0000-0000-00000B820000}"/>
    <cellStyle name="Normal 24 28 6" xfId="33293" xr:uid="{00000000-0005-0000-0000-00000C820000}"/>
    <cellStyle name="Normal 24 28 6 2" xfId="33294" xr:uid="{00000000-0005-0000-0000-00000D820000}"/>
    <cellStyle name="Normal 24 28 7" xfId="33295" xr:uid="{00000000-0005-0000-0000-00000E820000}"/>
    <cellStyle name="Normal 24 28 7 2" xfId="33296" xr:uid="{00000000-0005-0000-0000-00000F820000}"/>
    <cellStyle name="Normal 24 28 8" xfId="33297" xr:uid="{00000000-0005-0000-0000-000010820000}"/>
    <cellStyle name="Normal 24 28 9" xfId="33298" xr:uid="{00000000-0005-0000-0000-000011820000}"/>
    <cellStyle name="Normal 24 29" xfId="33299" xr:uid="{00000000-0005-0000-0000-000012820000}"/>
    <cellStyle name="Normal 24 29 10" xfId="33300" xr:uid="{00000000-0005-0000-0000-000013820000}"/>
    <cellStyle name="Normal 24 29 2" xfId="33301" xr:uid="{00000000-0005-0000-0000-000014820000}"/>
    <cellStyle name="Normal 24 29 2 2" xfId="33302" xr:uid="{00000000-0005-0000-0000-000015820000}"/>
    <cellStyle name="Normal 24 29 3" xfId="33303" xr:uid="{00000000-0005-0000-0000-000016820000}"/>
    <cellStyle name="Normal 24 29 3 2" xfId="33304" xr:uid="{00000000-0005-0000-0000-000017820000}"/>
    <cellStyle name="Normal 24 29 4" xfId="33305" xr:uid="{00000000-0005-0000-0000-000018820000}"/>
    <cellStyle name="Normal 24 29 4 2" xfId="33306" xr:uid="{00000000-0005-0000-0000-000019820000}"/>
    <cellStyle name="Normal 24 29 5" xfId="33307" xr:uid="{00000000-0005-0000-0000-00001A820000}"/>
    <cellStyle name="Normal 24 29 5 2" xfId="33308" xr:uid="{00000000-0005-0000-0000-00001B820000}"/>
    <cellStyle name="Normal 24 29 6" xfId="33309" xr:uid="{00000000-0005-0000-0000-00001C820000}"/>
    <cellStyle name="Normal 24 29 6 2" xfId="33310" xr:uid="{00000000-0005-0000-0000-00001D820000}"/>
    <cellStyle name="Normal 24 29 7" xfId="33311" xr:uid="{00000000-0005-0000-0000-00001E820000}"/>
    <cellStyle name="Normal 24 29 7 2" xfId="33312" xr:uid="{00000000-0005-0000-0000-00001F820000}"/>
    <cellStyle name="Normal 24 29 8" xfId="33313" xr:uid="{00000000-0005-0000-0000-000020820000}"/>
    <cellStyle name="Normal 24 29 9" xfId="33314" xr:uid="{00000000-0005-0000-0000-000021820000}"/>
    <cellStyle name="Normal 24 3" xfId="33315" xr:uid="{00000000-0005-0000-0000-000022820000}"/>
    <cellStyle name="Normal 24 3 10" xfId="33316" xr:uid="{00000000-0005-0000-0000-000023820000}"/>
    <cellStyle name="Normal 24 3 2" xfId="33317" xr:uid="{00000000-0005-0000-0000-000024820000}"/>
    <cellStyle name="Normal 24 3 2 2" xfId="33318" xr:uid="{00000000-0005-0000-0000-000025820000}"/>
    <cellStyle name="Normal 24 3 3" xfId="33319" xr:uid="{00000000-0005-0000-0000-000026820000}"/>
    <cellStyle name="Normal 24 3 3 2" xfId="33320" xr:uid="{00000000-0005-0000-0000-000027820000}"/>
    <cellStyle name="Normal 24 3 4" xfId="33321" xr:uid="{00000000-0005-0000-0000-000028820000}"/>
    <cellStyle name="Normal 24 3 4 2" xfId="33322" xr:uid="{00000000-0005-0000-0000-000029820000}"/>
    <cellStyle name="Normal 24 3 5" xfId="33323" xr:uid="{00000000-0005-0000-0000-00002A820000}"/>
    <cellStyle name="Normal 24 3 5 2" xfId="33324" xr:uid="{00000000-0005-0000-0000-00002B820000}"/>
    <cellStyle name="Normal 24 3 6" xfId="33325" xr:uid="{00000000-0005-0000-0000-00002C820000}"/>
    <cellStyle name="Normal 24 3 6 2" xfId="33326" xr:uid="{00000000-0005-0000-0000-00002D820000}"/>
    <cellStyle name="Normal 24 3 7" xfId="33327" xr:uid="{00000000-0005-0000-0000-00002E820000}"/>
    <cellStyle name="Normal 24 3 7 2" xfId="33328" xr:uid="{00000000-0005-0000-0000-00002F820000}"/>
    <cellStyle name="Normal 24 3 8" xfId="33329" xr:uid="{00000000-0005-0000-0000-000030820000}"/>
    <cellStyle name="Normal 24 3 9" xfId="33330" xr:uid="{00000000-0005-0000-0000-000031820000}"/>
    <cellStyle name="Normal 24 30" xfId="33331" xr:uid="{00000000-0005-0000-0000-000032820000}"/>
    <cellStyle name="Normal 24 30 10" xfId="33332" xr:uid="{00000000-0005-0000-0000-000033820000}"/>
    <cellStyle name="Normal 24 30 2" xfId="33333" xr:uid="{00000000-0005-0000-0000-000034820000}"/>
    <cellStyle name="Normal 24 30 2 2" xfId="33334" xr:uid="{00000000-0005-0000-0000-000035820000}"/>
    <cellStyle name="Normal 24 30 3" xfId="33335" xr:uid="{00000000-0005-0000-0000-000036820000}"/>
    <cellStyle name="Normal 24 30 3 2" xfId="33336" xr:uid="{00000000-0005-0000-0000-000037820000}"/>
    <cellStyle name="Normal 24 30 4" xfId="33337" xr:uid="{00000000-0005-0000-0000-000038820000}"/>
    <cellStyle name="Normal 24 30 4 2" xfId="33338" xr:uid="{00000000-0005-0000-0000-000039820000}"/>
    <cellStyle name="Normal 24 30 5" xfId="33339" xr:uid="{00000000-0005-0000-0000-00003A820000}"/>
    <cellStyle name="Normal 24 30 5 2" xfId="33340" xr:uid="{00000000-0005-0000-0000-00003B820000}"/>
    <cellStyle name="Normal 24 30 6" xfId="33341" xr:uid="{00000000-0005-0000-0000-00003C820000}"/>
    <cellStyle name="Normal 24 30 6 2" xfId="33342" xr:uid="{00000000-0005-0000-0000-00003D820000}"/>
    <cellStyle name="Normal 24 30 7" xfId="33343" xr:uid="{00000000-0005-0000-0000-00003E820000}"/>
    <cellStyle name="Normal 24 30 7 2" xfId="33344" xr:uid="{00000000-0005-0000-0000-00003F820000}"/>
    <cellStyle name="Normal 24 30 8" xfId="33345" xr:uid="{00000000-0005-0000-0000-000040820000}"/>
    <cellStyle name="Normal 24 30 9" xfId="33346" xr:uid="{00000000-0005-0000-0000-000041820000}"/>
    <cellStyle name="Normal 24 31" xfId="33347" xr:uid="{00000000-0005-0000-0000-000042820000}"/>
    <cellStyle name="Normal 24 31 10" xfId="33348" xr:uid="{00000000-0005-0000-0000-000043820000}"/>
    <cellStyle name="Normal 24 31 2" xfId="33349" xr:uid="{00000000-0005-0000-0000-000044820000}"/>
    <cellStyle name="Normal 24 31 2 2" xfId="33350" xr:uid="{00000000-0005-0000-0000-000045820000}"/>
    <cellStyle name="Normal 24 31 3" xfId="33351" xr:uid="{00000000-0005-0000-0000-000046820000}"/>
    <cellStyle name="Normal 24 31 3 2" xfId="33352" xr:uid="{00000000-0005-0000-0000-000047820000}"/>
    <cellStyle name="Normal 24 31 4" xfId="33353" xr:uid="{00000000-0005-0000-0000-000048820000}"/>
    <cellStyle name="Normal 24 31 4 2" xfId="33354" xr:uid="{00000000-0005-0000-0000-000049820000}"/>
    <cellStyle name="Normal 24 31 5" xfId="33355" xr:uid="{00000000-0005-0000-0000-00004A820000}"/>
    <cellStyle name="Normal 24 31 5 2" xfId="33356" xr:uid="{00000000-0005-0000-0000-00004B820000}"/>
    <cellStyle name="Normal 24 31 6" xfId="33357" xr:uid="{00000000-0005-0000-0000-00004C820000}"/>
    <cellStyle name="Normal 24 31 6 2" xfId="33358" xr:uid="{00000000-0005-0000-0000-00004D820000}"/>
    <cellStyle name="Normal 24 31 7" xfId="33359" xr:uid="{00000000-0005-0000-0000-00004E820000}"/>
    <cellStyle name="Normal 24 31 7 2" xfId="33360" xr:uid="{00000000-0005-0000-0000-00004F820000}"/>
    <cellStyle name="Normal 24 31 8" xfId="33361" xr:uid="{00000000-0005-0000-0000-000050820000}"/>
    <cellStyle name="Normal 24 31 9" xfId="33362" xr:uid="{00000000-0005-0000-0000-000051820000}"/>
    <cellStyle name="Normal 24 32" xfId="33363" xr:uid="{00000000-0005-0000-0000-000052820000}"/>
    <cellStyle name="Normal 24 32 10" xfId="33364" xr:uid="{00000000-0005-0000-0000-000053820000}"/>
    <cellStyle name="Normal 24 32 2" xfId="33365" xr:uid="{00000000-0005-0000-0000-000054820000}"/>
    <cellStyle name="Normal 24 32 2 2" xfId="33366" xr:uid="{00000000-0005-0000-0000-000055820000}"/>
    <cellStyle name="Normal 24 32 3" xfId="33367" xr:uid="{00000000-0005-0000-0000-000056820000}"/>
    <cellStyle name="Normal 24 32 3 2" xfId="33368" xr:uid="{00000000-0005-0000-0000-000057820000}"/>
    <cellStyle name="Normal 24 32 4" xfId="33369" xr:uid="{00000000-0005-0000-0000-000058820000}"/>
    <cellStyle name="Normal 24 32 4 2" xfId="33370" xr:uid="{00000000-0005-0000-0000-000059820000}"/>
    <cellStyle name="Normal 24 32 5" xfId="33371" xr:uid="{00000000-0005-0000-0000-00005A820000}"/>
    <cellStyle name="Normal 24 32 5 2" xfId="33372" xr:uid="{00000000-0005-0000-0000-00005B820000}"/>
    <cellStyle name="Normal 24 32 6" xfId="33373" xr:uid="{00000000-0005-0000-0000-00005C820000}"/>
    <cellStyle name="Normal 24 32 6 2" xfId="33374" xr:uid="{00000000-0005-0000-0000-00005D820000}"/>
    <cellStyle name="Normal 24 32 7" xfId="33375" xr:uid="{00000000-0005-0000-0000-00005E820000}"/>
    <cellStyle name="Normal 24 32 7 2" xfId="33376" xr:uid="{00000000-0005-0000-0000-00005F820000}"/>
    <cellStyle name="Normal 24 32 8" xfId="33377" xr:uid="{00000000-0005-0000-0000-000060820000}"/>
    <cellStyle name="Normal 24 32 9" xfId="33378" xr:uid="{00000000-0005-0000-0000-000061820000}"/>
    <cellStyle name="Normal 24 33" xfId="33379" xr:uid="{00000000-0005-0000-0000-000062820000}"/>
    <cellStyle name="Normal 24 33 10" xfId="33380" xr:uid="{00000000-0005-0000-0000-000063820000}"/>
    <cellStyle name="Normal 24 33 2" xfId="33381" xr:uid="{00000000-0005-0000-0000-000064820000}"/>
    <cellStyle name="Normal 24 33 2 2" xfId="33382" xr:uid="{00000000-0005-0000-0000-000065820000}"/>
    <cellStyle name="Normal 24 33 3" xfId="33383" xr:uid="{00000000-0005-0000-0000-000066820000}"/>
    <cellStyle name="Normal 24 33 3 2" xfId="33384" xr:uid="{00000000-0005-0000-0000-000067820000}"/>
    <cellStyle name="Normal 24 33 4" xfId="33385" xr:uid="{00000000-0005-0000-0000-000068820000}"/>
    <cellStyle name="Normal 24 33 4 2" xfId="33386" xr:uid="{00000000-0005-0000-0000-000069820000}"/>
    <cellStyle name="Normal 24 33 5" xfId="33387" xr:uid="{00000000-0005-0000-0000-00006A820000}"/>
    <cellStyle name="Normal 24 33 5 2" xfId="33388" xr:uid="{00000000-0005-0000-0000-00006B820000}"/>
    <cellStyle name="Normal 24 33 6" xfId="33389" xr:uid="{00000000-0005-0000-0000-00006C820000}"/>
    <cellStyle name="Normal 24 33 6 2" xfId="33390" xr:uid="{00000000-0005-0000-0000-00006D820000}"/>
    <cellStyle name="Normal 24 33 7" xfId="33391" xr:uid="{00000000-0005-0000-0000-00006E820000}"/>
    <cellStyle name="Normal 24 33 7 2" xfId="33392" xr:uid="{00000000-0005-0000-0000-00006F820000}"/>
    <cellStyle name="Normal 24 33 8" xfId="33393" xr:uid="{00000000-0005-0000-0000-000070820000}"/>
    <cellStyle name="Normal 24 33 9" xfId="33394" xr:uid="{00000000-0005-0000-0000-000071820000}"/>
    <cellStyle name="Normal 24 34" xfId="33395" xr:uid="{00000000-0005-0000-0000-000072820000}"/>
    <cellStyle name="Normal 24 34 10" xfId="33396" xr:uid="{00000000-0005-0000-0000-000073820000}"/>
    <cellStyle name="Normal 24 34 2" xfId="33397" xr:uid="{00000000-0005-0000-0000-000074820000}"/>
    <cellStyle name="Normal 24 34 2 2" xfId="33398" xr:uid="{00000000-0005-0000-0000-000075820000}"/>
    <cellStyle name="Normal 24 34 3" xfId="33399" xr:uid="{00000000-0005-0000-0000-000076820000}"/>
    <cellStyle name="Normal 24 34 3 2" xfId="33400" xr:uid="{00000000-0005-0000-0000-000077820000}"/>
    <cellStyle name="Normal 24 34 4" xfId="33401" xr:uid="{00000000-0005-0000-0000-000078820000}"/>
    <cellStyle name="Normal 24 34 4 2" xfId="33402" xr:uid="{00000000-0005-0000-0000-000079820000}"/>
    <cellStyle name="Normal 24 34 5" xfId="33403" xr:uid="{00000000-0005-0000-0000-00007A820000}"/>
    <cellStyle name="Normal 24 34 5 2" xfId="33404" xr:uid="{00000000-0005-0000-0000-00007B820000}"/>
    <cellStyle name="Normal 24 34 6" xfId="33405" xr:uid="{00000000-0005-0000-0000-00007C820000}"/>
    <cellStyle name="Normal 24 34 6 2" xfId="33406" xr:uid="{00000000-0005-0000-0000-00007D820000}"/>
    <cellStyle name="Normal 24 34 7" xfId="33407" xr:uid="{00000000-0005-0000-0000-00007E820000}"/>
    <cellStyle name="Normal 24 34 7 2" xfId="33408" xr:uid="{00000000-0005-0000-0000-00007F820000}"/>
    <cellStyle name="Normal 24 34 8" xfId="33409" xr:uid="{00000000-0005-0000-0000-000080820000}"/>
    <cellStyle name="Normal 24 34 9" xfId="33410" xr:uid="{00000000-0005-0000-0000-000081820000}"/>
    <cellStyle name="Normal 24 35" xfId="33411" xr:uid="{00000000-0005-0000-0000-000082820000}"/>
    <cellStyle name="Normal 24 35 10" xfId="33412" xr:uid="{00000000-0005-0000-0000-000083820000}"/>
    <cellStyle name="Normal 24 35 2" xfId="33413" xr:uid="{00000000-0005-0000-0000-000084820000}"/>
    <cellStyle name="Normal 24 35 2 2" xfId="33414" xr:uid="{00000000-0005-0000-0000-000085820000}"/>
    <cellStyle name="Normal 24 35 3" xfId="33415" xr:uid="{00000000-0005-0000-0000-000086820000}"/>
    <cellStyle name="Normal 24 35 3 2" xfId="33416" xr:uid="{00000000-0005-0000-0000-000087820000}"/>
    <cellStyle name="Normal 24 35 4" xfId="33417" xr:uid="{00000000-0005-0000-0000-000088820000}"/>
    <cellStyle name="Normal 24 35 4 2" xfId="33418" xr:uid="{00000000-0005-0000-0000-000089820000}"/>
    <cellStyle name="Normal 24 35 5" xfId="33419" xr:uid="{00000000-0005-0000-0000-00008A820000}"/>
    <cellStyle name="Normal 24 35 5 2" xfId="33420" xr:uid="{00000000-0005-0000-0000-00008B820000}"/>
    <cellStyle name="Normal 24 35 6" xfId="33421" xr:uid="{00000000-0005-0000-0000-00008C820000}"/>
    <cellStyle name="Normal 24 35 6 2" xfId="33422" xr:uid="{00000000-0005-0000-0000-00008D820000}"/>
    <cellStyle name="Normal 24 35 7" xfId="33423" xr:uid="{00000000-0005-0000-0000-00008E820000}"/>
    <cellStyle name="Normal 24 35 7 2" xfId="33424" xr:uid="{00000000-0005-0000-0000-00008F820000}"/>
    <cellStyle name="Normal 24 35 8" xfId="33425" xr:uid="{00000000-0005-0000-0000-000090820000}"/>
    <cellStyle name="Normal 24 35 9" xfId="33426" xr:uid="{00000000-0005-0000-0000-000091820000}"/>
    <cellStyle name="Normal 24 36" xfId="33427" xr:uid="{00000000-0005-0000-0000-000092820000}"/>
    <cellStyle name="Normal 24 36 10" xfId="33428" xr:uid="{00000000-0005-0000-0000-000093820000}"/>
    <cellStyle name="Normal 24 36 2" xfId="33429" xr:uid="{00000000-0005-0000-0000-000094820000}"/>
    <cellStyle name="Normal 24 36 2 2" xfId="33430" xr:uid="{00000000-0005-0000-0000-000095820000}"/>
    <cellStyle name="Normal 24 36 3" xfId="33431" xr:uid="{00000000-0005-0000-0000-000096820000}"/>
    <cellStyle name="Normal 24 36 3 2" xfId="33432" xr:uid="{00000000-0005-0000-0000-000097820000}"/>
    <cellStyle name="Normal 24 36 4" xfId="33433" xr:uid="{00000000-0005-0000-0000-000098820000}"/>
    <cellStyle name="Normal 24 36 4 2" xfId="33434" xr:uid="{00000000-0005-0000-0000-000099820000}"/>
    <cellStyle name="Normal 24 36 5" xfId="33435" xr:uid="{00000000-0005-0000-0000-00009A820000}"/>
    <cellStyle name="Normal 24 36 5 2" xfId="33436" xr:uid="{00000000-0005-0000-0000-00009B820000}"/>
    <cellStyle name="Normal 24 36 6" xfId="33437" xr:uid="{00000000-0005-0000-0000-00009C820000}"/>
    <cellStyle name="Normal 24 36 6 2" xfId="33438" xr:uid="{00000000-0005-0000-0000-00009D820000}"/>
    <cellStyle name="Normal 24 36 7" xfId="33439" xr:uid="{00000000-0005-0000-0000-00009E820000}"/>
    <cellStyle name="Normal 24 36 7 2" xfId="33440" xr:uid="{00000000-0005-0000-0000-00009F820000}"/>
    <cellStyle name="Normal 24 36 8" xfId="33441" xr:uid="{00000000-0005-0000-0000-0000A0820000}"/>
    <cellStyle name="Normal 24 36 9" xfId="33442" xr:uid="{00000000-0005-0000-0000-0000A1820000}"/>
    <cellStyle name="Normal 24 37" xfId="33443" xr:uid="{00000000-0005-0000-0000-0000A2820000}"/>
    <cellStyle name="Normal 24 37 10" xfId="33444" xr:uid="{00000000-0005-0000-0000-0000A3820000}"/>
    <cellStyle name="Normal 24 37 2" xfId="33445" xr:uid="{00000000-0005-0000-0000-0000A4820000}"/>
    <cellStyle name="Normal 24 37 2 2" xfId="33446" xr:uid="{00000000-0005-0000-0000-0000A5820000}"/>
    <cellStyle name="Normal 24 37 3" xfId="33447" xr:uid="{00000000-0005-0000-0000-0000A6820000}"/>
    <cellStyle name="Normal 24 37 3 2" xfId="33448" xr:uid="{00000000-0005-0000-0000-0000A7820000}"/>
    <cellStyle name="Normal 24 37 4" xfId="33449" xr:uid="{00000000-0005-0000-0000-0000A8820000}"/>
    <cellStyle name="Normal 24 37 4 2" xfId="33450" xr:uid="{00000000-0005-0000-0000-0000A9820000}"/>
    <cellStyle name="Normal 24 37 5" xfId="33451" xr:uid="{00000000-0005-0000-0000-0000AA820000}"/>
    <cellStyle name="Normal 24 37 5 2" xfId="33452" xr:uid="{00000000-0005-0000-0000-0000AB820000}"/>
    <cellStyle name="Normal 24 37 6" xfId="33453" xr:uid="{00000000-0005-0000-0000-0000AC820000}"/>
    <cellStyle name="Normal 24 37 6 2" xfId="33454" xr:uid="{00000000-0005-0000-0000-0000AD820000}"/>
    <cellStyle name="Normal 24 37 7" xfId="33455" xr:uid="{00000000-0005-0000-0000-0000AE820000}"/>
    <cellStyle name="Normal 24 37 7 2" xfId="33456" xr:uid="{00000000-0005-0000-0000-0000AF820000}"/>
    <cellStyle name="Normal 24 37 8" xfId="33457" xr:uid="{00000000-0005-0000-0000-0000B0820000}"/>
    <cellStyle name="Normal 24 37 9" xfId="33458" xr:uid="{00000000-0005-0000-0000-0000B1820000}"/>
    <cellStyle name="Normal 24 38" xfId="33459" xr:uid="{00000000-0005-0000-0000-0000B2820000}"/>
    <cellStyle name="Normal 24 38 10" xfId="33460" xr:uid="{00000000-0005-0000-0000-0000B3820000}"/>
    <cellStyle name="Normal 24 38 2" xfId="33461" xr:uid="{00000000-0005-0000-0000-0000B4820000}"/>
    <cellStyle name="Normal 24 38 2 2" xfId="33462" xr:uid="{00000000-0005-0000-0000-0000B5820000}"/>
    <cellStyle name="Normal 24 38 3" xfId="33463" xr:uid="{00000000-0005-0000-0000-0000B6820000}"/>
    <cellStyle name="Normal 24 38 3 2" xfId="33464" xr:uid="{00000000-0005-0000-0000-0000B7820000}"/>
    <cellStyle name="Normal 24 38 4" xfId="33465" xr:uid="{00000000-0005-0000-0000-0000B8820000}"/>
    <cellStyle name="Normal 24 38 4 2" xfId="33466" xr:uid="{00000000-0005-0000-0000-0000B9820000}"/>
    <cellStyle name="Normal 24 38 5" xfId="33467" xr:uid="{00000000-0005-0000-0000-0000BA820000}"/>
    <cellStyle name="Normal 24 38 5 2" xfId="33468" xr:uid="{00000000-0005-0000-0000-0000BB820000}"/>
    <cellStyle name="Normal 24 38 6" xfId="33469" xr:uid="{00000000-0005-0000-0000-0000BC820000}"/>
    <cellStyle name="Normal 24 38 6 2" xfId="33470" xr:uid="{00000000-0005-0000-0000-0000BD820000}"/>
    <cellStyle name="Normal 24 38 7" xfId="33471" xr:uid="{00000000-0005-0000-0000-0000BE820000}"/>
    <cellStyle name="Normal 24 38 7 2" xfId="33472" xr:uid="{00000000-0005-0000-0000-0000BF820000}"/>
    <cellStyle name="Normal 24 38 8" xfId="33473" xr:uid="{00000000-0005-0000-0000-0000C0820000}"/>
    <cellStyle name="Normal 24 38 9" xfId="33474" xr:uid="{00000000-0005-0000-0000-0000C1820000}"/>
    <cellStyle name="Normal 24 39" xfId="33475" xr:uid="{00000000-0005-0000-0000-0000C2820000}"/>
    <cellStyle name="Normal 24 39 10" xfId="33476" xr:uid="{00000000-0005-0000-0000-0000C3820000}"/>
    <cellStyle name="Normal 24 39 2" xfId="33477" xr:uid="{00000000-0005-0000-0000-0000C4820000}"/>
    <cellStyle name="Normal 24 39 2 2" xfId="33478" xr:uid="{00000000-0005-0000-0000-0000C5820000}"/>
    <cellStyle name="Normal 24 39 3" xfId="33479" xr:uid="{00000000-0005-0000-0000-0000C6820000}"/>
    <cellStyle name="Normal 24 39 3 2" xfId="33480" xr:uid="{00000000-0005-0000-0000-0000C7820000}"/>
    <cellStyle name="Normal 24 39 4" xfId="33481" xr:uid="{00000000-0005-0000-0000-0000C8820000}"/>
    <cellStyle name="Normal 24 39 4 2" xfId="33482" xr:uid="{00000000-0005-0000-0000-0000C9820000}"/>
    <cellStyle name="Normal 24 39 5" xfId="33483" xr:uid="{00000000-0005-0000-0000-0000CA820000}"/>
    <cellStyle name="Normal 24 39 5 2" xfId="33484" xr:uid="{00000000-0005-0000-0000-0000CB820000}"/>
    <cellStyle name="Normal 24 39 6" xfId="33485" xr:uid="{00000000-0005-0000-0000-0000CC820000}"/>
    <cellStyle name="Normal 24 39 6 2" xfId="33486" xr:uid="{00000000-0005-0000-0000-0000CD820000}"/>
    <cellStyle name="Normal 24 39 7" xfId="33487" xr:uid="{00000000-0005-0000-0000-0000CE820000}"/>
    <cellStyle name="Normal 24 39 7 2" xfId="33488" xr:uid="{00000000-0005-0000-0000-0000CF820000}"/>
    <cellStyle name="Normal 24 39 8" xfId="33489" xr:uid="{00000000-0005-0000-0000-0000D0820000}"/>
    <cellStyle name="Normal 24 39 9" xfId="33490" xr:uid="{00000000-0005-0000-0000-0000D1820000}"/>
    <cellStyle name="Normal 24 4" xfId="33491" xr:uid="{00000000-0005-0000-0000-0000D2820000}"/>
    <cellStyle name="Normal 24 4 10" xfId="33492" xr:uid="{00000000-0005-0000-0000-0000D3820000}"/>
    <cellStyle name="Normal 24 4 2" xfId="33493" xr:uid="{00000000-0005-0000-0000-0000D4820000}"/>
    <cellStyle name="Normal 24 4 2 2" xfId="33494" xr:uid="{00000000-0005-0000-0000-0000D5820000}"/>
    <cellStyle name="Normal 24 4 3" xfId="33495" xr:uid="{00000000-0005-0000-0000-0000D6820000}"/>
    <cellStyle name="Normal 24 4 3 2" xfId="33496" xr:uid="{00000000-0005-0000-0000-0000D7820000}"/>
    <cellStyle name="Normal 24 4 4" xfId="33497" xr:uid="{00000000-0005-0000-0000-0000D8820000}"/>
    <cellStyle name="Normal 24 4 4 2" xfId="33498" xr:uid="{00000000-0005-0000-0000-0000D9820000}"/>
    <cellStyle name="Normal 24 4 5" xfId="33499" xr:uid="{00000000-0005-0000-0000-0000DA820000}"/>
    <cellStyle name="Normal 24 4 5 2" xfId="33500" xr:uid="{00000000-0005-0000-0000-0000DB820000}"/>
    <cellStyle name="Normal 24 4 6" xfId="33501" xr:uid="{00000000-0005-0000-0000-0000DC820000}"/>
    <cellStyle name="Normal 24 4 6 2" xfId="33502" xr:uid="{00000000-0005-0000-0000-0000DD820000}"/>
    <cellStyle name="Normal 24 4 7" xfId="33503" xr:uid="{00000000-0005-0000-0000-0000DE820000}"/>
    <cellStyle name="Normal 24 4 7 2" xfId="33504" xr:uid="{00000000-0005-0000-0000-0000DF820000}"/>
    <cellStyle name="Normal 24 4 8" xfId="33505" xr:uid="{00000000-0005-0000-0000-0000E0820000}"/>
    <cellStyle name="Normal 24 4 9" xfId="33506" xr:uid="{00000000-0005-0000-0000-0000E1820000}"/>
    <cellStyle name="Normal 24 40" xfId="33507" xr:uid="{00000000-0005-0000-0000-0000E2820000}"/>
    <cellStyle name="Normal 24 40 10" xfId="33508" xr:uid="{00000000-0005-0000-0000-0000E3820000}"/>
    <cellStyle name="Normal 24 40 2" xfId="33509" xr:uid="{00000000-0005-0000-0000-0000E4820000}"/>
    <cellStyle name="Normal 24 40 2 2" xfId="33510" xr:uid="{00000000-0005-0000-0000-0000E5820000}"/>
    <cellStyle name="Normal 24 40 3" xfId="33511" xr:uid="{00000000-0005-0000-0000-0000E6820000}"/>
    <cellStyle name="Normal 24 40 3 2" xfId="33512" xr:uid="{00000000-0005-0000-0000-0000E7820000}"/>
    <cellStyle name="Normal 24 40 4" xfId="33513" xr:uid="{00000000-0005-0000-0000-0000E8820000}"/>
    <cellStyle name="Normal 24 40 4 2" xfId="33514" xr:uid="{00000000-0005-0000-0000-0000E9820000}"/>
    <cellStyle name="Normal 24 40 5" xfId="33515" xr:uid="{00000000-0005-0000-0000-0000EA820000}"/>
    <cellStyle name="Normal 24 40 5 2" xfId="33516" xr:uid="{00000000-0005-0000-0000-0000EB820000}"/>
    <cellStyle name="Normal 24 40 6" xfId="33517" xr:uid="{00000000-0005-0000-0000-0000EC820000}"/>
    <cellStyle name="Normal 24 40 6 2" xfId="33518" xr:uid="{00000000-0005-0000-0000-0000ED820000}"/>
    <cellStyle name="Normal 24 40 7" xfId="33519" xr:uid="{00000000-0005-0000-0000-0000EE820000}"/>
    <cellStyle name="Normal 24 40 7 2" xfId="33520" xr:uid="{00000000-0005-0000-0000-0000EF820000}"/>
    <cellStyle name="Normal 24 40 8" xfId="33521" xr:uid="{00000000-0005-0000-0000-0000F0820000}"/>
    <cellStyle name="Normal 24 40 9" xfId="33522" xr:uid="{00000000-0005-0000-0000-0000F1820000}"/>
    <cellStyle name="Normal 24 41" xfId="33523" xr:uid="{00000000-0005-0000-0000-0000F2820000}"/>
    <cellStyle name="Normal 24 41 10" xfId="33524" xr:uid="{00000000-0005-0000-0000-0000F3820000}"/>
    <cellStyle name="Normal 24 41 2" xfId="33525" xr:uid="{00000000-0005-0000-0000-0000F4820000}"/>
    <cellStyle name="Normal 24 41 2 2" xfId="33526" xr:uid="{00000000-0005-0000-0000-0000F5820000}"/>
    <cellStyle name="Normal 24 41 3" xfId="33527" xr:uid="{00000000-0005-0000-0000-0000F6820000}"/>
    <cellStyle name="Normal 24 41 3 2" xfId="33528" xr:uid="{00000000-0005-0000-0000-0000F7820000}"/>
    <cellStyle name="Normal 24 41 4" xfId="33529" xr:uid="{00000000-0005-0000-0000-0000F8820000}"/>
    <cellStyle name="Normal 24 41 4 2" xfId="33530" xr:uid="{00000000-0005-0000-0000-0000F9820000}"/>
    <cellStyle name="Normal 24 41 5" xfId="33531" xr:uid="{00000000-0005-0000-0000-0000FA820000}"/>
    <cellStyle name="Normal 24 41 5 2" xfId="33532" xr:uid="{00000000-0005-0000-0000-0000FB820000}"/>
    <cellStyle name="Normal 24 41 6" xfId="33533" xr:uid="{00000000-0005-0000-0000-0000FC820000}"/>
    <cellStyle name="Normal 24 41 6 2" xfId="33534" xr:uid="{00000000-0005-0000-0000-0000FD820000}"/>
    <cellStyle name="Normal 24 41 7" xfId="33535" xr:uid="{00000000-0005-0000-0000-0000FE820000}"/>
    <cellStyle name="Normal 24 41 7 2" xfId="33536" xr:uid="{00000000-0005-0000-0000-0000FF820000}"/>
    <cellStyle name="Normal 24 41 8" xfId="33537" xr:uid="{00000000-0005-0000-0000-000000830000}"/>
    <cellStyle name="Normal 24 41 9" xfId="33538" xr:uid="{00000000-0005-0000-0000-000001830000}"/>
    <cellStyle name="Normal 24 42" xfId="33539" xr:uid="{00000000-0005-0000-0000-000002830000}"/>
    <cellStyle name="Normal 24 42 10" xfId="33540" xr:uid="{00000000-0005-0000-0000-000003830000}"/>
    <cellStyle name="Normal 24 42 2" xfId="33541" xr:uid="{00000000-0005-0000-0000-000004830000}"/>
    <cellStyle name="Normal 24 42 2 2" xfId="33542" xr:uid="{00000000-0005-0000-0000-000005830000}"/>
    <cellStyle name="Normal 24 42 3" xfId="33543" xr:uid="{00000000-0005-0000-0000-000006830000}"/>
    <cellStyle name="Normal 24 42 3 2" xfId="33544" xr:uid="{00000000-0005-0000-0000-000007830000}"/>
    <cellStyle name="Normal 24 42 4" xfId="33545" xr:uid="{00000000-0005-0000-0000-000008830000}"/>
    <cellStyle name="Normal 24 42 4 2" xfId="33546" xr:uid="{00000000-0005-0000-0000-000009830000}"/>
    <cellStyle name="Normal 24 42 5" xfId="33547" xr:uid="{00000000-0005-0000-0000-00000A830000}"/>
    <cellStyle name="Normal 24 42 5 2" xfId="33548" xr:uid="{00000000-0005-0000-0000-00000B830000}"/>
    <cellStyle name="Normal 24 42 6" xfId="33549" xr:uid="{00000000-0005-0000-0000-00000C830000}"/>
    <cellStyle name="Normal 24 42 6 2" xfId="33550" xr:uid="{00000000-0005-0000-0000-00000D830000}"/>
    <cellStyle name="Normal 24 42 7" xfId="33551" xr:uid="{00000000-0005-0000-0000-00000E830000}"/>
    <cellStyle name="Normal 24 42 7 2" xfId="33552" xr:uid="{00000000-0005-0000-0000-00000F830000}"/>
    <cellStyle name="Normal 24 42 8" xfId="33553" xr:uid="{00000000-0005-0000-0000-000010830000}"/>
    <cellStyle name="Normal 24 42 9" xfId="33554" xr:uid="{00000000-0005-0000-0000-000011830000}"/>
    <cellStyle name="Normal 24 43" xfId="33555" xr:uid="{00000000-0005-0000-0000-000012830000}"/>
    <cellStyle name="Normal 24 43 10" xfId="33556" xr:uid="{00000000-0005-0000-0000-000013830000}"/>
    <cellStyle name="Normal 24 43 2" xfId="33557" xr:uid="{00000000-0005-0000-0000-000014830000}"/>
    <cellStyle name="Normal 24 43 2 2" xfId="33558" xr:uid="{00000000-0005-0000-0000-000015830000}"/>
    <cellStyle name="Normal 24 43 3" xfId="33559" xr:uid="{00000000-0005-0000-0000-000016830000}"/>
    <cellStyle name="Normal 24 43 3 2" xfId="33560" xr:uid="{00000000-0005-0000-0000-000017830000}"/>
    <cellStyle name="Normal 24 43 4" xfId="33561" xr:uid="{00000000-0005-0000-0000-000018830000}"/>
    <cellStyle name="Normal 24 43 4 2" xfId="33562" xr:uid="{00000000-0005-0000-0000-000019830000}"/>
    <cellStyle name="Normal 24 43 5" xfId="33563" xr:uid="{00000000-0005-0000-0000-00001A830000}"/>
    <cellStyle name="Normal 24 43 5 2" xfId="33564" xr:uid="{00000000-0005-0000-0000-00001B830000}"/>
    <cellStyle name="Normal 24 43 6" xfId="33565" xr:uid="{00000000-0005-0000-0000-00001C830000}"/>
    <cellStyle name="Normal 24 43 6 2" xfId="33566" xr:uid="{00000000-0005-0000-0000-00001D830000}"/>
    <cellStyle name="Normal 24 43 7" xfId="33567" xr:uid="{00000000-0005-0000-0000-00001E830000}"/>
    <cellStyle name="Normal 24 43 7 2" xfId="33568" xr:uid="{00000000-0005-0000-0000-00001F830000}"/>
    <cellStyle name="Normal 24 43 8" xfId="33569" xr:uid="{00000000-0005-0000-0000-000020830000}"/>
    <cellStyle name="Normal 24 43 9" xfId="33570" xr:uid="{00000000-0005-0000-0000-000021830000}"/>
    <cellStyle name="Normal 24 44" xfId="33571" xr:uid="{00000000-0005-0000-0000-000022830000}"/>
    <cellStyle name="Normal 24 44 10" xfId="33572" xr:uid="{00000000-0005-0000-0000-000023830000}"/>
    <cellStyle name="Normal 24 44 2" xfId="33573" xr:uid="{00000000-0005-0000-0000-000024830000}"/>
    <cellStyle name="Normal 24 44 2 2" xfId="33574" xr:uid="{00000000-0005-0000-0000-000025830000}"/>
    <cellStyle name="Normal 24 44 3" xfId="33575" xr:uid="{00000000-0005-0000-0000-000026830000}"/>
    <cellStyle name="Normal 24 44 3 2" xfId="33576" xr:uid="{00000000-0005-0000-0000-000027830000}"/>
    <cellStyle name="Normal 24 44 4" xfId="33577" xr:uid="{00000000-0005-0000-0000-000028830000}"/>
    <cellStyle name="Normal 24 44 4 2" xfId="33578" xr:uid="{00000000-0005-0000-0000-000029830000}"/>
    <cellStyle name="Normal 24 44 5" xfId="33579" xr:uid="{00000000-0005-0000-0000-00002A830000}"/>
    <cellStyle name="Normal 24 44 5 2" xfId="33580" xr:uid="{00000000-0005-0000-0000-00002B830000}"/>
    <cellStyle name="Normal 24 44 6" xfId="33581" xr:uid="{00000000-0005-0000-0000-00002C830000}"/>
    <cellStyle name="Normal 24 44 6 2" xfId="33582" xr:uid="{00000000-0005-0000-0000-00002D830000}"/>
    <cellStyle name="Normal 24 44 7" xfId="33583" xr:uid="{00000000-0005-0000-0000-00002E830000}"/>
    <cellStyle name="Normal 24 44 7 2" xfId="33584" xr:uid="{00000000-0005-0000-0000-00002F830000}"/>
    <cellStyle name="Normal 24 44 8" xfId="33585" xr:uid="{00000000-0005-0000-0000-000030830000}"/>
    <cellStyle name="Normal 24 44 9" xfId="33586" xr:uid="{00000000-0005-0000-0000-000031830000}"/>
    <cellStyle name="Normal 24 45" xfId="33587" xr:uid="{00000000-0005-0000-0000-000032830000}"/>
    <cellStyle name="Normal 24 45 2" xfId="33588" xr:uid="{00000000-0005-0000-0000-000033830000}"/>
    <cellStyle name="Normal 24 46" xfId="33589" xr:uid="{00000000-0005-0000-0000-000034830000}"/>
    <cellStyle name="Normal 24 46 2" xfId="33590" xr:uid="{00000000-0005-0000-0000-000035830000}"/>
    <cellStyle name="Normal 24 47" xfId="33591" xr:uid="{00000000-0005-0000-0000-000036830000}"/>
    <cellStyle name="Normal 24 47 2" xfId="33592" xr:uid="{00000000-0005-0000-0000-000037830000}"/>
    <cellStyle name="Normal 24 48" xfId="33593" xr:uid="{00000000-0005-0000-0000-000038830000}"/>
    <cellStyle name="Normal 24 48 2" xfId="33594" xr:uid="{00000000-0005-0000-0000-000039830000}"/>
    <cellStyle name="Normal 24 49" xfId="33595" xr:uid="{00000000-0005-0000-0000-00003A830000}"/>
    <cellStyle name="Normal 24 49 2" xfId="33596" xr:uid="{00000000-0005-0000-0000-00003B830000}"/>
    <cellStyle name="Normal 24 5" xfId="33597" xr:uid="{00000000-0005-0000-0000-00003C830000}"/>
    <cellStyle name="Normal 24 5 10" xfId="33598" xr:uid="{00000000-0005-0000-0000-00003D830000}"/>
    <cellStyle name="Normal 24 5 2" xfId="33599" xr:uid="{00000000-0005-0000-0000-00003E830000}"/>
    <cellStyle name="Normal 24 5 2 2" xfId="33600" xr:uid="{00000000-0005-0000-0000-00003F830000}"/>
    <cellStyle name="Normal 24 5 3" xfId="33601" xr:uid="{00000000-0005-0000-0000-000040830000}"/>
    <cellStyle name="Normal 24 5 3 2" xfId="33602" xr:uid="{00000000-0005-0000-0000-000041830000}"/>
    <cellStyle name="Normal 24 5 4" xfId="33603" xr:uid="{00000000-0005-0000-0000-000042830000}"/>
    <cellStyle name="Normal 24 5 4 2" xfId="33604" xr:uid="{00000000-0005-0000-0000-000043830000}"/>
    <cellStyle name="Normal 24 5 5" xfId="33605" xr:uid="{00000000-0005-0000-0000-000044830000}"/>
    <cellStyle name="Normal 24 5 5 2" xfId="33606" xr:uid="{00000000-0005-0000-0000-000045830000}"/>
    <cellStyle name="Normal 24 5 6" xfId="33607" xr:uid="{00000000-0005-0000-0000-000046830000}"/>
    <cellStyle name="Normal 24 5 6 2" xfId="33608" xr:uid="{00000000-0005-0000-0000-000047830000}"/>
    <cellStyle name="Normal 24 5 7" xfId="33609" xr:uid="{00000000-0005-0000-0000-000048830000}"/>
    <cellStyle name="Normal 24 5 7 2" xfId="33610" xr:uid="{00000000-0005-0000-0000-000049830000}"/>
    <cellStyle name="Normal 24 5 8" xfId="33611" xr:uid="{00000000-0005-0000-0000-00004A830000}"/>
    <cellStyle name="Normal 24 5 9" xfId="33612" xr:uid="{00000000-0005-0000-0000-00004B830000}"/>
    <cellStyle name="Normal 24 50" xfId="33613" xr:uid="{00000000-0005-0000-0000-00004C830000}"/>
    <cellStyle name="Normal 24 50 2" xfId="33614" xr:uid="{00000000-0005-0000-0000-00004D830000}"/>
    <cellStyle name="Normal 24 51" xfId="33615" xr:uid="{00000000-0005-0000-0000-00004E830000}"/>
    <cellStyle name="Normal 24 52" xfId="33616" xr:uid="{00000000-0005-0000-0000-00004F830000}"/>
    <cellStyle name="Normal 24 53" xfId="33617" xr:uid="{00000000-0005-0000-0000-000050830000}"/>
    <cellStyle name="Normal 24 6" xfId="33618" xr:uid="{00000000-0005-0000-0000-000051830000}"/>
    <cellStyle name="Normal 24 6 10" xfId="33619" xr:uid="{00000000-0005-0000-0000-000052830000}"/>
    <cellStyle name="Normal 24 6 2" xfId="33620" xr:uid="{00000000-0005-0000-0000-000053830000}"/>
    <cellStyle name="Normal 24 6 2 2" xfId="33621" xr:uid="{00000000-0005-0000-0000-000054830000}"/>
    <cellStyle name="Normal 24 6 3" xfId="33622" xr:uid="{00000000-0005-0000-0000-000055830000}"/>
    <cellStyle name="Normal 24 6 3 2" xfId="33623" xr:uid="{00000000-0005-0000-0000-000056830000}"/>
    <cellStyle name="Normal 24 6 4" xfId="33624" xr:uid="{00000000-0005-0000-0000-000057830000}"/>
    <cellStyle name="Normal 24 6 4 2" xfId="33625" xr:uid="{00000000-0005-0000-0000-000058830000}"/>
    <cellStyle name="Normal 24 6 5" xfId="33626" xr:uid="{00000000-0005-0000-0000-000059830000}"/>
    <cellStyle name="Normal 24 6 5 2" xfId="33627" xr:uid="{00000000-0005-0000-0000-00005A830000}"/>
    <cellStyle name="Normal 24 6 6" xfId="33628" xr:uid="{00000000-0005-0000-0000-00005B830000}"/>
    <cellStyle name="Normal 24 6 6 2" xfId="33629" xr:uid="{00000000-0005-0000-0000-00005C830000}"/>
    <cellStyle name="Normal 24 6 7" xfId="33630" xr:uid="{00000000-0005-0000-0000-00005D830000}"/>
    <cellStyle name="Normal 24 6 7 2" xfId="33631" xr:uid="{00000000-0005-0000-0000-00005E830000}"/>
    <cellStyle name="Normal 24 6 8" xfId="33632" xr:uid="{00000000-0005-0000-0000-00005F830000}"/>
    <cellStyle name="Normal 24 6 9" xfId="33633" xr:uid="{00000000-0005-0000-0000-000060830000}"/>
    <cellStyle name="Normal 24 7" xfId="33634" xr:uid="{00000000-0005-0000-0000-000061830000}"/>
    <cellStyle name="Normal 24 7 10" xfId="33635" xr:uid="{00000000-0005-0000-0000-000062830000}"/>
    <cellStyle name="Normal 24 7 2" xfId="33636" xr:uid="{00000000-0005-0000-0000-000063830000}"/>
    <cellStyle name="Normal 24 7 2 2" xfId="33637" xr:uid="{00000000-0005-0000-0000-000064830000}"/>
    <cellStyle name="Normal 24 7 3" xfId="33638" xr:uid="{00000000-0005-0000-0000-000065830000}"/>
    <cellStyle name="Normal 24 7 3 2" xfId="33639" xr:uid="{00000000-0005-0000-0000-000066830000}"/>
    <cellStyle name="Normal 24 7 4" xfId="33640" xr:uid="{00000000-0005-0000-0000-000067830000}"/>
    <cellStyle name="Normal 24 7 4 2" xfId="33641" xr:uid="{00000000-0005-0000-0000-000068830000}"/>
    <cellStyle name="Normal 24 7 5" xfId="33642" xr:uid="{00000000-0005-0000-0000-000069830000}"/>
    <cellStyle name="Normal 24 7 5 2" xfId="33643" xr:uid="{00000000-0005-0000-0000-00006A830000}"/>
    <cellStyle name="Normal 24 7 6" xfId="33644" xr:uid="{00000000-0005-0000-0000-00006B830000}"/>
    <cellStyle name="Normal 24 7 6 2" xfId="33645" xr:uid="{00000000-0005-0000-0000-00006C830000}"/>
    <cellStyle name="Normal 24 7 7" xfId="33646" xr:uid="{00000000-0005-0000-0000-00006D830000}"/>
    <cellStyle name="Normal 24 7 7 2" xfId="33647" xr:uid="{00000000-0005-0000-0000-00006E830000}"/>
    <cellStyle name="Normal 24 7 8" xfId="33648" xr:uid="{00000000-0005-0000-0000-00006F830000}"/>
    <cellStyle name="Normal 24 7 9" xfId="33649" xr:uid="{00000000-0005-0000-0000-000070830000}"/>
    <cellStyle name="Normal 24 8" xfId="33650" xr:uid="{00000000-0005-0000-0000-000071830000}"/>
    <cellStyle name="Normal 24 8 10" xfId="33651" xr:uid="{00000000-0005-0000-0000-000072830000}"/>
    <cellStyle name="Normal 24 8 2" xfId="33652" xr:uid="{00000000-0005-0000-0000-000073830000}"/>
    <cellStyle name="Normal 24 8 2 2" xfId="33653" xr:uid="{00000000-0005-0000-0000-000074830000}"/>
    <cellStyle name="Normal 24 8 3" xfId="33654" xr:uid="{00000000-0005-0000-0000-000075830000}"/>
    <cellStyle name="Normal 24 8 3 2" xfId="33655" xr:uid="{00000000-0005-0000-0000-000076830000}"/>
    <cellStyle name="Normal 24 8 4" xfId="33656" xr:uid="{00000000-0005-0000-0000-000077830000}"/>
    <cellStyle name="Normal 24 8 4 2" xfId="33657" xr:uid="{00000000-0005-0000-0000-000078830000}"/>
    <cellStyle name="Normal 24 8 5" xfId="33658" xr:uid="{00000000-0005-0000-0000-000079830000}"/>
    <cellStyle name="Normal 24 8 5 2" xfId="33659" xr:uid="{00000000-0005-0000-0000-00007A830000}"/>
    <cellStyle name="Normal 24 8 6" xfId="33660" xr:uid="{00000000-0005-0000-0000-00007B830000}"/>
    <cellStyle name="Normal 24 8 6 2" xfId="33661" xr:uid="{00000000-0005-0000-0000-00007C830000}"/>
    <cellStyle name="Normal 24 8 7" xfId="33662" xr:uid="{00000000-0005-0000-0000-00007D830000}"/>
    <cellStyle name="Normal 24 8 7 2" xfId="33663" xr:uid="{00000000-0005-0000-0000-00007E830000}"/>
    <cellStyle name="Normal 24 8 8" xfId="33664" xr:uid="{00000000-0005-0000-0000-00007F830000}"/>
    <cellStyle name="Normal 24 8 9" xfId="33665" xr:uid="{00000000-0005-0000-0000-000080830000}"/>
    <cellStyle name="Normal 24 9" xfId="33666" xr:uid="{00000000-0005-0000-0000-000081830000}"/>
    <cellStyle name="Normal 24 9 10" xfId="33667" xr:uid="{00000000-0005-0000-0000-000082830000}"/>
    <cellStyle name="Normal 24 9 2" xfId="33668" xr:uid="{00000000-0005-0000-0000-000083830000}"/>
    <cellStyle name="Normal 24 9 2 2" xfId="33669" xr:uid="{00000000-0005-0000-0000-000084830000}"/>
    <cellStyle name="Normal 24 9 3" xfId="33670" xr:uid="{00000000-0005-0000-0000-000085830000}"/>
    <cellStyle name="Normal 24 9 3 2" xfId="33671" xr:uid="{00000000-0005-0000-0000-000086830000}"/>
    <cellStyle name="Normal 24 9 4" xfId="33672" xr:uid="{00000000-0005-0000-0000-000087830000}"/>
    <cellStyle name="Normal 24 9 4 2" xfId="33673" xr:uid="{00000000-0005-0000-0000-000088830000}"/>
    <cellStyle name="Normal 24 9 5" xfId="33674" xr:uid="{00000000-0005-0000-0000-000089830000}"/>
    <cellStyle name="Normal 24 9 5 2" xfId="33675" xr:uid="{00000000-0005-0000-0000-00008A830000}"/>
    <cellStyle name="Normal 24 9 6" xfId="33676" xr:uid="{00000000-0005-0000-0000-00008B830000}"/>
    <cellStyle name="Normal 24 9 6 2" xfId="33677" xr:uid="{00000000-0005-0000-0000-00008C830000}"/>
    <cellStyle name="Normal 24 9 7" xfId="33678" xr:uid="{00000000-0005-0000-0000-00008D830000}"/>
    <cellStyle name="Normal 24 9 7 2" xfId="33679" xr:uid="{00000000-0005-0000-0000-00008E830000}"/>
    <cellStyle name="Normal 24 9 8" xfId="33680" xr:uid="{00000000-0005-0000-0000-00008F830000}"/>
    <cellStyle name="Normal 24 9 9" xfId="33681" xr:uid="{00000000-0005-0000-0000-000090830000}"/>
    <cellStyle name="Normal 25" xfId="33682" xr:uid="{00000000-0005-0000-0000-000091830000}"/>
    <cellStyle name="Normal 25 10" xfId="33683" xr:uid="{00000000-0005-0000-0000-000092830000}"/>
    <cellStyle name="Normal 25 10 10" xfId="33684" xr:uid="{00000000-0005-0000-0000-000093830000}"/>
    <cellStyle name="Normal 25 10 2" xfId="33685" xr:uid="{00000000-0005-0000-0000-000094830000}"/>
    <cellStyle name="Normal 25 10 2 2" xfId="33686" xr:uid="{00000000-0005-0000-0000-000095830000}"/>
    <cellStyle name="Normal 25 10 3" xfId="33687" xr:uid="{00000000-0005-0000-0000-000096830000}"/>
    <cellStyle name="Normal 25 10 3 2" xfId="33688" xr:uid="{00000000-0005-0000-0000-000097830000}"/>
    <cellStyle name="Normal 25 10 4" xfId="33689" xr:uid="{00000000-0005-0000-0000-000098830000}"/>
    <cellStyle name="Normal 25 10 4 2" xfId="33690" xr:uid="{00000000-0005-0000-0000-000099830000}"/>
    <cellStyle name="Normal 25 10 5" xfId="33691" xr:uid="{00000000-0005-0000-0000-00009A830000}"/>
    <cellStyle name="Normal 25 10 5 2" xfId="33692" xr:uid="{00000000-0005-0000-0000-00009B830000}"/>
    <cellStyle name="Normal 25 10 6" xfId="33693" xr:uid="{00000000-0005-0000-0000-00009C830000}"/>
    <cellStyle name="Normal 25 10 6 2" xfId="33694" xr:uid="{00000000-0005-0000-0000-00009D830000}"/>
    <cellStyle name="Normal 25 10 7" xfId="33695" xr:uid="{00000000-0005-0000-0000-00009E830000}"/>
    <cellStyle name="Normal 25 10 7 2" xfId="33696" xr:uid="{00000000-0005-0000-0000-00009F830000}"/>
    <cellStyle name="Normal 25 10 8" xfId="33697" xr:uid="{00000000-0005-0000-0000-0000A0830000}"/>
    <cellStyle name="Normal 25 10 9" xfId="33698" xr:uid="{00000000-0005-0000-0000-0000A1830000}"/>
    <cellStyle name="Normal 25 11" xfId="33699" xr:uid="{00000000-0005-0000-0000-0000A2830000}"/>
    <cellStyle name="Normal 25 11 10" xfId="33700" xr:uid="{00000000-0005-0000-0000-0000A3830000}"/>
    <cellStyle name="Normal 25 11 2" xfId="33701" xr:uid="{00000000-0005-0000-0000-0000A4830000}"/>
    <cellStyle name="Normal 25 11 2 2" xfId="33702" xr:uid="{00000000-0005-0000-0000-0000A5830000}"/>
    <cellStyle name="Normal 25 11 3" xfId="33703" xr:uid="{00000000-0005-0000-0000-0000A6830000}"/>
    <cellStyle name="Normal 25 11 3 2" xfId="33704" xr:uid="{00000000-0005-0000-0000-0000A7830000}"/>
    <cellStyle name="Normal 25 11 4" xfId="33705" xr:uid="{00000000-0005-0000-0000-0000A8830000}"/>
    <cellStyle name="Normal 25 11 4 2" xfId="33706" xr:uid="{00000000-0005-0000-0000-0000A9830000}"/>
    <cellStyle name="Normal 25 11 5" xfId="33707" xr:uid="{00000000-0005-0000-0000-0000AA830000}"/>
    <cellStyle name="Normal 25 11 5 2" xfId="33708" xr:uid="{00000000-0005-0000-0000-0000AB830000}"/>
    <cellStyle name="Normal 25 11 6" xfId="33709" xr:uid="{00000000-0005-0000-0000-0000AC830000}"/>
    <cellStyle name="Normal 25 11 6 2" xfId="33710" xr:uid="{00000000-0005-0000-0000-0000AD830000}"/>
    <cellStyle name="Normal 25 11 7" xfId="33711" xr:uid="{00000000-0005-0000-0000-0000AE830000}"/>
    <cellStyle name="Normal 25 11 7 2" xfId="33712" xr:uid="{00000000-0005-0000-0000-0000AF830000}"/>
    <cellStyle name="Normal 25 11 8" xfId="33713" xr:uid="{00000000-0005-0000-0000-0000B0830000}"/>
    <cellStyle name="Normal 25 11 9" xfId="33714" xr:uid="{00000000-0005-0000-0000-0000B1830000}"/>
    <cellStyle name="Normal 25 12" xfId="33715" xr:uid="{00000000-0005-0000-0000-0000B2830000}"/>
    <cellStyle name="Normal 25 12 10" xfId="33716" xr:uid="{00000000-0005-0000-0000-0000B3830000}"/>
    <cellStyle name="Normal 25 12 2" xfId="33717" xr:uid="{00000000-0005-0000-0000-0000B4830000}"/>
    <cellStyle name="Normal 25 12 2 2" xfId="33718" xr:uid="{00000000-0005-0000-0000-0000B5830000}"/>
    <cellStyle name="Normal 25 12 3" xfId="33719" xr:uid="{00000000-0005-0000-0000-0000B6830000}"/>
    <cellStyle name="Normal 25 12 3 2" xfId="33720" xr:uid="{00000000-0005-0000-0000-0000B7830000}"/>
    <cellStyle name="Normal 25 12 4" xfId="33721" xr:uid="{00000000-0005-0000-0000-0000B8830000}"/>
    <cellStyle name="Normal 25 12 4 2" xfId="33722" xr:uid="{00000000-0005-0000-0000-0000B9830000}"/>
    <cellStyle name="Normal 25 12 5" xfId="33723" xr:uid="{00000000-0005-0000-0000-0000BA830000}"/>
    <cellStyle name="Normal 25 12 5 2" xfId="33724" xr:uid="{00000000-0005-0000-0000-0000BB830000}"/>
    <cellStyle name="Normal 25 12 6" xfId="33725" xr:uid="{00000000-0005-0000-0000-0000BC830000}"/>
    <cellStyle name="Normal 25 12 6 2" xfId="33726" xr:uid="{00000000-0005-0000-0000-0000BD830000}"/>
    <cellStyle name="Normal 25 12 7" xfId="33727" xr:uid="{00000000-0005-0000-0000-0000BE830000}"/>
    <cellStyle name="Normal 25 12 7 2" xfId="33728" xr:uid="{00000000-0005-0000-0000-0000BF830000}"/>
    <cellStyle name="Normal 25 12 8" xfId="33729" xr:uid="{00000000-0005-0000-0000-0000C0830000}"/>
    <cellStyle name="Normal 25 12 9" xfId="33730" xr:uid="{00000000-0005-0000-0000-0000C1830000}"/>
    <cellStyle name="Normal 25 13" xfId="33731" xr:uid="{00000000-0005-0000-0000-0000C2830000}"/>
    <cellStyle name="Normal 25 13 10" xfId="33732" xr:uid="{00000000-0005-0000-0000-0000C3830000}"/>
    <cellStyle name="Normal 25 13 2" xfId="33733" xr:uid="{00000000-0005-0000-0000-0000C4830000}"/>
    <cellStyle name="Normal 25 13 2 2" xfId="33734" xr:uid="{00000000-0005-0000-0000-0000C5830000}"/>
    <cellStyle name="Normal 25 13 3" xfId="33735" xr:uid="{00000000-0005-0000-0000-0000C6830000}"/>
    <cellStyle name="Normal 25 13 3 2" xfId="33736" xr:uid="{00000000-0005-0000-0000-0000C7830000}"/>
    <cellStyle name="Normal 25 13 4" xfId="33737" xr:uid="{00000000-0005-0000-0000-0000C8830000}"/>
    <cellStyle name="Normal 25 13 4 2" xfId="33738" xr:uid="{00000000-0005-0000-0000-0000C9830000}"/>
    <cellStyle name="Normal 25 13 5" xfId="33739" xr:uid="{00000000-0005-0000-0000-0000CA830000}"/>
    <cellStyle name="Normal 25 13 5 2" xfId="33740" xr:uid="{00000000-0005-0000-0000-0000CB830000}"/>
    <cellStyle name="Normal 25 13 6" xfId="33741" xr:uid="{00000000-0005-0000-0000-0000CC830000}"/>
    <cellStyle name="Normal 25 13 6 2" xfId="33742" xr:uid="{00000000-0005-0000-0000-0000CD830000}"/>
    <cellStyle name="Normal 25 13 7" xfId="33743" xr:uid="{00000000-0005-0000-0000-0000CE830000}"/>
    <cellStyle name="Normal 25 13 7 2" xfId="33744" xr:uid="{00000000-0005-0000-0000-0000CF830000}"/>
    <cellStyle name="Normal 25 13 8" xfId="33745" xr:uid="{00000000-0005-0000-0000-0000D0830000}"/>
    <cellStyle name="Normal 25 13 9" xfId="33746" xr:uid="{00000000-0005-0000-0000-0000D1830000}"/>
    <cellStyle name="Normal 25 14" xfId="33747" xr:uid="{00000000-0005-0000-0000-0000D2830000}"/>
    <cellStyle name="Normal 25 14 10" xfId="33748" xr:uid="{00000000-0005-0000-0000-0000D3830000}"/>
    <cellStyle name="Normal 25 14 2" xfId="33749" xr:uid="{00000000-0005-0000-0000-0000D4830000}"/>
    <cellStyle name="Normal 25 14 2 2" xfId="33750" xr:uid="{00000000-0005-0000-0000-0000D5830000}"/>
    <cellStyle name="Normal 25 14 3" xfId="33751" xr:uid="{00000000-0005-0000-0000-0000D6830000}"/>
    <cellStyle name="Normal 25 14 3 2" xfId="33752" xr:uid="{00000000-0005-0000-0000-0000D7830000}"/>
    <cellStyle name="Normal 25 14 4" xfId="33753" xr:uid="{00000000-0005-0000-0000-0000D8830000}"/>
    <cellStyle name="Normal 25 14 4 2" xfId="33754" xr:uid="{00000000-0005-0000-0000-0000D9830000}"/>
    <cellStyle name="Normal 25 14 5" xfId="33755" xr:uid="{00000000-0005-0000-0000-0000DA830000}"/>
    <cellStyle name="Normal 25 14 5 2" xfId="33756" xr:uid="{00000000-0005-0000-0000-0000DB830000}"/>
    <cellStyle name="Normal 25 14 6" xfId="33757" xr:uid="{00000000-0005-0000-0000-0000DC830000}"/>
    <cellStyle name="Normal 25 14 6 2" xfId="33758" xr:uid="{00000000-0005-0000-0000-0000DD830000}"/>
    <cellStyle name="Normal 25 14 7" xfId="33759" xr:uid="{00000000-0005-0000-0000-0000DE830000}"/>
    <cellStyle name="Normal 25 14 7 2" xfId="33760" xr:uid="{00000000-0005-0000-0000-0000DF830000}"/>
    <cellStyle name="Normal 25 14 8" xfId="33761" xr:uid="{00000000-0005-0000-0000-0000E0830000}"/>
    <cellStyle name="Normal 25 14 9" xfId="33762" xr:uid="{00000000-0005-0000-0000-0000E1830000}"/>
    <cellStyle name="Normal 25 15" xfId="33763" xr:uid="{00000000-0005-0000-0000-0000E2830000}"/>
    <cellStyle name="Normal 25 15 10" xfId="33764" xr:uid="{00000000-0005-0000-0000-0000E3830000}"/>
    <cellStyle name="Normal 25 15 2" xfId="33765" xr:uid="{00000000-0005-0000-0000-0000E4830000}"/>
    <cellStyle name="Normal 25 15 2 2" xfId="33766" xr:uid="{00000000-0005-0000-0000-0000E5830000}"/>
    <cellStyle name="Normal 25 15 3" xfId="33767" xr:uid="{00000000-0005-0000-0000-0000E6830000}"/>
    <cellStyle name="Normal 25 15 3 2" xfId="33768" xr:uid="{00000000-0005-0000-0000-0000E7830000}"/>
    <cellStyle name="Normal 25 15 4" xfId="33769" xr:uid="{00000000-0005-0000-0000-0000E8830000}"/>
    <cellStyle name="Normal 25 15 4 2" xfId="33770" xr:uid="{00000000-0005-0000-0000-0000E9830000}"/>
    <cellStyle name="Normal 25 15 5" xfId="33771" xr:uid="{00000000-0005-0000-0000-0000EA830000}"/>
    <cellStyle name="Normal 25 15 5 2" xfId="33772" xr:uid="{00000000-0005-0000-0000-0000EB830000}"/>
    <cellStyle name="Normal 25 15 6" xfId="33773" xr:uid="{00000000-0005-0000-0000-0000EC830000}"/>
    <cellStyle name="Normal 25 15 6 2" xfId="33774" xr:uid="{00000000-0005-0000-0000-0000ED830000}"/>
    <cellStyle name="Normal 25 15 7" xfId="33775" xr:uid="{00000000-0005-0000-0000-0000EE830000}"/>
    <cellStyle name="Normal 25 15 7 2" xfId="33776" xr:uid="{00000000-0005-0000-0000-0000EF830000}"/>
    <cellStyle name="Normal 25 15 8" xfId="33777" xr:uid="{00000000-0005-0000-0000-0000F0830000}"/>
    <cellStyle name="Normal 25 15 9" xfId="33778" xr:uid="{00000000-0005-0000-0000-0000F1830000}"/>
    <cellStyle name="Normal 25 16" xfId="33779" xr:uid="{00000000-0005-0000-0000-0000F2830000}"/>
    <cellStyle name="Normal 25 16 10" xfId="33780" xr:uid="{00000000-0005-0000-0000-0000F3830000}"/>
    <cellStyle name="Normal 25 16 2" xfId="33781" xr:uid="{00000000-0005-0000-0000-0000F4830000}"/>
    <cellStyle name="Normal 25 16 2 2" xfId="33782" xr:uid="{00000000-0005-0000-0000-0000F5830000}"/>
    <cellStyle name="Normal 25 16 3" xfId="33783" xr:uid="{00000000-0005-0000-0000-0000F6830000}"/>
    <cellStyle name="Normal 25 16 3 2" xfId="33784" xr:uid="{00000000-0005-0000-0000-0000F7830000}"/>
    <cellStyle name="Normal 25 16 4" xfId="33785" xr:uid="{00000000-0005-0000-0000-0000F8830000}"/>
    <cellStyle name="Normal 25 16 4 2" xfId="33786" xr:uid="{00000000-0005-0000-0000-0000F9830000}"/>
    <cellStyle name="Normal 25 16 5" xfId="33787" xr:uid="{00000000-0005-0000-0000-0000FA830000}"/>
    <cellStyle name="Normal 25 16 5 2" xfId="33788" xr:uid="{00000000-0005-0000-0000-0000FB830000}"/>
    <cellStyle name="Normal 25 16 6" xfId="33789" xr:uid="{00000000-0005-0000-0000-0000FC830000}"/>
    <cellStyle name="Normal 25 16 6 2" xfId="33790" xr:uid="{00000000-0005-0000-0000-0000FD830000}"/>
    <cellStyle name="Normal 25 16 7" xfId="33791" xr:uid="{00000000-0005-0000-0000-0000FE830000}"/>
    <cellStyle name="Normal 25 16 7 2" xfId="33792" xr:uid="{00000000-0005-0000-0000-0000FF830000}"/>
    <cellStyle name="Normal 25 16 8" xfId="33793" xr:uid="{00000000-0005-0000-0000-000000840000}"/>
    <cellStyle name="Normal 25 16 9" xfId="33794" xr:uid="{00000000-0005-0000-0000-000001840000}"/>
    <cellStyle name="Normal 25 17" xfId="33795" xr:uid="{00000000-0005-0000-0000-000002840000}"/>
    <cellStyle name="Normal 25 17 10" xfId="33796" xr:uid="{00000000-0005-0000-0000-000003840000}"/>
    <cellStyle name="Normal 25 17 2" xfId="33797" xr:uid="{00000000-0005-0000-0000-000004840000}"/>
    <cellStyle name="Normal 25 17 2 2" xfId="33798" xr:uid="{00000000-0005-0000-0000-000005840000}"/>
    <cellStyle name="Normal 25 17 3" xfId="33799" xr:uid="{00000000-0005-0000-0000-000006840000}"/>
    <cellStyle name="Normal 25 17 3 2" xfId="33800" xr:uid="{00000000-0005-0000-0000-000007840000}"/>
    <cellStyle name="Normal 25 17 4" xfId="33801" xr:uid="{00000000-0005-0000-0000-000008840000}"/>
    <cellStyle name="Normal 25 17 4 2" xfId="33802" xr:uid="{00000000-0005-0000-0000-000009840000}"/>
    <cellStyle name="Normal 25 17 5" xfId="33803" xr:uid="{00000000-0005-0000-0000-00000A840000}"/>
    <cellStyle name="Normal 25 17 5 2" xfId="33804" xr:uid="{00000000-0005-0000-0000-00000B840000}"/>
    <cellStyle name="Normal 25 17 6" xfId="33805" xr:uid="{00000000-0005-0000-0000-00000C840000}"/>
    <cellStyle name="Normal 25 17 6 2" xfId="33806" xr:uid="{00000000-0005-0000-0000-00000D840000}"/>
    <cellStyle name="Normal 25 17 7" xfId="33807" xr:uid="{00000000-0005-0000-0000-00000E840000}"/>
    <cellStyle name="Normal 25 17 7 2" xfId="33808" xr:uid="{00000000-0005-0000-0000-00000F840000}"/>
    <cellStyle name="Normal 25 17 8" xfId="33809" xr:uid="{00000000-0005-0000-0000-000010840000}"/>
    <cellStyle name="Normal 25 17 9" xfId="33810" xr:uid="{00000000-0005-0000-0000-000011840000}"/>
    <cellStyle name="Normal 25 18" xfId="33811" xr:uid="{00000000-0005-0000-0000-000012840000}"/>
    <cellStyle name="Normal 25 18 10" xfId="33812" xr:uid="{00000000-0005-0000-0000-000013840000}"/>
    <cellStyle name="Normal 25 18 2" xfId="33813" xr:uid="{00000000-0005-0000-0000-000014840000}"/>
    <cellStyle name="Normal 25 18 2 2" xfId="33814" xr:uid="{00000000-0005-0000-0000-000015840000}"/>
    <cellStyle name="Normal 25 18 3" xfId="33815" xr:uid="{00000000-0005-0000-0000-000016840000}"/>
    <cellStyle name="Normal 25 18 3 2" xfId="33816" xr:uid="{00000000-0005-0000-0000-000017840000}"/>
    <cellStyle name="Normal 25 18 4" xfId="33817" xr:uid="{00000000-0005-0000-0000-000018840000}"/>
    <cellStyle name="Normal 25 18 4 2" xfId="33818" xr:uid="{00000000-0005-0000-0000-000019840000}"/>
    <cellStyle name="Normal 25 18 5" xfId="33819" xr:uid="{00000000-0005-0000-0000-00001A840000}"/>
    <cellStyle name="Normal 25 18 5 2" xfId="33820" xr:uid="{00000000-0005-0000-0000-00001B840000}"/>
    <cellStyle name="Normal 25 18 6" xfId="33821" xr:uid="{00000000-0005-0000-0000-00001C840000}"/>
    <cellStyle name="Normal 25 18 6 2" xfId="33822" xr:uid="{00000000-0005-0000-0000-00001D840000}"/>
    <cellStyle name="Normal 25 18 7" xfId="33823" xr:uid="{00000000-0005-0000-0000-00001E840000}"/>
    <cellStyle name="Normal 25 18 7 2" xfId="33824" xr:uid="{00000000-0005-0000-0000-00001F840000}"/>
    <cellStyle name="Normal 25 18 8" xfId="33825" xr:uid="{00000000-0005-0000-0000-000020840000}"/>
    <cellStyle name="Normal 25 18 9" xfId="33826" xr:uid="{00000000-0005-0000-0000-000021840000}"/>
    <cellStyle name="Normal 25 19" xfId="33827" xr:uid="{00000000-0005-0000-0000-000022840000}"/>
    <cellStyle name="Normal 25 19 10" xfId="33828" xr:uid="{00000000-0005-0000-0000-000023840000}"/>
    <cellStyle name="Normal 25 19 2" xfId="33829" xr:uid="{00000000-0005-0000-0000-000024840000}"/>
    <cellStyle name="Normal 25 19 2 2" xfId="33830" xr:uid="{00000000-0005-0000-0000-000025840000}"/>
    <cellStyle name="Normal 25 19 3" xfId="33831" xr:uid="{00000000-0005-0000-0000-000026840000}"/>
    <cellStyle name="Normal 25 19 3 2" xfId="33832" xr:uid="{00000000-0005-0000-0000-000027840000}"/>
    <cellStyle name="Normal 25 19 4" xfId="33833" xr:uid="{00000000-0005-0000-0000-000028840000}"/>
    <cellStyle name="Normal 25 19 4 2" xfId="33834" xr:uid="{00000000-0005-0000-0000-000029840000}"/>
    <cellStyle name="Normal 25 19 5" xfId="33835" xr:uid="{00000000-0005-0000-0000-00002A840000}"/>
    <cellStyle name="Normal 25 19 5 2" xfId="33836" xr:uid="{00000000-0005-0000-0000-00002B840000}"/>
    <cellStyle name="Normal 25 19 6" xfId="33837" xr:uid="{00000000-0005-0000-0000-00002C840000}"/>
    <cellStyle name="Normal 25 19 6 2" xfId="33838" xr:uid="{00000000-0005-0000-0000-00002D840000}"/>
    <cellStyle name="Normal 25 19 7" xfId="33839" xr:uid="{00000000-0005-0000-0000-00002E840000}"/>
    <cellStyle name="Normal 25 19 7 2" xfId="33840" xr:uid="{00000000-0005-0000-0000-00002F840000}"/>
    <cellStyle name="Normal 25 19 8" xfId="33841" xr:uid="{00000000-0005-0000-0000-000030840000}"/>
    <cellStyle name="Normal 25 19 9" xfId="33842" xr:uid="{00000000-0005-0000-0000-000031840000}"/>
    <cellStyle name="Normal 25 2" xfId="33843" xr:uid="{00000000-0005-0000-0000-000032840000}"/>
    <cellStyle name="Normal 25 2 10" xfId="33844" xr:uid="{00000000-0005-0000-0000-000033840000}"/>
    <cellStyle name="Normal 25 2 2" xfId="33845" xr:uid="{00000000-0005-0000-0000-000034840000}"/>
    <cellStyle name="Normal 25 2 2 2" xfId="33846" xr:uid="{00000000-0005-0000-0000-000035840000}"/>
    <cellStyle name="Normal 25 2 3" xfId="33847" xr:uid="{00000000-0005-0000-0000-000036840000}"/>
    <cellStyle name="Normal 25 2 3 2" xfId="33848" xr:uid="{00000000-0005-0000-0000-000037840000}"/>
    <cellStyle name="Normal 25 2 4" xfId="33849" xr:uid="{00000000-0005-0000-0000-000038840000}"/>
    <cellStyle name="Normal 25 2 4 2" xfId="33850" xr:uid="{00000000-0005-0000-0000-000039840000}"/>
    <cellStyle name="Normal 25 2 5" xfId="33851" xr:uid="{00000000-0005-0000-0000-00003A840000}"/>
    <cellStyle name="Normal 25 2 5 2" xfId="33852" xr:uid="{00000000-0005-0000-0000-00003B840000}"/>
    <cellStyle name="Normal 25 2 6" xfId="33853" xr:uid="{00000000-0005-0000-0000-00003C840000}"/>
    <cellStyle name="Normal 25 2 6 2" xfId="33854" xr:uid="{00000000-0005-0000-0000-00003D840000}"/>
    <cellStyle name="Normal 25 2 7" xfId="33855" xr:uid="{00000000-0005-0000-0000-00003E840000}"/>
    <cellStyle name="Normal 25 2 7 2" xfId="33856" xr:uid="{00000000-0005-0000-0000-00003F840000}"/>
    <cellStyle name="Normal 25 2 8" xfId="33857" xr:uid="{00000000-0005-0000-0000-000040840000}"/>
    <cellStyle name="Normal 25 2 9" xfId="33858" xr:uid="{00000000-0005-0000-0000-000041840000}"/>
    <cellStyle name="Normal 25 20" xfId="33859" xr:uid="{00000000-0005-0000-0000-000042840000}"/>
    <cellStyle name="Normal 25 20 10" xfId="33860" xr:uid="{00000000-0005-0000-0000-000043840000}"/>
    <cellStyle name="Normal 25 20 2" xfId="33861" xr:uid="{00000000-0005-0000-0000-000044840000}"/>
    <cellStyle name="Normal 25 20 2 2" xfId="33862" xr:uid="{00000000-0005-0000-0000-000045840000}"/>
    <cellStyle name="Normal 25 20 3" xfId="33863" xr:uid="{00000000-0005-0000-0000-000046840000}"/>
    <cellStyle name="Normal 25 20 3 2" xfId="33864" xr:uid="{00000000-0005-0000-0000-000047840000}"/>
    <cellStyle name="Normal 25 20 4" xfId="33865" xr:uid="{00000000-0005-0000-0000-000048840000}"/>
    <cellStyle name="Normal 25 20 4 2" xfId="33866" xr:uid="{00000000-0005-0000-0000-000049840000}"/>
    <cellStyle name="Normal 25 20 5" xfId="33867" xr:uid="{00000000-0005-0000-0000-00004A840000}"/>
    <cellStyle name="Normal 25 20 5 2" xfId="33868" xr:uid="{00000000-0005-0000-0000-00004B840000}"/>
    <cellStyle name="Normal 25 20 6" xfId="33869" xr:uid="{00000000-0005-0000-0000-00004C840000}"/>
    <cellStyle name="Normal 25 20 6 2" xfId="33870" xr:uid="{00000000-0005-0000-0000-00004D840000}"/>
    <cellStyle name="Normal 25 20 7" xfId="33871" xr:uid="{00000000-0005-0000-0000-00004E840000}"/>
    <cellStyle name="Normal 25 20 7 2" xfId="33872" xr:uid="{00000000-0005-0000-0000-00004F840000}"/>
    <cellStyle name="Normal 25 20 8" xfId="33873" xr:uid="{00000000-0005-0000-0000-000050840000}"/>
    <cellStyle name="Normal 25 20 9" xfId="33874" xr:uid="{00000000-0005-0000-0000-000051840000}"/>
    <cellStyle name="Normal 25 21" xfId="33875" xr:uid="{00000000-0005-0000-0000-000052840000}"/>
    <cellStyle name="Normal 25 21 10" xfId="33876" xr:uid="{00000000-0005-0000-0000-000053840000}"/>
    <cellStyle name="Normal 25 21 2" xfId="33877" xr:uid="{00000000-0005-0000-0000-000054840000}"/>
    <cellStyle name="Normal 25 21 2 2" xfId="33878" xr:uid="{00000000-0005-0000-0000-000055840000}"/>
    <cellStyle name="Normal 25 21 3" xfId="33879" xr:uid="{00000000-0005-0000-0000-000056840000}"/>
    <cellStyle name="Normal 25 21 3 2" xfId="33880" xr:uid="{00000000-0005-0000-0000-000057840000}"/>
    <cellStyle name="Normal 25 21 4" xfId="33881" xr:uid="{00000000-0005-0000-0000-000058840000}"/>
    <cellStyle name="Normal 25 21 4 2" xfId="33882" xr:uid="{00000000-0005-0000-0000-000059840000}"/>
    <cellStyle name="Normal 25 21 5" xfId="33883" xr:uid="{00000000-0005-0000-0000-00005A840000}"/>
    <cellStyle name="Normal 25 21 5 2" xfId="33884" xr:uid="{00000000-0005-0000-0000-00005B840000}"/>
    <cellStyle name="Normal 25 21 6" xfId="33885" xr:uid="{00000000-0005-0000-0000-00005C840000}"/>
    <cellStyle name="Normal 25 21 6 2" xfId="33886" xr:uid="{00000000-0005-0000-0000-00005D840000}"/>
    <cellStyle name="Normal 25 21 7" xfId="33887" xr:uid="{00000000-0005-0000-0000-00005E840000}"/>
    <cellStyle name="Normal 25 21 7 2" xfId="33888" xr:uid="{00000000-0005-0000-0000-00005F840000}"/>
    <cellStyle name="Normal 25 21 8" xfId="33889" xr:uid="{00000000-0005-0000-0000-000060840000}"/>
    <cellStyle name="Normal 25 21 9" xfId="33890" xr:uid="{00000000-0005-0000-0000-000061840000}"/>
    <cellStyle name="Normal 25 22" xfId="33891" xr:uid="{00000000-0005-0000-0000-000062840000}"/>
    <cellStyle name="Normal 25 22 10" xfId="33892" xr:uid="{00000000-0005-0000-0000-000063840000}"/>
    <cellStyle name="Normal 25 22 2" xfId="33893" xr:uid="{00000000-0005-0000-0000-000064840000}"/>
    <cellStyle name="Normal 25 22 2 2" xfId="33894" xr:uid="{00000000-0005-0000-0000-000065840000}"/>
    <cellStyle name="Normal 25 22 3" xfId="33895" xr:uid="{00000000-0005-0000-0000-000066840000}"/>
    <cellStyle name="Normal 25 22 3 2" xfId="33896" xr:uid="{00000000-0005-0000-0000-000067840000}"/>
    <cellStyle name="Normal 25 22 4" xfId="33897" xr:uid="{00000000-0005-0000-0000-000068840000}"/>
    <cellStyle name="Normal 25 22 4 2" xfId="33898" xr:uid="{00000000-0005-0000-0000-000069840000}"/>
    <cellStyle name="Normal 25 22 5" xfId="33899" xr:uid="{00000000-0005-0000-0000-00006A840000}"/>
    <cellStyle name="Normal 25 22 5 2" xfId="33900" xr:uid="{00000000-0005-0000-0000-00006B840000}"/>
    <cellStyle name="Normal 25 22 6" xfId="33901" xr:uid="{00000000-0005-0000-0000-00006C840000}"/>
    <cellStyle name="Normal 25 22 6 2" xfId="33902" xr:uid="{00000000-0005-0000-0000-00006D840000}"/>
    <cellStyle name="Normal 25 22 7" xfId="33903" xr:uid="{00000000-0005-0000-0000-00006E840000}"/>
    <cellStyle name="Normal 25 22 7 2" xfId="33904" xr:uid="{00000000-0005-0000-0000-00006F840000}"/>
    <cellStyle name="Normal 25 22 8" xfId="33905" xr:uid="{00000000-0005-0000-0000-000070840000}"/>
    <cellStyle name="Normal 25 22 9" xfId="33906" xr:uid="{00000000-0005-0000-0000-000071840000}"/>
    <cellStyle name="Normal 25 23" xfId="33907" xr:uid="{00000000-0005-0000-0000-000072840000}"/>
    <cellStyle name="Normal 25 23 10" xfId="33908" xr:uid="{00000000-0005-0000-0000-000073840000}"/>
    <cellStyle name="Normal 25 23 2" xfId="33909" xr:uid="{00000000-0005-0000-0000-000074840000}"/>
    <cellStyle name="Normal 25 23 2 2" xfId="33910" xr:uid="{00000000-0005-0000-0000-000075840000}"/>
    <cellStyle name="Normal 25 23 3" xfId="33911" xr:uid="{00000000-0005-0000-0000-000076840000}"/>
    <cellStyle name="Normal 25 23 3 2" xfId="33912" xr:uid="{00000000-0005-0000-0000-000077840000}"/>
    <cellStyle name="Normal 25 23 4" xfId="33913" xr:uid="{00000000-0005-0000-0000-000078840000}"/>
    <cellStyle name="Normal 25 23 4 2" xfId="33914" xr:uid="{00000000-0005-0000-0000-000079840000}"/>
    <cellStyle name="Normal 25 23 5" xfId="33915" xr:uid="{00000000-0005-0000-0000-00007A840000}"/>
    <cellStyle name="Normal 25 23 5 2" xfId="33916" xr:uid="{00000000-0005-0000-0000-00007B840000}"/>
    <cellStyle name="Normal 25 23 6" xfId="33917" xr:uid="{00000000-0005-0000-0000-00007C840000}"/>
    <cellStyle name="Normal 25 23 6 2" xfId="33918" xr:uid="{00000000-0005-0000-0000-00007D840000}"/>
    <cellStyle name="Normal 25 23 7" xfId="33919" xr:uid="{00000000-0005-0000-0000-00007E840000}"/>
    <cellStyle name="Normal 25 23 7 2" xfId="33920" xr:uid="{00000000-0005-0000-0000-00007F840000}"/>
    <cellStyle name="Normal 25 23 8" xfId="33921" xr:uid="{00000000-0005-0000-0000-000080840000}"/>
    <cellStyle name="Normal 25 23 9" xfId="33922" xr:uid="{00000000-0005-0000-0000-000081840000}"/>
    <cellStyle name="Normal 25 24" xfId="33923" xr:uid="{00000000-0005-0000-0000-000082840000}"/>
    <cellStyle name="Normal 25 24 10" xfId="33924" xr:uid="{00000000-0005-0000-0000-000083840000}"/>
    <cellStyle name="Normal 25 24 2" xfId="33925" xr:uid="{00000000-0005-0000-0000-000084840000}"/>
    <cellStyle name="Normal 25 24 2 2" xfId="33926" xr:uid="{00000000-0005-0000-0000-000085840000}"/>
    <cellStyle name="Normal 25 24 3" xfId="33927" xr:uid="{00000000-0005-0000-0000-000086840000}"/>
    <cellStyle name="Normal 25 24 3 2" xfId="33928" xr:uid="{00000000-0005-0000-0000-000087840000}"/>
    <cellStyle name="Normal 25 24 4" xfId="33929" xr:uid="{00000000-0005-0000-0000-000088840000}"/>
    <cellStyle name="Normal 25 24 4 2" xfId="33930" xr:uid="{00000000-0005-0000-0000-000089840000}"/>
    <cellStyle name="Normal 25 24 5" xfId="33931" xr:uid="{00000000-0005-0000-0000-00008A840000}"/>
    <cellStyle name="Normal 25 24 5 2" xfId="33932" xr:uid="{00000000-0005-0000-0000-00008B840000}"/>
    <cellStyle name="Normal 25 24 6" xfId="33933" xr:uid="{00000000-0005-0000-0000-00008C840000}"/>
    <cellStyle name="Normal 25 24 6 2" xfId="33934" xr:uid="{00000000-0005-0000-0000-00008D840000}"/>
    <cellStyle name="Normal 25 24 7" xfId="33935" xr:uid="{00000000-0005-0000-0000-00008E840000}"/>
    <cellStyle name="Normal 25 24 7 2" xfId="33936" xr:uid="{00000000-0005-0000-0000-00008F840000}"/>
    <cellStyle name="Normal 25 24 8" xfId="33937" xr:uid="{00000000-0005-0000-0000-000090840000}"/>
    <cellStyle name="Normal 25 24 9" xfId="33938" xr:uid="{00000000-0005-0000-0000-000091840000}"/>
    <cellStyle name="Normal 25 25" xfId="33939" xr:uid="{00000000-0005-0000-0000-000092840000}"/>
    <cellStyle name="Normal 25 25 10" xfId="33940" xr:uid="{00000000-0005-0000-0000-000093840000}"/>
    <cellStyle name="Normal 25 25 2" xfId="33941" xr:uid="{00000000-0005-0000-0000-000094840000}"/>
    <cellStyle name="Normal 25 25 2 2" xfId="33942" xr:uid="{00000000-0005-0000-0000-000095840000}"/>
    <cellStyle name="Normal 25 25 3" xfId="33943" xr:uid="{00000000-0005-0000-0000-000096840000}"/>
    <cellStyle name="Normal 25 25 3 2" xfId="33944" xr:uid="{00000000-0005-0000-0000-000097840000}"/>
    <cellStyle name="Normal 25 25 4" xfId="33945" xr:uid="{00000000-0005-0000-0000-000098840000}"/>
    <cellStyle name="Normal 25 25 4 2" xfId="33946" xr:uid="{00000000-0005-0000-0000-000099840000}"/>
    <cellStyle name="Normal 25 25 5" xfId="33947" xr:uid="{00000000-0005-0000-0000-00009A840000}"/>
    <cellStyle name="Normal 25 25 5 2" xfId="33948" xr:uid="{00000000-0005-0000-0000-00009B840000}"/>
    <cellStyle name="Normal 25 25 6" xfId="33949" xr:uid="{00000000-0005-0000-0000-00009C840000}"/>
    <cellStyle name="Normal 25 25 6 2" xfId="33950" xr:uid="{00000000-0005-0000-0000-00009D840000}"/>
    <cellStyle name="Normal 25 25 7" xfId="33951" xr:uid="{00000000-0005-0000-0000-00009E840000}"/>
    <cellStyle name="Normal 25 25 7 2" xfId="33952" xr:uid="{00000000-0005-0000-0000-00009F840000}"/>
    <cellStyle name="Normal 25 25 8" xfId="33953" xr:uid="{00000000-0005-0000-0000-0000A0840000}"/>
    <cellStyle name="Normal 25 25 9" xfId="33954" xr:uid="{00000000-0005-0000-0000-0000A1840000}"/>
    <cellStyle name="Normal 25 26" xfId="33955" xr:uid="{00000000-0005-0000-0000-0000A2840000}"/>
    <cellStyle name="Normal 25 26 10" xfId="33956" xr:uid="{00000000-0005-0000-0000-0000A3840000}"/>
    <cellStyle name="Normal 25 26 2" xfId="33957" xr:uid="{00000000-0005-0000-0000-0000A4840000}"/>
    <cellStyle name="Normal 25 26 2 2" xfId="33958" xr:uid="{00000000-0005-0000-0000-0000A5840000}"/>
    <cellStyle name="Normal 25 26 3" xfId="33959" xr:uid="{00000000-0005-0000-0000-0000A6840000}"/>
    <cellStyle name="Normal 25 26 3 2" xfId="33960" xr:uid="{00000000-0005-0000-0000-0000A7840000}"/>
    <cellStyle name="Normal 25 26 4" xfId="33961" xr:uid="{00000000-0005-0000-0000-0000A8840000}"/>
    <cellStyle name="Normal 25 26 4 2" xfId="33962" xr:uid="{00000000-0005-0000-0000-0000A9840000}"/>
    <cellStyle name="Normal 25 26 5" xfId="33963" xr:uid="{00000000-0005-0000-0000-0000AA840000}"/>
    <cellStyle name="Normal 25 26 5 2" xfId="33964" xr:uid="{00000000-0005-0000-0000-0000AB840000}"/>
    <cellStyle name="Normal 25 26 6" xfId="33965" xr:uid="{00000000-0005-0000-0000-0000AC840000}"/>
    <cellStyle name="Normal 25 26 6 2" xfId="33966" xr:uid="{00000000-0005-0000-0000-0000AD840000}"/>
    <cellStyle name="Normal 25 26 7" xfId="33967" xr:uid="{00000000-0005-0000-0000-0000AE840000}"/>
    <cellStyle name="Normal 25 26 7 2" xfId="33968" xr:uid="{00000000-0005-0000-0000-0000AF840000}"/>
    <cellStyle name="Normal 25 26 8" xfId="33969" xr:uid="{00000000-0005-0000-0000-0000B0840000}"/>
    <cellStyle name="Normal 25 26 9" xfId="33970" xr:uid="{00000000-0005-0000-0000-0000B1840000}"/>
    <cellStyle name="Normal 25 27" xfId="33971" xr:uid="{00000000-0005-0000-0000-0000B2840000}"/>
    <cellStyle name="Normal 25 27 10" xfId="33972" xr:uid="{00000000-0005-0000-0000-0000B3840000}"/>
    <cellStyle name="Normal 25 27 2" xfId="33973" xr:uid="{00000000-0005-0000-0000-0000B4840000}"/>
    <cellStyle name="Normal 25 27 2 2" xfId="33974" xr:uid="{00000000-0005-0000-0000-0000B5840000}"/>
    <cellStyle name="Normal 25 27 3" xfId="33975" xr:uid="{00000000-0005-0000-0000-0000B6840000}"/>
    <cellStyle name="Normal 25 27 3 2" xfId="33976" xr:uid="{00000000-0005-0000-0000-0000B7840000}"/>
    <cellStyle name="Normal 25 27 4" xfId="33977" xr:uid="{00000000-0005-0000-0000-0000B8840000}"/>
    <cellStyle name="Normal 25 27 4 2" xfId="33978" xr:uid="{00000000-0005-0000-0000-0000B9840000}"/>
    <cellStyle name="Normal 25 27 5" xfId="33979" xr:uid="{00000000-0005-0000-0000-0000BA840000}"/>
    <cellStyle name="Normal 25 27 5 2" xfId="33980" xr:uid="{00000000-0005-0000-0000-0000BB840000}"/>
    <cellStyle name="Normal 25 27 6" xfId="33981" xr:uid="{00000000-0005-0000-0000-0000BC840000}"/>
    <cellStyle name="Normal 25 27 6 2" xfId="33982" xr:uid="{00000000-0005-0000-0000-0000BD840000}"/>
    <cellStyle name="Normal 25 27 7" xfId="33983" xr:uid="{00000000-0005-0000-0000-0000BE840000}"/>
    <cellStyle name="Normal 25 27 7 2" xfId="33984" xr:uid="{00000000-0005-0000-0000-0000BF840000}"/>
    <cellStyle name="Normal 25 27 8" xfId="33985" xr:uid="{00000000-0005-0000-0000-0000C0840000}"/>
    <cellStyle name="Normal 25 27 9" xfId="33986" xr:uid="{00000000-0005-0000-0000-0000C1840000}"/>
    <cellStyle name="Normal 25 28" xfId="33987" xr:uid="{00000000-0005-0000-0000-0000C2840000}"/>
    <cellStyle name="Normal 25 28 10" xfId="33988" xr:uid="{00000000-0005-0000-0000-0000C3840000}"/>
    <cellStyle name="Normal 25 28 2" xfId="33989" xr:uid="{00000000-0005-0000-0000-0000C4840000}"/>
    <cellStyle name="Normal 25 28 2 2" xfId="33990" xr:uid="{00000000-0005-0000-0000-0000C5840000}"/>
    <cellStyle name="Normal 25 28 3" xfId="33991" xr:uid="{00000000-0005-0000-0000-0000C6840000}"/>
    <cellStyle name="Normal 25 28 3 2" xfId="33992" xr:uid="{00000000-0005-0000-0000-0000C7840000}"/>
    <cellStyle name="Normal 25 28 4" xfId="33993" xr:uid="{00000000-0005-0000-0000-0000C8840000}"/>
    <cellStyle name="Normal 25 28 4 2" xfId="33994" xr:uid="{00000000-0005-0000-0000-0000C9840000}"/>
    <cellStyle name="Normal 25 28 5" xfId="33995" xr:uid="{00000000-0005-0000-0000-0000CA840000}"/>
    <cellStyle name="Normal 25 28 5 2" xfId="33996" xr:uid="{00000000-0005-0000-0000-0000CB840000}"/>
    <cellStyle name="Normal 25 28 6" xfId="33997" xr:uid="{00000000-0005-0000-0000-0000CC840000}"/>
    <cellStyle name="Normal 25 28 6 2" xfId="33998" xr:uid="{00000000-0005-0000-0000-0000CD840000}"/>
    <cellStyle name="Normal 25 28 7" xfId="33999" xr:uid="{00000000-0005-0000-0000-0000CE840000}"/>
    <cellStyle name="Normal 25 28 7 2" xfId="34000" xr:uid="{00000000-0005-0000-0000-0000CF840000}"/>
    <cellStyle name="Normal 25 28 8" xfId="34001" xr:uid="{00000000-0005-0000-0000-0000D0840000}"/>
    <cellStyle name="Normal 25 28 9" xfId="34002" xr:uid="{00000000-0005-0000-0000-0000D1840000}"/>
    <cellStyle name="Normal 25 29" xfId="34003" xr:uid="{00000000-0005-0000-0000-0000D2840000}"/>
    <cellStyle name="Normal 25 29 10" xfId="34004" xr:uid="{00000000-0005-0000-0000-0000D3840000}"/>
    <cellStyle name="Normal 25 29 2" xfId="34005" xr:uid="{00000000-0005-0000-0000-0000D4840000}"/>
    <cellStyle name="Normal 25 29 2 2" xfId="34006" xr:uid="{00000000-0005-0000-0000-0000D5840000}"/>
    <cellStyle name="Normal 25 29 3" xfId="34007" xr:uid="{00000000-0005-0000-0000-0000D6840000}"/>
    <cellStyle name="Normal 25 29 3 2" xfId="34008" xr:uid="{00000000-0005-0000-0000-0000D7840000}"/>
    <cellStyle name="Normal 25 29 4" xfId="34009" xr:uid="{00000000-0005-0000-0000-0000D8840000}"/>
    <cellStyle name="Normal 25 29 4 2" xfId="34010" xr:uid="{00000000-0005-0000-0000-0000D9840000}"/>
    <cellStyle name="Normal 25 29 5" xfId="34011" xr:uid="{00000000-0005-0000-0000-0000DA840000}"/>
    <cellStyle name="Normal 25 29 5 2" xfId="34012" xr:uid="{00000000-0005-0000-0000-0000DB840000}"/>
    <cellStyle name="Normal 25 29 6" xfId="34013" xr:uid="{00000000-0005-0000-0000-0000DC840000}"/>
    <cellStyle name="Normal 25 29 6 2" xfId="34014" xr:uid="{00000000-0005-0000-0000-0000DD840000}"/>
    <cellStyle name="Normal 25 29 7" xfId="34015" xr:uid="{00000000-0005-0000-0000-0000DE840000}"/>
    <cellStyle name="Normal 25 29 7 2" xfId="34016" xr:uid="{00000000-0005-0000-0000-0000DF840000}"/>
    <cellStyle name="Normal 25 29 8" xfId="34017" xr:uid="{00000000-0005-0000-0000-0000E0840000}"/>
    <cellStyle name="Normal 25 29 9" xfId="34018" xr:uid="{00000000-0005-0000-0000-0000E1840000}"/>
    <cellStyle name="Normal 25 3" xfId="34019" xr:uid="{00000000-0005-0000-0000-0000E2840000}"/>
    <cellStyle name="Normal 25 3 10" xfId="34020" xr:uid="{00000000-0005-0000-0000-0000E3840000}"/>
    <cellStyle name="Normal 25 3 2" xfId="34021" xr:uid="{00000000-0005-0000-0000-0000E4840000}"/>
    <cellStyle name="Normal 25 3 2 2" xfId="34022" xr:uid="{00000000-0005-0000-0000-0000E5840000}"/>
    <cellStyle name="Normal 25 3 3" xfId="34023" xr:uid="{00000000-0005-0000-0000-0000E6840000}"/>
    <cellStyle name="Normal 25 3 3 2" xfId="34024" xr:uid="{00000000-0005-0000-0000-0000E7840000}"/>
    <cellStyle name="Normal 25 3 4" xfId="34025" xr:uid="{00000000-0005-0000-0000-0000E8840000}"/>
    <cellStyle name="Normal 25 3 4 2" xfId="34026" xr:uid="{00000000-0005-0000-0000-0000E9840000}"/>
    <cellStyle name="Normal 25 3 5" xfId="34027" xr:uid="{00000000-0005-0000-0000-0000EA840000}"/>
    <cellStyle name="Normal 25 3 5 2" xfId="34028" xr:uid="{00000000-0005-0000-0000-0000EB840000}"/>
    <cellStyle name="Normal 25 3 6" xfId="34029" xr:uid="{00000000-0005-0000-0000-0000EC840000}"/>
    <cellStyle name="Normal 25 3 6 2" xfId="34030" xr:uid="{00000000-0005-0000-0000-0000ED840000}"/>
    <cellStyle name="Normal 25 3 7" xfId="34031" xr:uid="{00000000-0005-0000-0000-0000EE840000}"/>
    <cellStyle name="Normal 25 3 7 2" xfId="34032" xr:uid="{00000000-0005-0000-0000-0000EF840000}"/>
    <cellStyle name="Normal 25 3 8" xfId="34033" xr:uid="{00000000-0005-0000-0000-0000F0840000}"/>
    <cellStyle name="Normal 25 3 9" xfId="34034" xr:uid="{00000000-0005-0000-0000-0000F1840000}"/>
    <cellStyle name="Normal 25 30" xfId="34035" xr:uid="{00000000-0005-0000-0000-0000F2840000}"/>
    <cellStyle name="Normal 25 30 10" xfId="34036" xr:uid="{00000000-0005-0000-0000-0000F3840000}"/>
    <cellStyle name="Normal 25 30 2" xfId="34037" xr:uid="{00000000-0005-0000-0000-0000F4840000}"/>
    <cellStyle name="Normal 25 30 2 2" xfId="34038" xr:uid="{00000000-0005-0000-0000-0000F5840000}"/>
    <cellStyle name="Normal 25 30 3" xfId="34039" xr:uid="{00000000-0005-0000-0000-0000F6840000}"/>
    <cellStyle name="Normal 25 30 3 2" xfId="34040" xr:uid="{00000000-0005-0000-0000-0000F7840000}"/>
    <cellStyle name="Normal 25 30 4" xfId="34041" xr:uid="{00000000-0005-0000-0000-0000F8840000}"/>
    <cellStyle name="Normal 25 30 4 2" xfId="34042" xr:uid="{00000000-0005-0000-0000-0000F9840000}"/>
    <cellStyle name="Normal 25 30 5" xfId="34043" xr:uid="{00000000-0005-0000-0000-0000FA840000}"/>
    <cellStyle name="Normal 25 30 5 2" xfId="34044" xr:uid="{00000000-0005-0000-0000-0000FB840000}"/>
    <cellStyle name="Normal 25 30 6" xfId="34045" xr:uid="{00000000-0005-0000-0000-0000FC840000}"/>
    <cellStyle name="Normal 25 30 6 2" xfId="34046" xr:uid="{00000000-0005-0000-0000-0000FD840000}"/>
    <cellStyle name="Normal 25 30 7" xfId="34047" xr:uid="{00000000-0005-0000-0000-0000FE840000}"/>
    <cellStyle name="Normal 25 30 7 2" xfId="34048" xr:uid="{00000000-0005-0000-0000-0000FF840000}"/>
    <cellStyle name="Normal 25 30 8" xfId="34049" xr:uid="{00000000-0005-0000-0000-000000850000}"/>
    <cellStyle name="Normal 25 30 9" xfId="34050" xr:uid="{00000000-0005-0000-0000-000001850000}"/>
    <cellStyle name="Normal 25 31" xfId="34051" xr:uid="{00000000-0005-0000-0000-000002850000}"/>
    <cellStyle name="Normal 25 31 10" xfId="34052" xr:uid="{00000000-0005-0000-0000-000003850000}"/>
    <cellStyle name="Normal 25 31 2" xfId="34053" xr:uid="{00000000-0005-0000-0000-000004850000}"/>
    <cellStyle name="Normal 25 31 2 2" xfId="34054" xr:uid="{00000000-0005-0000-0000-000005850000}"/>
    <cellStyle name="Normal 25 31 3" xfId="34055" xr:uid="{00000000-0005-0000-0000-000006850000}"/>
    <cellStyle name="Normal 25 31 3 2" xfId="34056" xr:uid="{00000000-0005-0000-0000-000007850000}"/>
    <cellStyle name="Normal 25 31 4" xfId="34057" xr:uid="{00000000-0005-0000-0000-000008850000}"/>
    <cellStyle name="Normal 25 31 4 2" xfId="34058" xr:uid="{00000000-0005-0000-0000-000009850000}"/>
    <cellStyle name="Normal 25 31 5" xfId="34059" xr:uid="{00000000-0005-0000-0000-00000A850000}"/>
    <cellStyle name="Normal 25 31 5 2" xfId="34060" xr:uid="{00000000-0005-0000-0000-00000B850000}"/>
    <cellStyle name="Normal 25 31 6" xfId="34061" xr:uid="{00000000-0005-0000-0000-00000C850000}"/>
    <cellStyle name="Normal 25 31 6 2" xfId="34062" xr:uid="{00000000-0005-0000-0000-00000D850000}"/>
    <cellStyle name="Normal 25 31 7" xfId="34063" xr:uid="{00000000-0005-0000-0000-00000E850000}"/>
    <cellStyle name="Normal 25 31 7 2" xfId="34064" xr:uid="{00000000-0005-0000-0000-00000F850000}"/>
    <cellStyle name="Normal 25 31 8" xfId="34065" xr:uid="{00000000-0005-0000-0000-000010850000}"/>
    <cellStyle name="Normal 25 31 9" xfId="34066" xr:uid="{00000000-0005-0000-0000-000011850000}"/>
    <cellStyle name="Normal 25 32" xfId="34067" xr:uid="{00000000-0005-0000-0000-000012850000}"/>
    <cellStyle name="Normal 25 32 10" xfId="34068" xr:uid="{00000000-0005-0000-0000-000013850000}"/>
    <cellStyle name="Normal 25 32 2" xfId="34069" xr:uid="{00000000-0005-0000-0000-000014850000}"/>
    <cellStyle name="Normal 25 32 2 2" xfId="34070" xr:uid="{00000000-0005-0000-0000-000015850000}"/>
    <cellStyle name="Normal 25 32 3" xfId="34071" xr:uid="{00000000-0005-0000-0000-000016850000}"/>
    <cellStyle name="Normal 25 32 3 2" xfId="34072" xr:uid="{00000000-0005-0000-0000-000017850000}"/>
    <cellStyle name="Normal 25 32 4" xfId="34073" xr:uid="{00000000-0005-0000-0000-000018850000}"/>
    <cellStyle name="Normal 25 32 4 2" xfId="34074" xr:uid="{00000000-0005-0000-0000-000019850000}"/>
    <cellStyle name="Normal 25 32 5" xfId="34075" xr:uid="{00000000-0005-0000-0000-00001A850000}"/>
    <cellStyle name="Normal 25 32 5 2" xfId="34076" xr:uid="{00000000-0005-0000-0000-00001B850000}"/>
    <cellStyle name="Normal 25 32 6" xfId="34077" xr:uid="{00000000-0005-0000-0000-00001C850000}"/>
    <cellStyle name="Normal 25 32 6 2" xfId="34078" xr:uid="{00000000-0005-0000-0000-00001D850000}"/>
    <cellStyle name="Normal 25 32 7" xfId="34079" xr:uid="{00000000-0005-0000-0000-00001E850000}"/>
    <cellStyle name="Normal 25 32 7 2" xfId="34080" xr:uid="{00000000-0005-0000-0000-00001F850000}"/>
    <cellStyle name="Normal 25 32 8" xfId="34081" xr:uid="{00000000-0005-0000-0000-000020850000}"/>
    <cellStyle name="Normal 25 32 9" xfId="34082" xr:uid="{00000000-0005-0000-0000-000021850000}"/>
    <cellStyle name="Normal 25 33" xfId="34083" xr:uid="{00000000-0005-0000-0000-000022850000}"/>
    <cellStyle name="Normal 25 33 10" xfId="34084" xr:uid="{00000000-0005-0000-0000-000023850000}"/>
    <cellStyle name="Normal 25 33 2" xfId="34085" xr:uid="{00000000-0005-0000-0000-000024850000}"/>
    <cellStyle name="Normal 25 33 2 2" xfId="34086" xr:uid="{00000000-0005-0000-0000-000025850000}"/>
    <cellStyle name="Normal 25 33 3" xfId="34087" xr:uid="{00000000-0005-0000-0000-000026850000}"/>
    <cellStyle name="Normal 25 33 3 2" xfId="34088" xr:uid="{00000000-0005-0000-0000-000027850000}"/>
    <cellStyle name="Normal 25 33 4" xfId="34089" xr:uid="{00000000-0005-0000-0000-000028850000}"/>
    <cellStyle name="Normal 25 33 4 2" xfId="34090" xr:uid="{00000000-0005-0000-0000-000029850000}"/>
    <cellStyle name="Normal 25 33 5" xfId="34091" xr:uid="{00000000-0005-0000-0000-00002A850000}"/>
    <cellStyle name="Normal 25 33 5 2" xfId="34092" xr:uid="{00000000-0005-0000-0000-00002B850000}"/>
    <cellStyle name="Normal 25 33 6" xfId="34093" xr:uid="{00000000-0005-0000-0000-00002C850000}"/>
    <cellStyle name="Normal 25 33 6 2" xfId="34094" xr:uid="{00000000-0005-0000-0000-00002D850000}"/>
    <cellStyle name="Normal 25 33 7" xfId="34095" xr:uid="{00000000-0005-0000-0000-00002E850000}"/>
    <cellStyle name="Normal 25 33 7 2" xfId="34096" xr:uid="{00000000-0005-0000-0000-00002F850000}"/>
    <cellStyle name="Normal 25 33 8" xfId="34097" xr:uid="{00000000-0005-0000-0000-000030850000}"/>
    <cellStyle name="Normal 25 33 9" xfId="34098" xr:uid="{00000000-0005-0000-0000-000031850000}"/>
    <cellStyle name="Normal 25 34" xfId="34099" xr:uid="{00000000-0005-0000-0000-000032850000}"/>
    <cellStyle name="Normal 25 34 10" xfId="34100" xr:uid="{00000000-0005-0000-0000-000033850000}"/>
    <cellStyle name="Normal 25 34 2" xfId="34101" xr:uid="{00000000-0005-0000-0000-000034850000}"/>
    <cellStyle name="Normal 25 34 2 2" xfId="34102" xr:uid="{00000000-0005-0000-0000-000035850000}"/>
    <cellStyle name="Normal 25 34 3" xfId="34103" xr:uid="{00000000-0005-0000-0000-000036850000}"/>
    <cellStyle name="Normal 25 34 3 2" xfId="34104" xr:uid="{00000000-0005-0000-0000-000037850000}"/>
    <cellStyle name="Normal 25 34 4" xfId="34105" xr:uid="{00000000-0005-0000-0000-000038850000}"/>
    <cellStyle name="Normal 25 34 4 2" xfId="34106" xr:uid="{00000000-0005-0000-0000-000039850000}"/>
    <cellStyle name="Normal 25 34 5" xfId="34107" xr:uid="{00000000-0005-0000-0000-00003A850000}"/>
    <cellStyle name="Normal 25 34 5 2" xfId="34108" xr:uid="{00000000-0005-0000-0000-00003B850000}"/>
    <cellStyle name="Normal 25 34 6" xfId="34109" xr:uid="{00000000-0005-0000-0000-00003C850000}"/>
    <cellStyle name="Normal 25 34 6 2" xfId="34110" xr:uid="{00000000-0005-0000-0000-00003D850000}"/>
    <cellStyle name="Normal 25 34 7" xfId="34111" xr:uid="{00000000-0005-0000-0000-00003E850000}"/>
    <cellStyle name="Normal 25 34 7 2" xfId="34112" xr:uid="{00000000-0005-0000-0000-00003F850000}"/>
    <cellStyle name="Normal 25 34 8" xfId="34113" xr:uid="{00000000-0005-0000-0000-000040850000}"/>
    <cellStyle name="Normal 25 34 9" xfId="34114" xr:uid="{00000000-0005-0000-0000-000041850000}"/>
    <cellStyle name="Normal 25 35" xfId="34115" xr:uid="{00000000-0005-0000-0000-000042850000}"/>
    <cellStyle name="Normal 25 35 10" xfId="34116" xr:uid="{00000000-0005-0000-0000-000043850000}"/>
    <cellStyle name="Normal 25 35 2" xfId="34117" xr:uid="{00000000-0005-0000-0000-000044850000}"/>
    <cellStyle name="Normal 25 35 2 2" xfId="34118" xr:uid="{00000000-0005-0000-0000-000045850000}"/>
    <cellStyle name="Normal 25 35 3" xfId="34119" xr:uid="{00000000-0005-0000-0000-000046850000}"/>
    <cellStyle name="Normal 25 35 3 2" xfId="34120" xr:uid="{00000000-0005-0000-0000-000047850000}"/>
    <cellStyle name="Normal 25 35 4" xfId="34121" xr:uid="{00000000-0005-0000-0000-000048850000}"/>
    <cellStyle name="Normal 25 35 4 2" xfId="34122" xr:uid="{00000000-0005-0000-0000-000049850000}"/>
    <cellStyle name="Normal 25 35 5" xfId="34123" xr:uid="{00000000-0005-0000-0000-00004A850000}"/>
    <cellStyle name="Normal 25 35 5 2" xfId="34124" xr:uid="{00000000-0005-0000-0000-00004B850000}"/>
    <cellStyle name="Normal 25 35 6" xfId="34125" xr:uid="{00000000-0005-0000-0000-00004C850000}"/>
    <cellStyle name="Normal 25 35 6 2" xfId="34126" xr:uid="{00000000-0005-0000-0000-00004D850000}"/>
    <cellStyle name="Normal 25 35 7" xfId="34127" xr:uid="{00000000-0005-0000-0000-00004E850000}"/>
    <cellStyle name="Normal 25 35 7 2" xfId="34128" xr:uid="{00000000-0005-0000-0000-00004F850000}"/>
    <cellStyle name="Normal 25 35 8" xfId="34129" xr:uid="{00000000-0005-0000-0000-000050850000}"/>
    <cellStyle name="Normal 25 35 9" xfId="34130" xr:uid="{00000000-0005-0000-0000-000051850000}"/>
    <cellStyle name="Normal 25 36" xfId="34131" xr:uid="{00000000-0005-0000-0000-000052850000}"/>
    <cellStyle name="Normal 25 36 10" xfId="34132" xr:uid="{00000000-0005-0000-0000-000053850000}"/>
    <cellStyle name="Normal 25 36 2" xfId="34133" xr:uid="{00000000-0005-0000-0000-000054850000}"/>
    <cellStyle name="Normal 25 36 2 2" xfId="34134" xr:uid="{00000000-0005-0000-0000-000055850000}"/>
    <cellStyle name="Normal 25 36 3" xfId="34135" xr:uid="{00000000-0005-0000-0000-000056850000}"/>
    <cellStyle name="Normal 25 36 3 2" xfId="34136" xr:uid="{00000000-0005-0000-0000-000057850000}"/>
    <cellStyle name="Normal 25 36 4" xfId="34137" xr:uid="{00000000-0005-0000-0000-000058850000}"/>
    <cellStyle name="Normal 25 36 4 2" xfId="34138" xr:uid="{00000000-0005-0000-0000-000059850000}"/>
    <cellStyle name="Normal 25 36 5" xfId="34139" xr:uid="{00000000-0005-0000-0000-00005A850000}"/>
    <cellStyle name="Normal 25 36 5 2" xfId="34140" xr:uid="{00000000-0005-0000-0000-00005B850000}"/>
    <cellStyle name="Normal 25 36 6" xfId="34141" xr:uid="{00000000-0005-0000-0000-00005C850000}"/>
    <cellStyle name="Normal 25 36 6 2" xfId="34142" xr:uid="{00000000-0005-0000-0000-00005D850000}"/>
    <cellStyle name="Normal 25 36 7" xfId="34143" xr:uid="{00000000-0005-0000-0000-00005E850000}"/>
    <cellStyle name="Normal 25 36 7 2" xfId="34144" xr:uid="{00000000-0005-0000-0000-00005F850000}"/>
    <cellStyle name="Normal 25 36 8" xfId="34145" xr:uid="{00000000-0005-0000-0000-000060850000}"/>
    <cellStyle name="Normal 25 36 9" xfId="34146" xr:uid="{00000000-0005-0000-0000-000061850000}"/>
    <cellStyle name="Normal 25 37" xfId="34147" xr:uid="{00000000-0005-0000-0000-000062850000}"/>
    <cellStyle name="Normal 25 37 10" xfId="34148" xr:uid="{00000000-0005-0000-0000-000063850000}"/>
    <cellStyle name="Normal 25 37 2" xfId="34149" xr:uid="{00000000-0005-0000-0000-000064850000}"/>
    <cellStyle name="Normal 25 37 2 2" xfId="34150" xr:uid="{00000000-0005-0000-0000-000065850000}"/>
    <cellStyle name="Normal 25 37 3" xfId="34151" xr:uid="{00000000-0005-0000-0000-000066850000}"/>
    <cellStyle name="Normal 25 37 3 2" xfId="34152" xr:uid="{00000000-0005-0000-0000-000067850000}"/>
    <cellStyle name="Normal 25 37 4" xfId="34153" xr:uid="{00000000-0005-0000-0000-000068850000}"/>
    <cellStyle name="Normal 25 37 4 2" xfId="34154" xr:uid="{00000000-0005-0000-0000-000069850000}"/>
    <cellStyle name="Normal 25 37 5" xfId="34155" xr:uid="{00000000-0005-0000-0000-00006A850000}"/>
    <cellStyle name="Normal 25 37 5 2" xfId="34156" xr:uid="{00000000-0005-0000-0000-00006B850000}"/>
    <cellStyle name="Normal 25 37 6" xfId="34157" xr:uid="{00000000-0005-0000-0000-00006C850000}"/>
    <cellStyle name="Normal 25 37 6 2" xfId="34158" xr:uid="{00000000-0005-0000-0000-00006D850000}"/>
    <cellStyle name="Normal 25 37 7" xfId="34159" xr:uid="{00000000-0005-0000-0000-00006E850000}"/>
    <cellStyle name="Normal 25 37 7 2" xfId="34160" xr:uid="{00000000-0005-0000-0000-00006F850000}"/>
    <cellStyle name="Normal 25 37 8" xfId="34161" xr:uid="{00000000-0005-0000-0000-000070850000}"/>
    <cellStyle name="Normal 25 37 9" xfId="34162" xr:uid="{00000000-0005-0000-0000-000071850000}"/>
    <cellStyle name="Normal 25 38" xfId="34163" xr:uid="{00000000-0005-0000-0000-000072850000}"/>
    <cellStyle name="Normal 25 38 10" xfId="34164" xr:uid="{00000000-0005-0000-0000-000073850000}"/>
    <cellStyle name="Normal 25 38 2" xfId="34165" xr:uid="{00000000-0005-0000-0000-000074850000}"/>
    <cellStyle name="Normal 25 38 2 2" xfId="34166" xr:uid="{00000000-0005-0000-0000-000075850000}"/>
    <cellStyle name="Normal 25 38 3" xfId="34167" xr:uid="{00000000-0005-0000-0000-000076850000}"/>
    <cellStyle name="Normal 25 38 3 2" xfId="34168" xr:uid="{00000000-0005-0000-0000-000077850000}"/>
    <cellStyle name="Normal 25 38 4" xfId="34169" xr:uid="{00000000-0005-0000-0000-000078850000}"/>
    <cellStyle name="Normal 25 38 4 2" xfId="34170" xr:uid="{00000000-0005-0000-0000-000079850000}"/>
    <cellStyle name="Normal 25 38 5" xfId="34171" xr:uid="{00000000-0005-0000-0000-00007A850000}"/>
    <cellStyle name="Normal 25 38 5 2" xfId="34172" xr:uid="{00000000-0005-0000-0000-00007B850000}"/>
    <cellStyle name="Normal 25 38 6" xfId="34173" xr:uid="{00000000-0005-0000-0000-00007C850000}"/>
    <cellStyle name="Normal 25 38 6 2" xfId="34174" xr:uid="{00000000-0005-0000-0000-00007D850000}"/>
    <cellStyle name="Normal 25 38 7" xfId="34175" xr:uid="{00000000-0005-0000-0000-00007E850000}"/>
    <cellStyle name="Normal 25 38 7 2" xfId="34176" xr:uid="{00000000-0005-0000-0000-00007F850000}"/>
    <cellStyle name="Normal 25 38 8" xfId="34177" xr:uid="{00000000-0005-0000-0000-000080850000}"/>
    <cellStyle name="Normal 25 38 9" xfId="34178" xr:uid="{00000000-0005-0000-0000-000081850000}"/>
    <cellStyle name="Normal 25 39" xfId="34179" xr:uid="{00000000-0005-0000-0000-000082850000}"/>
    <cellStyle name="Normal 25 39 10" xfId="34180" xr:uid="{00000000-0005-0000-0000-000083850000}"/>
    <cellStyle name="Normal 25 39 2" xfId="34181" xr:uid="{00000000-0005-0000-0000-000084850000}"/>
    <cellStyle name="Normal 25 39 2 2" xfId="34182" xr:uid="{00000000-0005-0000-0000-000085850000}"/>
    <cellStyle name="Normal 25 39 3" xfId="34183" xr:uid="{00000000-0005-0000-0000-000086850000}"/>
    <cellStyle name="Normal 25 39 3 2" xfId="34184" xr:uid="{00000000-0005-0000-0000-000087850000}"/>
    <cellStyle name="Normal 25 39 4" xfId="34185" xr:uid="{00000000-0005-0000-0000-000088850000}"/>
    <cellStyle name="Normal 25 39 4 2" xfId="34186" xr:uid="{00000000-0005-0000-0000-000089850000}"/>
    <cellStyle name="Normal 25 39 5" xfId="34187" xr:uid="{00000000-0005-0000-0000-00008A850000}"/>
    <cellStyle name="Normal 25 39 5 2" xfId="34188" xr:uid="{00000000-0005-0000-0000-00008B850000}"/>
    <cellStyle name="Normal 25 39 6" xfId="34189" xr:uid="{00000000-0005-0000-0000-00008C850000}"/>
    <cellStyle name="Normal 25 39 6 2" xfId="34190" xr:uid="{00000000-0005-0000-0000-00008D850000}"/>
    <cellStyle name="Normal 25 39 7" xfId="34191" xr:uid="{00000000-0005-0000-0000-00008E850000}"/>
    <cellStyle name="Normal 25 39 7 2" xfId="34192" xr:uid="{00000000-0005-0000-0000-00008F850000}"/>
    <cellStyle name="Normal 25 39 8" xfId="34193" xr:uid="{00000000-0005-0000-0000-000090850000}"/>
    <cellStyle name="Normal 25 39 9" xfId="34194" xr:uid="{00000000-0005-0000-0000-000091850000}"/>
    <cellStyle name="Normal 25 4" xfId="34195" xr:uid="{00000000-0005-0000-0000-000092850000}"/>
    <cellStyle name="Normal 25 4 10" xfId="34196" xr:uid="{00000000-0005-0000-0000-000093850000}"/>
    <cellStyle name="Normal 25 4 2" xfId="34197" xr:uid="{00000000-0005-0000-0000-000094850000}"/>
    <cellStyle name="Normal 25 4 2 2" xfId="34198" xr:uid="{00000000-0005-0000-0000-000095850000}"/>
    <cellStyle name="Normal 25 4 3" xfId="34199" xr:uid="{00000000-0005-0000-0000-000096850000}"/>
    <cellStyle name="Normal 25 4 3 2" xfId="34200" xr:uid="{00000000-0005-0000-0000-000097850000}"/>
    <cellStyle name="Normal 25 4 4" xfId="34201" xr:uid="{00000000-0005-0000-0000-000098850000}"/>
    <cellStyle name="Normal 25 4 4 2" xfId="34202" xr:uid="{00000000-0005-0000-0000-000099850000}"/>
    <cellStyle name="Normal 25 4 5" xfId="34203" xr:uid="{00000000-0005-0000-0000-00009A850000}"/>
    <cellStyle name="Normal 25 4 5 2" xfId="34204" xr:uid="{00000000-0005-0000-0000-00009B850000}"/>
    <cellStyle name="Normal 25 4 6" xfId="34205" xr:uid="{00000000-0005-0000-0000-00009C850000}"/>
    <cellStyle name="Normal 25 4 6 2" xfId="34206" xr:uid="{00000000-0005-0000-0000-00009D850000}"/>
    <cellStyle name="Normal 25 4 7" xfId="34207" xr:uid="{00000000-0005-0000-0000-00009E850000}"/>
    <cellStyle name="Normal 25 4 7 2" xfId="34208" xr:uid="{00000000-0005-0000-0000-00009F850000}"/>
    <cellStyle name="Normal 25 4 8" xfId="34209" xr:uid="{00000000-0005-0000-0000-0000A0850000}"/>
    <cellStyle name="Normal 25 4 9" xfId="34210" xr:uid="{00000000-0005-0000-0000-0000A1850000}"/>
    <cellStyle name="Normal 25 40" xfId="34211" xr:uid="{00000000-0005-0000-0000-0000A2850000}"/>
    <cellStyle name="Normal 25 40 10" xfId="34212" xr:uid="{00000000-0005-0000-0000-0000A3850000}"/>
    <cellStyle name="Normal 25 40 2" xfId="34213" xr:uid="{00000000-0005-0000-0000-0000A4850000}"/>
    <cellStyle name="Normal 25 40 2 2" xfId="34214" xr:uid="{00000000-0005-0000-0000-0000A5850000}"/>
    <cellStyle name="Normal 25 40 3" xfId="34215" xr:uid="{00000000-0005-0000-0000-0000A6850000}"/>
    <cellStyle name="Normal 25 40 3 2" xfId="34216" xr:uid="{00000000-0005-0000-0000-0000A7850000}"/>
    <cellStyle name="Normal 25 40 4" xfId="34217" xr:uid="{00000000-0005-0000-0000-0000A8850000}"/>
    <cellStyle name="Normal 25 40 4 2" xfId="34218" xr:uid="{00000000-0005-0000-0000-0000A9850000}"/>
    <cellStyle name="Normal 25 40 5" xfId="34219" xr:uid="{00000000-0005-0000-0000-0000AA850000}"/>
    <cellStyle name="Normal 25 40 5 2" xfId="34220" xr:uid="{00000000-0005-0000-0000-0000AB850000}"/>
    <cellStyle name="Normal 25 40 6" xfId="34221" xr:uid="{00000000-0005-0000-0000-0000AC850000}"/>
    <cellStyle name="Normal 25 40 6 2" xfId="34222" xr:uid="{00000000-0005-0000-0000-0000AD850000}"/>
    <cellStyle name="Normal 25 40 7" xfId="34223" xr:uid="{00000000-0005-0000-0000-0000AE850000}"/>
    <cellStyle name="Normal 25 40 7 2" xfId="34224" xr:uid="{00000000-0005-0000-0000-0000AF850000}"/>
    <cellStyle name="Normal 25 40 8" xfId="34225" xr:uid="{00000000-0005-0000-0000-0000B0850000}"/>
    <cellStyle name="Normal 25 40 9" xfId="34226" xr:uid="{00000000-0005-0000-0000-0000B1850000}"/>
    <cellStyle name="Normal 25 41" xfId="34227" xr:uid="{00000000-0005-0000-0000-0000B2850000}"/>
    <cellStyle name="Normal 25 41 10" xfId="34228" xr:uid="{00000000-0005-0000-0000-0000B3850000}"/>
    <cellStyle name="Normal 25 41 2" xfId="34229" xr:uid="{00000000-0005-0000-0000-0000B4850000}"/>
    <cellStyle name="Normal 25 41 2 2" xfId="34230" xr:uid="{00000000-0005-0000-0000-0000B5850000}"/>
    <cellStyle name="Normal 25 41 3" xfId="34231" xr:uid="{00000000-0005-0000-0000-0000B6850000}"/>
    <cellStyle name="Normal 25 41 3 2" xfId="34232" xr:uid="{00000000-0005-0000-0000-0000B7850000}"/>
    <cellStyle name="Normal 25 41 4" xfId="34233" xr:uid="{00000000-0005-0000-0000-0000B8850000}"/>
    <cellStyle name="Normal 25 41 4 2" xfId="34234" xr:uid="{00000000-0005-0000-0000-0000B9850000}"/>
    <cellStyle name="Normal 25 41 5" xfId="34235" xr:uid="{00000000-0005-0000-0000-0000BA850000}"/>
    <cellStyle name="Normal 25 41 5 2" xfId="34236" xr:uid="{00000000-0005-0000-0000-0000BB850000}"/>
    <cellStyle name="Normal 25 41 6" xfId="34237" xr:uid="{00000000-0005-0000-0000-0000BC850000}"/>
    <cellStyle name="Normal 25 41 6 2" xfId="34238" xr:uid="{00000000-0005-0000-0000-0000BD850000}"/>
    <cellStyle name="Normal 25 41 7" xfId="34239" xr:uid="{00000000-0005-0000-0000-0000BE850000}"/>
    <cellStyle name="Normal 25 41 7 2" xfId="34240" xr:uid="{00000000-0005-0000-0000-0000BF850000}"/>
    <cellStyle name="Normal 25 41 8" xfId="34241" xr:uid="{00000000-0005-0000-0000-0000C0850000}"/>
    <cellStyle name="Normal 25 41 9" xfId="34242" xr:uid="{00000000-0005-0000-0000-0000C1850000}"/>
    <cellStyle name="Normal 25 42" xfId="34243" xr:uid="{00000000-0005-0000-0000-0000C2850000}"/>
    <cellStyle name="Normal 25 42 10" xfId="34244" xr:uid="{00000000-0005-0000-0000-0000C3850000}"/>
    <cellStyle name="Normal 25 42 2" xfId="34245" xr:uid="{00000000-0005-0000-0000-0000C4850000}"/>
    <cellStyle name="Normal 25 42 2 2" xfId="34246" xr:uid="{00000000-0005-0000-0000-0000C5850000}"/>
    <cellStyle name="Normal 25 42 3" xfId="34247" xr:uid="{00000000-0005-0000-0000-0000C6850000}"/>
    <cellStyle name="Normal 25 42 3 2" xfId="34248" xr:uid="{00000000-0005-0000-0000-0000C7850000}"/>
    <cellStyle name="Normal 25 42 4" xfId="34249" xr:uid="{00000000-0005-0000-0000-0000C8850000}"/>
    <cellStyle name="Normal 25 42 4 2" xfId="34250" xr:uid="{00000000-0005-0000-0000-0000C9850000}"/>
    <cellStyle name="Normal 25 42 5" xfId="34251" xr:uid="{00000000-0005-0000-0000-0000CA850000}"/>
    <cellStyle name="Normal 25 42 5 2" xfId="34252" xr:uid="{00000000-0005-0000-0000-0000CB850000}"/>
    <cellStyle name="Normal 25 42 6" xfId="34253" xr:uid="{00000000-0005-0000-0000-0000CC850000}"/>
    <cellStyle name="Normal 25 42 6 2" xfId="34254" xr:uid="{00000000-0005-0000-0000-0000CD850000}"/>
    <cellStyle name="Normal 25 42 7" xfId="34255" xr:uid="{00000000-0005-0000-0000-0000CE850000}"/>
    <cellStyle name="Normal 25 42 7 2" xfId="34256" xr:uid="{00000000-0005-0000-0000-0000CF850000}"/>
    <cellStyle name="Normal 25 42 8" xfId="34257" xr:uid="{00000000-0005-0000-0000-0000D0850000}"/>
    <cellStyle name="Normal 25 42 9" xfId="34258" xr:uid="{00000000-0005-0000-0000-0000D1850000}"/>
    <cellStyle name="Normal 25 43" xfId="34259" xr:uid="{00000000-0005-0000-0000-0000D2850000}"/>
    <cellStyle name="Normal 25 43 10" xfId="34260" xr:uid="{00000000-0005-0000-0000-0000D3850000}"/>
    <cellStyle name="Normal 25 43 2" xfId="34261" xr:uid="{00000000-0005-0000-0000-0000D4850000}"/>
    <cellStyle name="Normal 25 43 2 2" xfId="34262" xr:uid="{00000000-0005-0000-0000-0000D5850000}"/>
    <cellStyle name="Normal 25 43 3" xfId="34263" xr:uid="{00000000-0005-0000-0000-0000D6850000}"/>
    <cellStyle name="Normal 25 43 3 2" xfId="34264" xr:uid="{00000000-0005-0000-0000-0000D7850000}"/>
    <cellStyle name="Normal 25 43 4" xfId="34265" xr:uid="{00000000-0005-0000-0000-0000D8850000}"/>
    <cellStyle name="Normal 25 43 4 2" xfId="34266" xr:uid="{00000000-0005-0000-0000-0000D9850000}"/>
    <cellStyle name="Normal 25 43 5" xfId="34267" xr:uid="{00000000-0005-0000-0000-0000DA850000}"/>
    <cellStyle name="Normal 25 43 5 2" xfId="34268" xr:uid="{00000000-0005-0000-0000-0000DB850000}"/>
    <cellStyle name="Normal 25 43 6" xfId="34269" xr:uid="{00000000-0005-0000-0000-0000DC850000}"/>
    <cellStyle name="Normal 25 43 6 2" xfId="34270" xr:uid="{00000000-0005-0000-0000-0000DD850000}"/>
    <cellStyle name="Normal 25 43 7" xfId="34271" xr:uid="{00000000-0005-0000-0000-0000DE850000}"/>
    <cellStyle name="Normal 25 43 7 2" xfId="34272" xr:uid="{00000000-0005-0000-0000-0000DF850000}"/>
    <cellStyle name="Normal 25 43 8" xfId="34273" xr:uid="{00000000-0005-0000-0000-0000E0850000}"/>
    <cellStyle name="Normal 25 43 9" xfId="34274" xr:uid="{00000000-0005-0000-0000-0000E1850000}"/>
    <cellStyle name="Normal 25 44" xfId="34275" xr:uid="{00000000-0005-0000-0000-0000E2850000}"/>
    <cellStyle name="Normal 25 44 10" xfId="34276" xr:uid="{00000000-0005-0000-0000-0000E3850000}"/>
    <cellStyle name="Normal 25 44 2" xfId="34277" xr:uid="{00000000-0005-0000-0000-0000E4850000}"/>
    <cellStyle name="Normal 25 44 2 2" xfId="34278" xr:uid="{00000000-0005-0000-0000-0000E5850000}"/>
    <cellStyle name="Normal 25 44 3" xfId="34279" xr:uid="{00000000-0005-0000-0000-0000E6850000}"/>
    <cellStyle name="Normal 25 44 3 2" xfId="34280" xr:uid="{00000000-0005-0000-0000-0000E7850000}"/>
    <cellStyle name="Normal 25 44 4" xfId="34281" xr:uid="{00000000-0005-0000-0000-0000E8850000}"/>
    <cellStyle name="Normal 25 44 4 2" xfId="34282" xr:uid="{00000000-0005-0000-0000-0000E9850000}"/>
    <cellStyle name="Normal 25 44 5" xfId="34283" xr:uid="{00000000-0005-0000-0000-0000EA850000}"/>
    <cellStyle name="Normal 25 44 5 2" xfId="34284" xr:uid="{00000000-0005-0000-0000-0000EB850000}"/>
    <cellStyle name="Normal 25 44 6" xfId="34285" xr:uid="{00000000-0005-0000-0000-0000EC850000}"/>
    <cellStyle name="Normal 25 44 6 2" xfId="34286" xr:uid="{00000000-0005-0000-0000-0000ED850000}"/>
    <cellStyle name="Normal 25 44 7" xfId="34287" xr:uid="{00000000-0005-0000-0000-0000EE850000}"/>
    <cellStyle name="Normal 25 44 7 2" xfId="34288" xr:uid="{00000000-0005-0000-0000-0000EF850000}"/>
    <cellStyle name="Normal 25 44 8" xfId="34289" xr:uid="{00000000-0005-0000-0000-0000F0850000}"/>
    <cellStyle name="Normal 25 44 9" xfId="34290" xr:uid="{00000000-0005-0000-0000-0000F1850000}"/>
    <cellStyle name="Normal 25 45" xfId="34291" xr:uid="{00000000-0005-0000-0000-0000F2850000}"/>
    <cellStyle name="Normal 25 45 2" xfId="34292" xr:uid="{00000000-0005-0000-0000-0000F3850000}"/>
    <cellStyle name="Normal 25 46" xfId="34293" xr:uid="{00000000-0005-0000-0000-0000F4850000}"/>
    <cellStyle name="Normal 25 46 2" xfId="34294" xr:uid="{00000000-0005-0000-0000-0000F5850000}"/>
    <cellStyle name="Normal 25 47" xfId="34295" xr:uid="{00000000-0005-0000-0000-0000F6850000}"/>
    <cellStyle name="Normal 25 47 2" xfId="34296" xr:uid="{00000000-0005-0000-0000-0000F7850000}"/>
    <cellStyle name="Normal 25 48" xfId="34297" xr:uid="{00000000-0005-0000-0000-0000F8850000}"/>
    <cellStyle name="Normal 25 48 2" xfId="34298" xr:uid="{00000000-0005-0000-0000-0000F9850000}"/>
    <cellStyle name="Normal 25 49" xfId="34299" xr:uid="{00000000-0005-0000-0000-0000FA850000}"/>
    <cellStyle name="Normal 25 49 2" xfId="34300" xr:uid="{00000000-0005-0000-0000-0000FB850000}"/>
    <cellStyle name="Normal 25 5" xfId="34301" xr:uid="{00000000-0005-0000-0000-0000FC850000}"/>
    <cellStyle name="Normal 25 5 10" xfId="34302" xr:uid="{00000000-0005-0000-0000-0000FD850000}"/>
    <cellStyle name="Normal 25 5 2" xfId="34303" xr:uid="{00000000-0005-0000-0000-0000FE850000}"/>
    <cellStyle name="Normal 25 5 2 2" xfId="34304" xr:uid="{00000000-0005-0000-0000-0000FF850000}"/>
    <cellStyle name="Normal 25 5 3" xfId="34305" xr:uid="{00000000-0005-0000-0000-000000860000}"/>
    <cellStyle name="Normal 25 5 3 2" xfId="34306" xr:uid="{00000000-0005-0000-0000-000001860000}"/>
    <cellStyle name="Normal 25 5 4" xfId="34307" xr:uid="{00000000-0005-0000-0000-000002860000}"/>
    <cellStyle name="Normal 25 5 4 2" xfId="34308" xr:uid="{00000000-0005-0000-0000-000003860000}"/>
    <cellStyle name="Normal 25 5 5" xfId="34309" xr:uid="{00000000-0005-0000-0000-000004860000}"/>
    <cellStyle name="Normal 25 5 5 2" xfId="34310" xr:uid="{00000000-0005-0000-0000-000005860000}"/>
    <cellStyle name="Normal 25 5 6" xfId="34311" xr:uid="{00000000-0005-0000-0000-000006860000}"/>
    <cellStyle name="Normal 25 5 6 2" xfId="34312" xr:uid="{00000000-0005-0000-0000-000007860000}"/>
    <cellStyle name="Normal 25 5 7" xfId="34313" xr:uid="{00000000-0005-0000-0000-000008860000}"/>
    <cellStyle name="Normal 25 5 7 2" xfId="34314" xr:uid="{00000000-0005-0000-0000-000009860000}"/>
    <cellStyle name="Normal 25 5 8" xfId="34315" xr:uid="{00000000-0005-0000-0000-00000A860000}"/>
    <cellStyle name="Normal 25 5 9" xfId="34316" xr:uid="{00000000-0005-0000-0000-00000B860000}"/>
    <cellStyle name="Normal 25 50" xfId="34317" xr:uid="{00000000-0005-0000-0000-00000C860000}"/>
    <cellStyle name="Normal 25 50 2" xfId="34318" xr:uid="{00000000-0005-0000-0000-00000D860000}"/>
    <cellStyle name="Normal 25 51" xfId="34319" xr:uid="{00000000-0005-0000-0000-00000E860000}"/>
    <cellStyle name="Normal 25 52" xfId="34320" xr:uid="{00000000-0005-0000-0000-00000F860000}"/>
    <cellStyle name="Normal 25 53" xfId="34321" xr:uid="{00000000-0005-0000-0000-000010860000}"/>
    <cellStyle name="Normal 25 6" xfId="34322" xr:uid="{00000000-0005-0000-0000-000011860000}"/>
    <cellStyle name="Normal 25 6 10" xfId="34323" xr:uid="{00000000-0005-0000-0000-000012860000}"/>
    <cellStyle name="Normal 25 6 2" xfId="34324" xr:uid="{00000000-0005-0000-0000-000013860000}"/>
    <cellStyle name="Normal 25 6 2 2" xfId="34325" xr:uid="{00000000-0005-0000-0000-000014860000}"/>
    <cellStyle name="Normal 25 6 3" xfId="34326" xr:uid="{00000000-0005-0000-0000-000015860000}"/>
    <cellStyle name="Normal 25 6 3 2" xfId="34327" xr:uid="{00000000-0005-0000-0000-000016860000}"/>
    <cellStyle name="Normal 25 6 4" xfId="34328" xr:uid="{00000000-0005-0000-0000-000017860000}"/>
    <cellStyle name="Normal 25 6 4 2" xfId="34329" xr:uid="{00000000-0005-0000-0000-000018860000}"/>
    <cellStyle name="Normal 25 6 5" xfId="34330" xr:uid="{00000000-0005-0000-0000-000019860000}"/>
    <cellStyle name="Normal 25 6 5 2" xfId="34331" xr:uid="{00000000-0005-0000-0000-00001A860000}"/>
    <cellStyle name="Normal 25 6 6" xfId="34332" xr:uid="{00000000-0005-0000-0000-00001B860000}"/>
    <cellStyle name="Normal 25 6 6 2" xfId="34333" xr:uid="{00000000-0005-0000-0000-00001C860000}"/>
    <cellStyle name="Normal 25 6 7" xfId="34334" xr:uid="{00000000-0005-0000-0000-00001D860000}"/>
    <cellStyle name="Normal 25 6 7 2" xfId="34335" xr:uid="{00000000-0005-0000-0000-00001E860000}"/>
    <cellStyle name="Normal 25 6 8" xfId="34336" xr:uid="{00000000-0005-0000-0000-00001F860000}"/>
    <cellStyle name="Normal 25 6 9" xfId="34337" xr:uid="{00000000-0005-0000-0000-000020860000}"/>
    <cellStyle name="Normal 25 7" xfId="34338" xr:uid="{00000000-0005-0000-0000-000021860000}"/>
    <cellStyle name="Normal 25 7 10" xfId="34339" xr:uid="{00000000-0005-0000-0000-000022860000}"/>
    <cellStyle name="Normal 25 7 2" xfId="34340" xr:uid="{00000000-0005-0000-0000-000023860000}"/>
    <cellStyle name="Normal 25 7 2 2" xfId="34341" xr:uid="{00000000-0005-0000-0000-000024860000}"/>
    <cellStyle name="Normal 25 7 3" xfId="34342" xr:uid="{00000000-0005-0000-0000-000025860000}"/>
    <cellStyle name="Normal 25 7 3 2" xfId="34343" xr:uid="{00000000-0005-0000-0000-000026860000}"/>
    <cellStyle name="Normal 25 7 4" xfId="34344" xr:uid="{00000000-0005-0000-0000-000027860000}"/>
    <cellStyle name="Normal 25 7 4 2" xfId="34345" xr:uid="{00000000-0005-0000-0000-000028860000}"/>
    <cellStyle name="Normal 25 7 5" xfId="34346" xr:uid="{00000000-0005-0000-0000-000029860000}"/>
    <cellStyle name="Normal 25 7 5 2" xfId="34347" xr:uid="{00000000-0005-0000-0000-00002A860000}"/>
    <cellStyle name="Normal 25 7 6" xfId="34348" xr:uid="{00000000-0005-0000-0000-00002B860000}"/>
    <cellStyle name="Normal 25 7 6 2" xfId="34349" xr:uid="{00000000-0005-0000-0000-00002C860000}"/>
    <cellStyle name="Normal 25 7 7" xfId="34350" xr:uid="{00000000-0005-0000-0000-00002D860000}"/>
    <cellStyle name="Normal 25 7 7 2" xfId="34351" xr:uid="{00000000-0005-0000-0000-00002E860000}"/>
    <cellStyle name="Normal 25 7 8" xfId="34352" xr:uid="{00000000-0005-0000-0000-00002F860000}"/>
    <cellStyle name="Normal 25 7 9" xfId="34353" xr:uid="{00000000-0005-0000-0000-000030860000}"/>
    <cellStyle name="Normal 25 8" xfId="34354" xr:uid="{00000000-0005-0000-0000-000031860000}"/>
    <cellStyle name="Normal 25 8 10" xfId="34355" xr:uid="{00000000-0005-0000-0000-000032860000}"/>
    <cellStyle name="Normal 25 8 2" xfId="34356" xr:uid="{00000000-0005-0000-0000-000033860000}"/>
    <cellStyle name="Normal 25 8 2 2" xfId="34357" xr:uid="{00000000-0005-0000-0000-000034860000}"/>
    <cellStyle name="Normal 25 8 3" xfId="34358" xr:uid="{00000000-0005-0000-0000-000035860000}"/>
    <cellStyle name="Normal 25 8 3 2" xfId="34359" xr:uid="{00000000-0005-0000-0000-000036860000}"/>
    <cellStyle name="Normal 25 8 4" xfId="34360" xr:uid="{00000000-0005-0000-0000-000037860000}"/>
    <cellStyle name="Normal 25 8 4 2" xfId="34361" xr:uid="{00000000-0005-0000-0000-000038860000}"/>
    <cellStyle name="Normal 25 8 5" xfId="34362" xr:uid="{00000000-0005-0000-0000-000039860000}"/>
    <cellStyle name="Normal 25 8 5 2" xfId="34363" xr:uid="{00000000-0005-0000-0000-00003A860000}"/>
    <cellStyle name="Normal 25 8 6" xfId="34364" xr:uid="{00000000-0005-0000-0000-00003B860000}"/>
    <cellStyle name="Normal 25 8 6 2" xfId="34365" xr:uid="{00000000-0005-0000-0000-00003C860000}"/>
    <cellStyle name="Normal 25 8 7" xfId="34366" xr:uid="{00000000-0005-0000-0000-00003D860000}"/>
    <cellStyle name="Normal 25 8 7 2" xfId="34367" xr:uid="{00000000-0005-0000-0000-00003E860000}"/>
    <cellStyle name="Normal 25 8 8" xfId="34368" xr:uid="{00000000-0005-0000-0000-00003F860000}"/>
    <cellStyle name="Normal 25 8 9" xfId="34369" xr:uid="{00000000-0005-0000-0000-000040860000}"/>
    <cellStyle name="Normal 25 9" xfId="34370" xr:uid="{00000000-0005-0000-0000-000041860000}"/>
    <cellStyle name="Normal 25 9 10" xfId="34371" xr:uid="{00000000-0005-0000-0000-000042860000}"/>
    <cellStyle name="Normal 25 9 2" xfId="34372" xr:uid="{00000000-0005-0000-0000-000043860000}"/>
    <cellStyle name="Normal 25 9 2 2" xfId="34373" xr:uid="{00000000-0005-0000-0000-000044860000}"/>
    <cellStyle name="Normal 25 9 3" xfId="34374" xr:uid="{00000000-0005-0000-0000-000045860000}"/>
    <cellStyle name="Normal 25 9 3 2" xfId="34375" xr:uid="{00000000-0005-0000-0000-000046860000}"/>
    <cellStyle name="Normal 25 9 4" xfId="34376" xr:uid="{00000000-0005-0000-0000-000047860000}"/>
    <cellStyle name="Normal 25 9 4 2" xfId="34377" xr:uid="{00000000-0005-0000-0000-000048860000}"/>
    <cellStyle name="Normal 25 9 5" xfId="34378" xr:uid="{00000000-0005-0000-0000-000049860000}"/>
    <cellStyle name="Normal 25 9 5 2" xfId="34379" xr:uid="{00000000-0005-0000-0000-00004A860000}"/>
    <cellStyle name="Normal 25 9 6" xfId="34380" xr:uid="{00000000-0005-0000-0000-00004B860000}"/>
    <cellStyle name="Normal 25 9 6 2" xfId="34381" xr:uid="{00000000-0005-0000-0000-00004C860000}"/>
    <cellStyle name="Normal 25 9 7" xfId="34382" xr:uid="{00000000-0005-0000-0000-00004D860000}"/>
    <cellStyle name="Normal 25 9 7 2" xfId="34383" xr:uid="{00000000-0005-0000-0000-00004E860000}"/>
    <cellStyle name="Normal 25 9 8" xfId="34384" xr:uid="{00000000-0005-0000-0000-00004F860000}"/>
    <cellStyle name="Normal 25 9 9" xfId="34385" xr:uid="{00000000-0005-0000-0000-000050860000}"/>
    <cellStyle name="Normal 26" xfId="34386" xr:uid="{00000000-0005-0000-0000-000051860000}"/>
    <cellStyle name="Normal 26 10" xfId="34387" xr:uid="{00000000-0005-0000-0000-000052860000}"/>
    <cellStyle name="Normal 26 10 10" xfId="34388" xr:uid="{00000000-0005-0000-0000-000053860000}"/>
    <cellStyle name="Normal 26 10 2" xfId="34389" xr:uid="{00000000-0005-0000-0000-000054860000}"/>
    <cellStyle name="Normal 26 10 2 2" xfId="34390" xr:uid="{00000000-0005-0000-0000-000055860000}"/>
    <cellStyle name="Normal 26 10 3" xfId="34391" xr:uid="{00000000-0005-0000-0000-000056860000}"/>
    <cellStyle name="Normal 26 10 3 2" xfId="34392" xr:uid="{00000000-0005-0000-0000-000057860000}"/>
    <cellStyle name="Normal 26 10 4" xfId="34393" xr:uid="{00000000-0005-0000-0000-000058860000}"/>
    <cellStyle name="Normal 26 10 4 2" xfId="34394" xr:uid="{00000000-0005-0000-0000-000059860000}"/>
    <cellStyle name="Normal 26 10 5" xfId="34395" xr:uid="{00000000-0005-0000-0000-00005A860000}"/>
    <cellStyle name="Normal 26 10 5 2" xfId="34396" xr:uid="{00000000-0005-0000-0000-00005B860000}"/>
    <cellStyle name="Normal 26 10 6" xfId="34397" xr:uid="{00000000-0005-0000-0000-00005C860000}"/>
    <cellStyle name="Normal 26 10 6 2" xfId="34398" xr:uid="{00000000-0005-0000-0000-00005D860000}"/>
    <cellStyle name="Normal 26 10 7" xfId="34399" xr:uid="{00000000-0005-0000-0000-00005E860000}"/>
    <cellStyle name="Normal 26 10 7 2" xfId="34400" xr:uid="{00000000-0005-0000-0000-00005F860000}"/>
    <cellStyle name="Normal 26 10 8" xfId="34401" xr:uid="{00000000-0005-0000-0000-000060860000}"/>
    <cellStyle name="Normal 26 10 9" xfId="34402" xr:uid="{00000000-0005-0000-0000-000061860000}"/>
    <cellStyle name="Normal 26 11" xfId="34403" xr:uid="{00000000-0005-0000-0000-000062860000}"/>
    <cellStyle name="Normal 26 11 10" xfId="34404" xr:uid="{00000000-0005-0000-0000-000063860000}"/>
    <cellStyle name="Normal 26 11 2" xfId="34405" xr:uid="{00000000-0005-0000-0000-000064860000}"/>
    <cellStyle name="Normal 26 11 2 2" xfId="34406" xr:uid="{00000000-0005-0000-0000-000065860000}"/>
    <cellStyle name="Normal 26 11 3" xfId="34407" xr:uid="{00000000-0005-0000-0000-000066860000}"/>
    <cellStyle name="Normal 26 11 3 2" xfId="34408" xr:uid="{00000000-0005-0000-0000-000067860000}"/>
    <cellStyle name="Normal 26 11 4" xfId="34409" xr:uid="{00000000-0005-0000-0000-000068860000}"/>
    <cellStyle name="Normal 26 11 4 2" xfId="34410" xr:uid="{00000000-0005-0000-0000-000069860000}"/>
    <cellStyle name="Normal 26 11 5" xfId="34411" xr:uid="{00000000-0005-0000-0000-00006A860000}"/>
    <cellStyle name="Normal 26 11 5 2" xfId="34412" xr:uid="{00000000-0005-0000-0000-00006B860000}"/>
    <cellStyle name="Normal 26 11 6" xfId="34413" xr:uid="{00000000-0005-0000-0000-00006C860000}"/>
    <cellStyle name="Normal 26 11 6 2" xfId="34414" xr:uid="{00000000-0005-0000-0000-00006D860000}"/>
    <cellStyle name="Normal 26 11 7" xfId="34415" xr:uid="{00000000-0005-0000-0000-00006E860000}"/>
    <cellStyle name="Normal 26 11 7 2" xfId="34416" xr:uid="{00000000-0005-0000-0000-00006F860000}"/>
    <cellStyle name="Normal 26 11 8" xfId="34417" xr:uid="{00000000-0005-0000-0000-000070860000}"/>
    <cellStyle name="Normal 26 11 9" xfId="34418" xr:uid="{00000000-0005-0000-0000-000071860000}"/>
    <cellStyle name="Normal 26 12" xfId="34419" xr:uid="{00000000-0005-0000-0000-000072860000}"/>
    <cellStyle name="Normal 26 12 10" xfId="34420" xr:uid="{00000000-0005-0000-0000-000073860000}"/>
    <cellStyle name="Normal 26 12 2" xfId="34421" xr:uid="{00000000-0005-0000-0000-000074860000}"/>
    <cellStyle name="Normal 26 12 2 2" xfId="34422" xr:uid="{00000000-0005-0000-0000-000075860000}"/>
    <cellStyle name="Normal 26 12 3" xfId="34423" xr:uid="{00000000-0005-0000-0000-000076860000}"/>
    <cellStyle name="Normal 26 12 3 2" xfId="34424" xr:uid="{00000000-0005-0000-0000-000077860000}"/>
    <cellStyle name="Normal 26 12 4" xfId="34425" xr:uid="{00000000-0005-0000-0000-000078860000}"/>
    <cellStyle name="Normal 26 12 4 2" xfId="34426" xr:uid="{00000000-0005-0000-0000-000079860000}"/>
    <cellStyle name="Normal 26 12 5" xfId="34427" xr:uid="{00000000-0005-0000-0000-00007A860000}"/>
    <cellStyle name="Normal 26 12 5 2" xfId="34428" xr:uid="{00000000-0005-0000-0000-00007B860000}"/>
    <cellStyle name="Normal 26 12 6" xfId="34429" xr:uid="{00000000-0005-0000-0000-00007C860000}"/>
    <cellStyle name="Normal 26 12 6 2" xfId="34430" xr:uid="{00000000-0005-0000-0000-00007D860000}"/>
    <cellStyle name="Normal 26 12 7" xfId="34431" xr:uid="{00000000-0005-0000-0000-00007E860000}"/>
    <cellStyle name="Normal 26 12 7 2" xfId="34432" xr:uid="{00000000-0005-0000-0000-00007F860000}"/>
    <cellStyle name="Normal 26 12 8" xfId="34433" xr:uid="{00000000-0005-0000-0000-000080860000}"/>
    <cellStyle name="Normal 26 12 9" xfId="34434" xr:uid="{00000000-0005-0000-0000-000081860000}"/>
    <cellStyle name="Normal 26 13" xfId="34435" xr:uid="{00000000-0005-0000-0000-000082860000}"/>
    <cellStyle name="Normal 26 13 10" xfId="34436" xr:uid="{00000000-0005-0000-0000-000083860000}"/>
    <cellStyle name="Normal 26 13 2" xfId="34437" xr:uid="{00000000-0005-0000-0000-000084860000}"/>
    <cellStyle name="Normal 26 13 2 2" xfId="34438" xr:uid="{00000000-0005-0000-0000-000085860000}"/>
    <cellStyle name="Normal 26 13 3" xfId="34439" xr:uid="{00000000-0005-0000-0000-000086860000}"/>
    <cellStyle name="Normal 26 13 3 2" xfId="34440" xr:uid="{00000000-0005-0000-0000-000087860000}"/>
    <cellStyle name="Normal 26 13 4" xfId="34441" xr:uid="{00000000-0005-0000-0000-000088860000}"/>
    <cellStyle name="Normal 26 13 4 2" xfId="34442" xr:uid="{00000000-0005-0000-0000-000089860000}"/>
    <cellStyle name="Normal 26 13 5" xfId="34443" xr:uid="{00000000-0005-0000-0000-00008A860000}"/>
    <cellStyle name="Normal 26 13 5 2" xfId="34444" xr:uid="{00000000-0005-0000-0000-00008B860000}"/>
    <cellStyle name="Normal 26 13 6" xfId="34445" xr:uid="{00000000-0005-0000-0000-00008C860000}"/>
    <cellStyle name="Normal 26 13 6 2" xfId="34446" xr:uid="{00000000-0005-0000-0000-00008D860000}"/>
    <cellStyle name="Normal 26 13 7" xfId="34447" xr:uid="{00000000-0005-0000-0000-00008E860000}"/>
    <cellStyle name="Normal 26 13 7 2" xfId="34448" xr:uid="{00000000-0005-0000-0000-00008F860000}"/>
    <cellStyle name="Normal 26 13 8" xfId="34449" xr:uid="{00000000-0005-0000-0000-000090860000}"/>
    <cellStyle name="Normal 26 13 9" xfId="34450" xr:uid="{00000000-0005-0000-0000-000091860000}"/>
    <cellStyle name="Normal 26 14" xfId="34451" xr:uid="{00000000-0005-0000-0000-000092860000}"/>
    <cellStyle name="Normal 26 14 10" xfId="34452" xr:uid="{00000000-0005-0000-0000-000093860000}"/>
    <cellStyle name="Normal 26 14 2" xfId="34453" xr:uid="{00000000-0005-0000-0000-000094860000}"/>
    <cellStyle name="Normal 26 14 2 2" xfId="34454" xr:uid="{00000000-0005-0000-0000-000095860000}"/>
    <cellStyle name="Normal 26 14 3" xfId="34455" xr:uid="{00000000-0005-0000-0000-000096860000}"/>
    <cellStyle name="Normal 26 14 3 2" xfId="34456" xr:uid="{00000000-0005-0000-0000-000097860000}"/>
    <cellStyle name="Normal 26 14 4" xfId="34457" xr:uid="{00000000-0005-0000-0000-000098860000}"/>
    <cellStyle name="Normal 26 14 4 2" xfId="34458" xr:uid="{00000000-0005-0000-0000-000099860000}"/>
    <cellStyle name="Normal 26 14 5" xfId="34459" xr:uid="{00000000-0005-0000-0000-00009A860000}"/>
    <cellStyle name="Normal 26 14 5 2" xfId="34460" xr:uid="{00000000-0005-0000-0000-00009B860000}"/>
    <cellStyle name="Normal 26 14 6" xfId="34461" xr:uid="{00000000-0005-0000-0000-00009C860000}"/>
    <cellStyle name="Normal 26 14 6 2" xfId="34462" xr:uid="{00000000-0005-0000-0000-00009D860000}"/>
    <cellStyle name="Normal 26 14 7" xfId="34463" xr:uid="{00000000-0005-0000-0000-00009E860000}"/>
    <cellStyle name="Normal 26 14 7 2" xfId="34464" xr:uid="{00000000-0005-0000-0000-00009F860000}"/>
    <cellStyle name="Normal 26 14 8" xfId="34465" xr:uid="{00000000-0005-0000-0000-0000A0860000}"/>
    <cellStyle name="Normal 26 14 9" xfId="34466" xr:uid="{00000000-0005-0000-0000-0000A1860000}"/>
    <cellStyle name="Normal 26 15" xfId="34467" xr:uid="{00000000-0005-0000-0000-0000A2860000}"/>
    <cellStyle name="Normal 26 15 10" xfId="34468" xr:uid="{00000000-0005-0000-0000-0000A3860000}"/>
    <cellStyle name="Normal 26 15 2" xfId="34469" xr:uid="{00000000-0005-0000-0000-0000A4860000}"/>
    <cellStyle name="Normal 26 15 2 2" xfId="34470" xr:uid="{00000000-0005-0000-0000-0000A5860000}"/>
    <cellStyle name="Normal 26 15 3" xfId="34471" xr:uid="{00000000-0005-0000-0000-0000A6860000}"/>
    <cellStyle name="Normal 26 15 3 2" xfId="34472" xr:uid="{00000000-0005-0000-0000-0000A7860000}"/>
    <cellStyle name="Normal 26 15 4" xfId="34473" xr:uid="{00000000-0005-0000-0000-0000A8860000}"/>
    <cellStyle name="Normal 26 15 4 2" xfId="34474" xr:uid="{00000000-0005-0000-0000-0000A9860000}"/>
    <cellStyle name="Normal 26 15 5" xfId="34475" xr:uid="{00000000-0005-0000-0000-0000AA860000}"/>
    <cellStyle name="Normal 26 15 5 2" xfId="34476" xr:uid="{00000000-0005-0000-0000-0000AB860000}"/>
    <cellStyle name="Normal 26 15 6" xfId="34477" xr:uid="{00000000-0005-0000-0000-0000AC860000}"/>
    <cellStyle name="Normal 26 15 6 2" xfId="34478" xr:uid="{00000000-0005-0000-0000-0000AD860000}"/>
    <cellStyle name="Normal 26 15 7" xfId="34479" xr:uid="{00000000-0005-0000-0000-0000AE860000}"/>
    <cellStyle name="Normal 26 15 7 2" xfId="34480" xr:uid="{00000000-0005-0000-0000-0000AF860000}"/>
    <cellStyle name="Normal 26 15 8" xfId="34481" xr:uid="{00000000-0005-0000-0000-0000B0860000}"/>
    <cellStyle name="Normal 26 15 9" xfId="34482" xr:uid="{00000000-0005-0000-0000-0000B1860000}"/>
    <cellStyle name="Normal 26 16" xfId="34483" xr:uid="{00000000-0005-0000-0000-0000B2860000}"/>
    <cellStyle name="Normal 26 16 10" xfId="34484" xr:uid="{00000000-0005-0000-0000-0000B3860000}"/>
    <cellStyle name="Normal 26 16 2" xfId="34485" xr:uid="{00000000-0005-0000-0000-0000B4860000}"/>
    <cellStyle name="Normal 26 16 2 2" xfId="34486" xr:uid="{00000000-0005-0000-0000-0000B5860000}"/>
    <cellStyle name="Normal 26 16 3" xfId="34487" xr:uid="{00000000-0005-0000-0000-0000B6860000}"/>
    <cellStyle name="Normal 26 16 3 2" xfId="34488" xr:uid="{00000000-0005-0000-0000-0000B7860000}"/>
    <cellStyle name="Normal 26 16 4" xfId="34489" xr:uid="{00000000-0005-0000-0000-0000B8860000}"/>
    <cellStyle name="Normal 26 16 4 2" xfId="34490" xr:uid="{00000000-0005-0000-0000-0000B9860000}"/>
    <cellStyle name="Normal 26 16 5" xfId="34491" xr:uid="{00000000-0005-0000-0000-0000BA860000}"/>
    <cellStyle name="Normal 26 16 5 2" xfId="34492" xr:uid="{00000000-0005-0000-0000-0000BB860000}"/>
    <cellStyle name="Normal 26 16 6" xfId="34493" xr:uid="{00000000-0005-0000-0000-0000BC860000}"/>
    <cellStyle name="Normal 26 16 6 2" xfId="34494" xr:uid="{00000000-0005-0000-0000-0000BD860000}"/>
    <cellStyle name="Normal 26 16 7" xfId="34495" xr:uid="{00000000-0005-0000-0000-0000BE860000}"/>
    <cellStyle name="Normal 26 16 7 2" xfId="34496" xr:uid="{00000000-0005-0000-0000-0000BF860000}"/>
    <cellStyle name="Normal 26 16 8" xfId="34497" xr:uid="{00000000-0005-0000-0000-0000C0860000}"/>
    <cellStyle name="Normal 26 16 9" xfId="34498" xr:uid="{00000000-0005-0000-0000-0000C1860000}"/>
    <cellStyle name="Normal 26 17" xfId="34499" xr:uid="{00000000-0005-0000-0000-0000C2860000}"/>
    <cellStyle name="Normal 26 17 10" xfId="34500" xr:uid="{00000000-0005-0000-0000-0000C3860000}"/>
    <cellStyle name="Normal 26 17 2" xfId="34501" xr:uid="{00000000-0005-0000-0000-0000C4860000}"/>
    <cellStyle name="Normal 26 17 2 2" xfId="34502" xr:uid="{00000000-0005-0000-0000-0000C5860000}"/>
    <cellStyle name="Normal 26 17 3" xfId="34503" xr:uid="{00000000-0005-0000-0000-0000C6860000}"/>
    <cellStyle name="Normal 26 17 3 2" xfId="34504" xr:uid="{00000000-0005-0000-0000-0000C7860000}"/>
    <cellStyle name="Normal 26 17 4" xfId="34505" xr:uid="{00000000-0005-0000-0000-0000C8860000}"/>
    <cellStyle name="Normal 26 17 4 2" xfId="34506" xr:uid="{00000000-0005-0000-0000-0000C9860000}"/>
    <cellStyle name="Normal 26 17 5" xfId="34507" xr:uid="{00000000-0005-0000-0000-0000CA860000}"/>
    <cellStyle name="Normal 26 17 5 2" xfId="34508" xr:uid="{00000000-0005-0000-0000-0000CB860000}"/>
    <cellStyle name="Normal 26 17 6" xfId="34509" xr:uid="{00000000-0005-0000-0000-0000CC860000}"/>
    <cellStyle name="Normal 26 17 6 2" xfId="34510" xr:uid="{00000000-0005-0000-0000-0000CD860000}"/>
    <cellStyle name="Normal 26 17 7" xfId="34511" xr:uid="{00000000-0005-0000-0000-0000CE860000}"/>
    <cellStyle name="Normal 26 17 7 2" xfId="34512" xr:uid="{00000000-0005-0000-0000-0000CF860000}"/>
    <cellStyle name="Normal 26 17 8" xfId="34513" xr:uid="{00000000-0005-0000-0000-0000D0860000}"/>
    <cellStyle name="Normal 26 17 9" xfId="34514" xr:uid="{00000000-0005-0000-0000-0000D1860000}"/>
    <cellStyle name="Normal 26 18" xfId="34515" xr:uid="{00000000-0005-0000-0000-0000D2860000}"/>
    <cellStyle name="Normal 26 18 10" xfId="34516" xr:uid="{00000000-0005-0000-0000-0000D3860000}"/>
    <cellStyle name="Normal 26 18 2" xfId="34517" xr:uid="{00000000-0005-0000-0000-0000D4860000}"/>
    <cellStyle name="Normal 26 18 2 2" xfId="34518" xr:uid="{00000000-0005-0000-0000-0000D5860000}"/>
    <cellStyle name="Normal 26 18 3" xfId="34519" xr:uid="{00000000-0005-0000-0000-0000D6860000}"/>
    <cellStyle name="Normal 26 18 3 2" xfId="34520" xr:uid="{00000000-0005-0000-0000-0000D7860000}"/>
    <cellStyle name="Normal 26 18 4" xfId="34521" xr:uid="{00000000-0005-0000-0000-0000D8860000}"/>
    <cellStyle name="Normal 26 18 4 2" xfId="34522" xr:uid="{00000000-0005-0000-0000-0000D9860000}"/>
    <cellStyle name="Normal 26 18 5" xfId="34523" xr:uid="{00000000-0005-0000-0000-0000DA860000}"/>
    <cellStyle name="Normal 26 18 5 2" xfId="34524" xr:uid="{00000000-0005-0000-0000-0000DB860000}"/>
    <cellStyle name="Normal 26 18 6" xfId="34525" xr:uid="{00000000-0005-0000-0000-0000DC860000}"/>
    <cellStyle name="Normal 26 18 6 2" xfId="34526" xr:uid="{00000000-0005-0000-0000-0000DD860000}"/>
    <cellStyle name="Normal 26 18 7" xfId="34527" xr:uid="{00000000-0005-0000-0000-0000DE860000}"/>
    <cellStyle name="Normal 26 18 7 2" xfId="34528" xr:uid="{00000000-0005-0000-0000-0000DF860000}"/>
    <cellStyle name="Normal 26 18 8" xfId="34529" xr:uid="{00000000-0005-0000-0000-0000E0860000}"/>
    <cellStyle name="Normal 26 18 9" xfId="34530" xr:uid="{00000000-0005-0000-0000-0000E1860000}"/>
    <cellStyle name="Normal 26 19" xfId="34531" xr:uid="{00000000-0005-0000-0000-0000E2860000}"/>
    <cellStyle name="Normal 26 19 10" xfId="34532" xr:uid="{00000000-0005-0000-0000-0000E3860000}"/>
    <cellStyle name="Normal 26 19 2" xfId="34533" xr:uid="{00000000-0005-0000-0000-0000E4860000}"/>
    <cellStyle name="Normal 26 19 2 2" xfId="34534" xr:uid="{00000000-0005-0000-0000-0000E5860000}"/>
    <cellStyle name="Normal 26 19 3" xfId="34535" xr:uid="{00000000-0005-0000-0000-0000E6860000}"/>
    <cellStyle name="Normal 26 19 3 2" xfId="34536" xr:uid="{00000000-0005-0000-0000-0000E7860000}"/>
    <cellStyle name="Normal 26 19 4" xfId="34537" xr:uid="{00000000-0005-0000-0000-0000E8860000}"/>
    <cellStyle name="Normal 26 19 4 2" xfId="34538" xr:uid="{00000000-0005-0000-0000-0000E9860000}"/>
    <cellStyle name="Normal 26 19 5" xfId="34539" xr:uid="{00000000-0005-0000-0000-0000EA860000}"/>
    <cellStyle name="Normal 26 19 5 2" xfId="34540" xr:uid="{00000000-0005-0000-0000-0000EB860000}"/>
    <cellStyle name="Normal 26 19 6" xfId="34541" xr:uid="{00000000-0005-0000-0000-0000EC860000}"/>
    <cellStyle name="Normal 26 19 6 2" xfId="34542" xr:uid="{00000000-0005-0000-0000-0000ED860000}"/>
    <cellStyle name="Normal 26 19 7" xfId="34543" xr:uid="{00000000-0005-0000-0000-0000EE860000}"/>
    <cellStyle name="Normal 26 19 7 2" xfId="34544" xr:uid="{00000000-0005-0000-0000-0000EF860000}"/>
    <cellStyle name="Normal 26 19 8" xfId="34545" xr:uid="{00000000-0005-0000-0000-0000F0860000}"/>
    <cellStyle name="Normal 26 19 9" xfId="34546" xr:uid="{00000000-0005-0000-0000-0000F1860000}"/>
    <cellStyle name="Normal 26 2" xfId="34547" xr:uid="{00000000-0005-0000-0000-0000F2860000}"/>
    <cellStyle name="Normal 26 2 10" xfId="34548" xr:uid="{00000000-0005-0000-0000-0000F3860000}"/>
    <cellStyle name="Normal 26 2 11" xfId="34549" xr:uid="{00000000-0005-0000-0000-0000F4860000}"/>
    <cellStyle name="Normal 26 2 12" xfId="34550" xr:uid="{00000000-0005-0000-0000-0000F5860000}"/>
    <cellStyle name="Normal 26 2 2" xfId="34551" xr:uid="{00000000-0005-0000-0000-0000F6860000}"/>
    <cellStyle name="Normal 26 2 2 2" xfId="34552" xr:uid="{00000000-0005-0000-0000-0000F7860000}"/>
    <cellStyle name="Normal 26 2 3" xfId="34553" xr:uid="{00000000-0005-0000-0000-0000F8860000}"/>
    <cellStyle name="Normal 26 2 3 10" xfId="34554" xr:uid="{00000000-0005-0000-0000-0000F9860000}"/>
    <cellStyle name="Normal 26 2 3 2" xfId="34555" xr:uid="{00000000-0005-0000-0000-0000FA860000}"/>
    <cellStyle name="Normal 26 2 3 2 2" xfId="34556" xr:uid="{00000000-0005-0000-0000-0000FB860000}"/>
    <cellStyle name="Normal 26 2 3 2 3" xfId="34557" xr:uid="{00000000-0005-0000-0000-0000FC860000}"/>
    <cellStyle name="Normal 26 2 3 3" xfId="34558" xr:uid="{00000000-0005-0000-0000-0000FD860000}"/>
    <cellStyle name="Normal 26 2 3 3 2" xfId="34559" xr:uid="{00000000-0005-0000-0000-0000FE860000}"/>
    <cellStyle name="Normal 26 2 3 3 2 2" xfId="34560" xr:uid="{00000000-0005-0000-0000-0000FF860000}"/>
    <cellStyle name="Normal 26 2 3 3 3" xfId="34561" xr:uid="{00000000-0005-0000-0000-000000870000}"/>
    <cellStyle name="Normal 26 2 3 3 3 2" xfId="34562" xr:uid="{00000000-0005-0000-0000-000001870000}"/>
    <cellStyle name="Normal 26 2 3 3 4" xfId="34563" xr:uid="{00000000-0005-0000-0000-000002870000}"/>
    <cellStyle name="Normal 26 2 3 3 4 2" xfId="34564" xr:uid="{00000000-0005-0000-0000-000003870000}"/>
    <cellStyle name="Normal 26 2 3 3 5" xfId="34565" xr:uid="{00000000-0005-0000-0000-000004870000}"/>
    <cellStyle name="Normal 26 2 3 4" xfId="34566" xr:uid="{00000000-0005-0000-0000-000005870000}"/>
    <cellStyle name="Normal 26 2 3 4 2" xfId="34567" xr:uid="{00000000-0005-0000-0000-000006870000}"/>
    <cellStyle name="Normal 26 2 3 5" xfId="34568" xr:uid="{00000000-0005-0000-0000-000007870000}"/>
    <cellStyle name="Normal 26 2 3 5 2" xfId="34569" xr:uid="{00000000-0005-0000-0000-000008870000}"/>
    <cellStyle name="Normal 26 2 3 6" xfId="34570" xr:uid="{00000000-0005-0000-0000-000009870000}"/>
    <cellStyle name="Normal 26 2 3 6 2" xfId="34571" xr:uid="{00000000-0005-0000-0000-00000A870000}"/>
    <cellStyle name="Normal 26 2 3 7" xfId="34572" xr:uid="{00000000-0005-0000-0000-00000B870000}"/>
    <cellStyle name="Normal 26 2 3 7 2" xfId="34573" xr:uid="{00000000-0005-0000-0000-00000C870000}"/>
    <cellStyle name="Normal 26 2 3 8" xfId="34574" xr:uid="{00000000-0005-0000-0000-00000D870000}"/>
    <cellStyle name="Normal 26 2 3 8 2" xfId="34575" xr:uid="{00000000-0005-0000-0000-00000E870000}"/>
    <cellStyle name="Normal 26 2 3 9" xfId="34576" xr:uid="{00000000-0005-0000-0000-00000F870000}"/>
    <cellStyle name="Normal 26 2 4" xfId="34577" xr:uid="{00000000-0005-0000-0000-000010870000}"/>
    <cellStyle name="Normal 26 2 4 2" xfId="34578" xr:uid="{00000000-0005-0000-0000-000011870000}"/>
    <cellStyle name="Normal 26 2 5" xfId="34579" xr:uid="{00000000-0005-0000-0000-000012870000}"/>
    <cellStyle name="Normal 26 2 5 2" xfId="34580" xr:uid="{00000000-0005-0000-0000-000013870000}"/>
    <cellStyle name="Normal 26 2 5 2 2" xfId="34581" xr:uid="{00000000-0005-0000-0000-000014870000}"/>
    <cellStyle name="Normal 26 2 5 3" xfId="34582" xr:uid="{00000000-0005-0000-0000-000015870000}"/>
    <cellStyle name="Normal 26 2 5 3 2" xfId="34583" xr:uid="{00000000-0005-0000-0000-000016870000}"/>
    <cellStyle name="Normal 26 2 5 4" xfId="34584" xr:uid="{00000000-0005-0000-0000-000017870000}"/>
    <cellStyle name="Normal 26 2 5 4 2" xfId="34585" xr:uid="{00000000-0005-0000-0000-000018870000}"/>
    <cellStyle name="Normal 26 2 5 5" xfId="34586" xr:uid="{00000000-0005-0000-0000-000019870000}"/>
    <cellStyle name="Normal 26 2 6" xfId="34587" xr:uid="{00000000-0005-0000-0000-00001A870000}"/>
    <cellStyle name="Normal 26 2 6 2" xfId="34588" xr:uid="{00000000-0005-0000-0000-00001B870000}"/>
    <cellStyle name="Normal 26 2 7" xfId="34589" xr:uid="{00000000-0005-0000-0000-00001C870000}"/>
    <cellStyle name="Normal 26 2 7 2" xfId="34590" xr:uid="{00000000-0005-0000-0000-00001D870000}"/>
    <cellStyle name="Normal 26 2 8" xfId="34591" xr:uid="{00000000-0005-0000-0000-00001E870000}"/>
    <cellStyle name="Normal 26 2 8 2" xfId="34592" xr:uid="{00000000-0005-0000-0000-00001F870000}"/>
    <cellStyle name="Normal 26 2 9" xfId="34593" xr:uid="{00000000-0005-0000-0000-000020870000}"/>
    <cellStyle name="Normal 26 2 9 2" xfId="34594" xr:uid="{00000000-0005-0000-0000-000021870000}"/>
    <cellStyle name="Normal 26 20" xfId="34595" xr:uid="{00000000-0005-0000-0000-000022870000}"/>
    <cellStyle name="Normal 26 20 10" xfId="34596" xr:uid="{00000000-0005-0000-0000-000023870000}"/>
    <cellStyle name="Normal 26 20 2" xfId="34597" xr:uid="{00000000-0005-0000-0000-000024870000}"/>
    <cellStyle name="Normal 26 20 2 2" xfId="34598" xr:uid="{00000000-0005-0000-0000-000025870000}"/>
    <cellStyle name="Normal 26 20 3" xfId="34599" xr:uid="{00000000-0005-0000-0000-000026870000}"/>
    <cellStyle name="Normal 26 20 3 2" xfId="34600" xr:uid="{00000000-0005-0000-0000-000027870000}"/>
    <cellStyle name="Normal 26 20 4" xfId="34601" xr:uid="{00000000-0005-0000-0000-000028870000}"/>
    <cellStyle name="Normal 26 20 4 2" xfId="34602" xr:uid="{00000000-0005-0000-0000-000029870000}"/>
    <cellStyle name="Normal 26 20 5" xfId="34603" xr:uid="{00000000-0005-0000-0000-00002A870000}"/>
    <cellStyle name="Normal 26 20 5 2" xfId="34604" xr:uid="{00000000-0005-0000-0000-00002B870000}"/>
    <cellStyle name="Normal 26 20 6" xfId="34605" xr:uid="{00000000-0005-0000-0000-00002C870000}"/>
    <cellStyle name="Normal 26 20 6 2" xfId="34606" xr:uid="{00000000-0005-0000-0000-00002D870000}"/>
    <cellStyle name="Normal 26 20 7" xfId="34607" xr:uid="{00000000-0005-0000-0000-00002E870000}"/>
    <cellStyle name="Normal 26 20 7 2" xfId="34608" xr:uid="{00000000-0005-0000-0000-00002F870000}"/>
    <cellStyle name="Normal 26 20 8" xfId="34609" xr:uid="{00000000-0005-0000-0000-000030870000}"/>
    <cellStyle name="Normal 26 20 9" xfId="34610" xr:uid="{00000000-0005-0000-0000-000031870000}"/>
    <cellStyle name="Normal 26 21" xfId="34611" xr:uid="{00000000-0005-0000-0000-000032870000}"/>
    <cellStyle name="Normal 26 21 10" xfId="34612" xr:uid="{00000000-0005-0000-0000-000033870000}"/>
    <cellStyle name="Normal 26 21 2" xfId="34613" xr:uid="{00000000-0005-0000-0000-000034870000}"/>
    <cellStyle name="Normal 26 21 2 2" xfId="34614" xr:uid="{00000000-0005-0000-0000-000035870000}"/>
    <cellStyle name="Normal 26 21 3" xfId="34615" xr:uid="{00000000-0005-0000-0000-000036870000}"/>
    <cellStyle name="Normal 26 21 3 2" xfId="34616" xr:uid="{00000000-0005-0000-0000-000037870000}"/>
    <cellStyle name="Normal 26 21 4" xfId="34617" xr:uid="{00000000-0005-0000-0000-000038870000}"/>
    <cellStyle name="Normal 26 21 4 2" xfId="34618" xr:uid="{00000000-0005-0000-0000-000039870000}"/>
    <cellStyle name="Normal 26 21 5" xfId="34619" xr:uid="{00000000-0005-0000-0000-00003A870000}"/>
    <cellStyle name="Normal 26 21 5 2" xfId="34620" xr:uid="{00000000-0005-0000-0000-00003B870000}"/>
    <cellStyle name="Normal 26 21 6" xfId="34621" xr:uid="{00000000-0005-0000-0000-00003C870000}"/>
    <cellStyle name="Normal 26 21 6 2" xfId="34622" xr:uid="{00000000-0005-0000-0000-00003D870000}"/>
    <cellStyle name="Normal 26 21 7" xfId="34623" xr:uid="{00000000-0005-0000-0000-00003E870000}"/>
    <cellStyle name="Normal 26 21 7 2" xfId="34624" xr:uid="{00000000-0005-0000-0000-00003F870000}"/>
    <cellStyle name="Normal 26 21 8" xfId="34625" xr:uid="{00000000-0005-0000-0000-000040870000}"/>
    <cellStyle name="Normal 26 21 9" xfId="34626" xr:uid="{00000000-0005-0000-0000-000041870000}"/>
    <cellStyle name="Normal 26 22" xfId="34627" xr:uid="{00000000-0005-0000-0000-000042870000}"/>
    <cellStyle name="Normal 26 22 10" xfId="34628" xr:uid="{00000000-0005-0000-0000-000043870000}"/>
    <cellStyle name="Normal 26 22 2" xfId="34629" xr:uid="{00000000-0005-0000-0000-000044870000}"/>
    <cellStyle name="Normal 26 22 2 2" xfId="34630" xr:uid="{00000000-0005-0000-0000-000045870000}"/>
    <cellStyle name="Normal 26 22 3" xfId="34631" xr:uid="{00000000-0005-0000-0000-000046870000}"/>
    <cellStyle name="Normal 26 22 3 2" xfId="34632" xr:uid="{00000000-0005-0000-0000-000047870000}"/>
    <cellStyle name="Normal 26 22 4" xfId="34633" xr:uid="{00000000-0005-0000-0000-000048870000}"/>
    <cellStyle name="Normal 26 22 4 2" xfId="34634" xr:uid="{00000000-0005-0000-0000-000049870000}"/>
    <cellStyle name="Normal 26 22 5" xfId="34635" xr:uid="{00000000-0005-0000-0000-00004A870000}"/>
    <cellStyle name="Normal 26 22 5 2" xfId="34636" xr:uid="{00000000-0005-0000-0000-00004B870000}"/>
    <cellStyle name="Normal 26 22 6" xfId="34637" xr:uid="{00000000-0005-0000-0000-00004C870000}"/>
    <cellStyle name="Normal 26 22 6 2" xfId="34638" xr:uid="{00000000-0005-0000-0000-00004D870000}"/>
    <cellStyle name="Normal 26 22 7" xfId="34639" xr:uid="{00000000-0005-0000-0000-00004E870000}"/>
    <cellStyle name="Normal 26 22 7 2" xfId="34640" xr:uid="{00000000-0005-0000-0000-00004F870000}"/>
    <cellStyle name="Normal 26 22 8" xfId="34641" xr:uid="{00000000-0005-0000-0000-000050870000}"/>
    <cellStyle name="Normal 26 22 9" xfId="34642" xr:uid="{00000000-0005-0000-0000-000051870000}"/>
    <cellStyle name="Normal 26 23" xfId="34643" xr:uid="{00000000-0005-0000-0000-000052870000}"/>
    <cellStyle name="Normal 26 23 10" xfId="34644" xr:uid="{00000000-0005-0000-0000-000053870000}"/>
    <cellStyle name="Normal 26 23 2" xfId="34645" xr:uid="{00000000-0005-0000-0000-000054870000}"/>
    <cellStyle name="Normal 26 23 2 2" xfId="34646" xr:uid="{00000000-0005-0000-0000-000055870000}"/>
    <cellStyle name="Normal 26 23 3" xfId="34647" xr:uid="{00000000-0005-0000-0000-000056870000}"/>
    <cellStyle name="Normal 26 23 3 2" xfId="34648" xr:uid="{00000000-0005-0000-0000-000057870000}"/>
    <cellStyle name="Normal 26 23 4" xfId="34649" xr:uid="{00000000-0005-0000-0000-000058870000}"/>
    <cellStyle name="Normal 26 23 4 2" xfId="34650" xr:uid="{00000000-0005-0000-0000-000059870000}"/>
    <cellStyle name="Normal 26 23 5" xfId="34651" xr:uid="{00000000-0005-0000-0000-00005A870000}"/>
    <cellStyle name="Normal 26 23 5 2" xfId="34652" xr:uid="{00000000-0005-0000-0000-00005B870000}"/>
    <cellStyle name="Normal 26 23 6" xfId="34653" xr:uid="{00000000-0005-0000-0000-00005C870000}"/>
    <cellStyle name="Normal 26 23 6 2" xfId="34654" xr:uid="{00000000-0005-0000-0000-00005D870000}"/>
    <cellStyle name="Normal 26 23 7" xfId="34655" xr:uid="{00000000-0005-0000-0000-00005E870000}"/>
    <cellStyle name="Normal 26 23 7 2" xfId="34656" xr:uid="{00000000-0005-0000-0000-00005F870000}"/>
    <cellStyle name="Normal 26 23 8" xfId="34657" xr:uid="{00000000-0005-0000-0000-000060870000}"/>
    <cellStyle name="Normal 26 23 9" xfId="34658" xr:uid="{00000000-0005-0000-0000-000061870000}"/>
    <cellStyle name="Normal 26 24" xfId="34659" xr:uid="{00000000-0005-0000-0000-000062870000}"/>
    <cellStyle name="Normal 26 24 10" xfId="34660" xr:uid="{00000000-0005-0000-0000-000063870000}"/>
    <cellStyle name="Normal 26 24 2" xfId="34661" xr:uid="{00000000-0005-0000-0000-000064870000}"/>
    <cellStyle name="Normal 26 24 2 2" xfId="34662" xr:uid="{00000000-0005-0000-0000-000065870000}"/>
    <cellStyle name="Normal 26 24 3" xfId="34663" xr:uid="{00000000-0005-0000-0000-000066870000}"/>
    <cellStyle name="Normal 26 24 3 2" xfId="34664" xr:uid="{00000000-0005-0000-0000-000067870000}"/>
    <cellStyle name="Normal 26 24 4" xfId="34665" xr:uid="{00000000-0005-0000-0000-000068870000}"/>
    <cellStyle name="Normal 26 24 4 2" xfId="34666" xr:uid="{00000000-0005-0000-0000-000069870000}"/>
    <cellStyle name="Normal 26 24 5" xfId="34667" xr:uid="{00000000-0005-0000-0000-00006A870000}"/>
    <cellStyle name="Normal 26 24 5 2" xfId="34668" xr:uid="{00000000-0005-0000-0000-00006B870000}"/>
    <cellStyle name="Normal 26 24 6" xfId="34669" xr:uid="{00000000-0005-0000-0000-00006C870000}"/>
    <cellStyle name="Normal 26 24 6 2" xfId="34670" xr:uid="{00000000-0005-0000-0000-00006D870000}"/>
    <cellStyle name="Normal 26 24 7" xfId="34671" xr:uid="{00000000-0005-0000-0000-00006E870000}"/>
    <cellStyle name="Normal 26 24 7 2" xfId="34672" xr:uid="{00000000-0005-0000-0000-00006F870000}"/>
    <cellStyle name="Normal 26 24 8" xfId="34673" xr:uid="{00000000-0005-0000-0000-000070870000}"/>
    <cellStyle name="Normal 26 24 9" xfId="34674" xr:uid="{00000000-0005-0000-0000-000071870000}"/>
    <cellStyle name="Normal 26 25" xfId="34675" xr:uid="{00000000-0005-0000-0000-000072870000}"/>
    <cellStyle name="Normal 26 25 10" xfId="34676" xr:uid="{00000000-0005-0000-0000-000073870000}"/>
    <cellStyle name="Normal 26 25 2" xfId="34677" xr:uid="{00000000-0005-0000-0000-000074870000}"/>
    <cellStyle name="Normal 26 25 2 2" xfId="34678" xr:uid="{00000000-0005-0000-0000-000075870000}"/>
    <cellStyle name="Normal 26 25 3" xfId="34679" xr:uid="{00000000-0005-0000-0000-000076870000}"/>
    <cellStyle name="Normal 26 25 3 2" xfId="34680" xr:uid="{00000000-0005-0000-0000-000077870000}"/>
    <cellStyle name="Normal 26 25 4" xfId="34681" xr:uid="{00000000-0005-0000-0000-000078870000}"/>
    <cellStyle name="Normal 26 25 4 2" xfId="34682" xr:uid="{00000000-0005-0000-0000-000079870000}"/>
    <cellStyle name="Normal 26 25 5" xfId="34683" xr:uid="{00000000-0005-0000-0000-00007A870000}"/>
    <cellStyle name="Normal 26 25 5 2" xfId="34684" xr:uid="{00000000-0005-0000-0000-00007B870000}"/>
    <cellStyle name="Normal 26 25 6" xfId="34685" xr:uid="{00000000-0005-0000-0000-00007C870000}"/>
    <cellStyle name="Normal 26 25 6 2" xfId="34686" xr:uid="{00000000-0005-0000-0000-00007D870000}"/>
    <cellStyle name="Normal 26 25 7" xfId="34687" xr:uid="{00000000-0005-0000-0000-00007E870000}"/>
    <cellStyle name="Normal 26 25 7 2" xfId="34688" xr:uid="{00000000-0005-0000-0000-00007F870000}"/>
    <cellStyle name="Normal 26 25 8" xfId="34689" xr:uid="{00000000-0005-0000-0000-000080870000}"/>
    <cellStyle name="Normal 26 25 9" xfId="34690" xr:uid="{00000000-0005-0000-0000-000081870000}"/>
    <cellStyle name="Normal 26 26" xfId="34691" xr:uid="{00000000-0005-0000-0000-000082870000}"/>
    <cellStyle name="Normal 26 26 10" xfId="34692" xr:uid="{00000000-0005-0000-0000-000083870000}"/>
    <cellStyle name="Normal 26 26 2" xfId="34693" xr:uid="{00000000-0005-0000-0000-000084870000}"/>
    <cellStyle name="Normal 26 26 2 2" xfId="34694" xr:uid="{00000000-0005-0000-0000-000085870000}"/>
    <cellStyle name="Normal 26 26 3" xfId="34695" xr:uid="{00000000-0005-0000-0000-000086870000}"/>
    <cellStyle name="Normal 26 26 3 2" xfId="34696" xr:uid="{00000000-0005-0000-0000-000087870000}"/>
    <cellStyle name="Normal 26 26 4" xfId="34697" xr:uid="{00000000-0005-0000-0000-000088870000}"/>
    <cellStyle name="Normal 26 26 4 2" xfId="34698" xr:uid="{00000000-0005-0000-0000-000089870000}"/>
    <cellStyle name="Normal 26 26 5" xfId="34699" xr:uid="{00000000-0005-0000-0000-00008A870000}"/>
    <cellStyle name="Normal 26 26 5 2" xfId="34700" xr:uid="{00000000-0005-0000-0000-00008B870000}"/>
    <cellStyle name="Normal 26 26 6" xfId="34701" xr:uid="{00000000-0005-0000-0000-00008C870000}"/>
    <cellStyle name="Normal 26 26 6 2" xfId="34702" xr:uid="{00000000-0005-0000-0000-00008D870000}"/>
    <cellStyle name="Normal 26 26 7" xfId="34703" xr:uid="{00000000-0005-0000-0000-00008E870000}"/>
    <cellStyle name="Normal 26 26 7 2" xfId="34704" xr:uid="{00000000-0005-0000-0000-00008F870000}"/>
    <cellStyle name="Normal 26 26 8" xfId="34705" xr:uid="{00000000-0005-0000-0000-000090870000}"/>
    <cellStyle name="Normal 26 26 9" xfId="34706" xr:uid="{00000000-0005-0000-0000-000091870000}"/>
    <cellStyle name="Normal 26 27" xfId="34707" xr:uid="{00000000-0005-0000-0000-000092870000}"/>
    <cellStyle name="Normal 26 27 10" xfId="34708" xr:uid="{00000000-0005-0000-0000-000093870000}"/>
    <cellStyle name="Normal 26 27 2" xfId="34709" xr:uid="{00000000-0005-0000-0000-000094870000}"/>
    <cellStyle name="Normal 26 27 2 2" xfId="34710" xr:uid="{00000000-0005-0000-0000-000095870000}"/>
    <cellStyle name="Normal 26 27 3" xfId="34711" xr:uid="{00000000-0005-0000-0000-000096870000}"/>
    <cellStyle name="Normal 26 27 3 2" xfId="34712" xr:uid="{00000000-0005-0000-0000-000097870000}"/>
    <cellStyle name="Normal 26 27 4" xfId="34713" xr:uid="{00000000-0005-0000-0000-000098870000}"/>
    <cellStyle name="Normal 26 27 4 2" xfId="34714" xr:uid="{00000000-0005-0000-0000-000099870000}"/>
    <cellStyle name="Normal 26 27 5" xfId="34715" xr:uid="{00000000-0005-0000-0000-00009A870000}"/>
    <cellStyle name="Normal 26 27 5 2" xfId="34716" xr:uid="{00000000-0005-0000-0000-00009B870000}"/>
    <cellStyle name="Normal 26 27 6" xfId="34717" xr:uid="{00000000-0005-0000-0000-00009C870000}"/>
    <cellStyle name="Normal 26 27 6 2" xfId="34718" xr:uid="{00000000-0005-0000-0000-00009D870000}"/>
    <cellStyle name="Normal 26 27 7" xfId="34719" xr:uid="{00000000-0005-0000-0000-00009E870000}"/>
    <cellStyle name="Normal 26 27 7 2" xfId="34720" xr:uid="{00000000-0005-0000-0000-00009F870000}"/>
    <cellStyle name="Normal 26 27 8" xfId="34721" xr:uid="{00000000-0005-0000-0000-0000A0870000}"/>
    <cellStyle name="Normal 26 27 9" xfId="34722" xr:uid="{00000000-0005-0000-0000-0000A1870000}"/>
    <cellStyle name="Normal 26 28" xfId="34723" xr:uid="{00000000-0005-0000-0000-0000A2870000}"/>
    <cellStyle name="Normal 26 28 10" xfId="34724" xr:uid="{00000000-0005-0000-0000-0000A3870000}"/>
    <cellStyle name="Normal 26 28 2" xfId="34725" xr:uid="{00000000-0005-0000-0000-0000A4870000}"/>
    <cellStyle name="Normal 26 28 2 2" xfId="34726" xr:uid="{00000000-0005-0000-0000-0000A5870000}"/>
    <cellStyle name="Normal 26 28 3" xfId="34727" xr:uid="{00000000-0005-0000-0000-0000A6870000}"/>
    <cellStyle name="Normal 26 28 3 2" xfId="34728" xr:uid="{00000000-0005-0000-0000-0000A7870000}"/>
    <cellStyle name="Normal 26 28 4" xfId="34729" xr:uid="{00000000-0005-0000-0000-0000A8870000}"/>
    <cellStyle name="Normal 26 28 4 2" xfId="34730" xr:uid="{00000000-0005-0000-0000-0000A9870000}"/>
    <cellStyle name="Normal 26 28 5" xfId="34731" xr:uid="{00000000-0005-0000-0000-0000AA870000}"/>
    <cellStyle name="Normal 26 28 5 2" xfId="34732" xr:uid="{00000000-0005-0000-0000-0000AB870000}"/>
    <cellStyle name="Normal 26 28 6" xfId="34733" xr:uid="{00000000-0005-0000-0000-0000AC870000}"/>
    <cellStyle name="Normal 26 28 6 2" xfId="34734" xr:uid="{00000000-0005-0000-0000-0000AD870000}"/>
    <cellStyle name="Normal 26 28 7" xfId="34735" xr:uid="{00000000-0005-0000-0000-0000AE870000}"/>
    <cellStyle name="Normal 26 28 7 2" xfId="34736" xr:uid="{00000000-0005-0000-0000-0000AF870000}"/>
    <cellStyle name="Normal 26 28 8" xfId="34737" xr:uid="{00000000-0005-0000-0000-0000B0870000}"/>
    <cellStyle name="Normal 26 28 9" xfId="34738" xr:uid="{00000000-0005-0000-0000-0000B1870000}"/>
    <cellStyle name="Normal 26 29" xfId="34739" xr:uid="{00000000-0005-0000-0000-0000B2870000}"/>
    <cellStyle name="Normal 26 29 10" xfId="34740" xr:uid="{00000000-0005-0000-0000-0000B3870000}"/>
    <cellStyle name="Normal 26 29 2" xfId="34741" xr:uid="{00000000-0005-0000-0000-0000B4870000}"/>
    <cellStyle name="Normal 26 29 2 2" xfId="34742" xr:uid="{00000000-0005-0000-0000-0000B5870000}"/>
    <cellStyle name="Normal 26 29 3" xfId="34743" xr:uid="{00000000-0005-0000-0000-0000B6870000}"/>
    <cellStyle name="Normal 26 29 3 2" xfId="34744" xr:uid="{00000000-0005-0000-0000-0000B7870000}"/>
    <cellStyle name="Normal 26 29 4" xfId="34745" xr:uid="{00000000-0005-0000-0000-0000B8870000}"/>
    <cellStyle name="Normal 26 29 4 2" xfId="34746" xr:uid="{00000000-0005-0000-0000-0000B9870000}"/>
    <cellStyle name="Normal 26 29 5" xfId="34747" xr:uid="{00000000-0005-0000-0000-0000BA870000}"/>
    <cellStyle name="Normal 26 29 5 2" xfId="34748" xr:uid="{00000000-0005-0000-0000-0000BB870000}"/>
    <cellStyle name="Normal 26 29 6" xfId="34749" xr:uid="{00000000-0005-0000-0000-0000BC870000}"/>
    <cellStyle name="Normal 26 29 6 2" xfId="34750" xr:uid="{00000000-0005-0000-0000-0000BD870000}"/>
    <cellStyle name="Normal 26 29 7" xfId="34751" xr:uid="{00000000-0005-0000-0000-0000BE870000}"/>
    <cellStyle name="Normal 26 29 7 2" xfId="34752" xr:uid="{00000000-0005-0000-0000-0000BF870000}"/>
    <cellStyle name="Normal 26 29 8" xfId="34753" xr:uid="{00000000-0005-0000-0000-0000C0870000}"/>
    <cellStyle name="Normal 26 29 9" xfId="34754" xr:uid="{00000000-0005-0000-0000-0000C1870000}"/>
    <cellStyle name="Normal 26 3" xfId="34755" xr:uid="{00000000-0005-0000-0000-0000C2870000}"/>
    <cellStyle name="Normal 26 3 10" xfId="34756" xr:uid="{00000000-0005-0000-0000-0000C3870000}"/>
    <cellStyle name="Normal 26 3 2" xfId="34757" xr:uid="{00000000-0005-0000-0000-0000C4870000}"/>
    <cellStyle name="Normal 26 3 2 2" xfId="34758" xr:uid="{00000000-0005-0000-0000-0000C5870000}"/>
    <cellStyle name="Normal 26 3 3" xfId="34759" xr:uid="{00000000-0005-0000-0000-0000C6870000}"/>
    <cellStyle name="Normal 26 3 3 2" xfId="34760" xr:uid="{00000000-0005-0000-0000-0000C7870000}"/>
    <cellStyle name="Normal 26 3 4" xfId="34761" xr:uid="{00000000-0005-0000-0000-0000C8870000}"/>
    <cellStyle name="Normal 26 3 4 2" xfId="34762" xr:uid="{00000000-0005-0000-0000-0000C9870000}"/>
    <cellStyle name="Normal 26 3 5" xfId="34763" xr:uid="{00000000-0005-0000-0000-0000CA870000}"/>
    <cellStyle name="Normal 26 3 5 2" xfId="34764" xr:uid="{00000000-0005-0000-0000-0000CB870000}"/>
    <cellStyle name="Normal 26 3 6" xfId="34765" xr:uid="{00000000-0005-0000-0000-0000CC870000}"/>
    <cellStyle name="Normal 26 3 6 2" xfId="34766" xr:uid="{00000000-0005-0000-0000-0000CD870000}"/>
    <cellStyle name="Normal 26 3 7" xfId="34767" xr:uid="{00000000-0005-0000-0000-0000CE870000}"/>
    <cellStyle name="Normal 26 3 7 2" xfId="34768" xr:uid="{00000000-0005-0000-0000-0000CF870000}"/>
    <cellStyle name="Normal 26 3 8" xfId="34769" xr:uid="{00000000-0005-0000-0000-0000D0870000}"/>
    <cellStyle name="Normal 26 3 9" xfId="34770" xr:uid="{00000000-0005-0000-0000-0000D1870000}"/>
    <cellStyle name="Normal 26 30" xfId="34771" xr:uid="{00000000-0005-0000-0000-0000D2870000}"/>
    <cellStyle name="Normal 26 30 10" xfId="34772" xr:uid="{00000000-0005-0000-0000-0000D3870000}"/>
    <cellStyle name="Normal 26 30 2" xfId="34773" xr:uid="{00000000-0005-0000-0000-0000D4870000}"/>
    <cellStyle name="Normal 26 30 2 2" xfId="34774" xr:uid="{00000000-0005-0000-0000-0000D5870000}"/>
    <cellStyle name="Normal 26 30 3" xfId="34775" xr:uid="{00000000-0005-0000-0000-0000D6870000}"/>
    <cellStyle name="Normal 26 30 3 2" xfId="34776" xr:uid="{00000000-0005-0000-0000-0000D7870000}"/>
    <cellStyle name="Normal 26 30 4" xfId="34777" xr:uid="{00000000-0005-0000-0000-0000D8870000}"/>
    <cellStyle name="Normal 26 30 4 2" xfId="34778" xr:uid="{00000000-0005-0000-0000-0000D9870000}"/>
    <cellStyle name="Normal 26 30 5" xfId="34779" xr:uid="{00000000-0005-0000-0000-0000DA870000}"/>
    <cellStyle name="Normal 26 30 5 2" xfId="34780" xr:uid="{00000000-0005-0000-0000-0000DB870000}"/>
    <cellStyle name="Normal 26 30 6" xfId="34781" xr:uid="{00000000-0005-0000-0000-0000DC870000}"/>
    <cellStyle name="Normal 26 30 6 2" xfId="34782" xr:uid="{00000000-0005-0000-0000-0000DD870000}"/>
    <cellStyle name="Normal 26 30 7" xfId="34783" xr:uid="{00000000-0005-0000-0000-0000DE870000}"/>
    <cellStyle name="Normal 26 30 7 2" xfId="34784" xr:uid="{00000000-0005-0000-0000-0000DF870000}"/>
    <cellStyle name="Normal 26 30 8" xfId="34785" xr:uid="{00000000-0005-0000-0000-0000E0870000}"/>
    <cellStyle name="Normal 26 30 9" xfId="34786" xr:uid="{00000000-0005-0000-0000-0000E1870000}"/>
    <cellStyle name="Normal 26 31" xfId="34787" xr:uid="{00000000-0005-0000-0000-0000E2870000}"/>
    <cellStyle name="Normal 26 31 10" xfId="34788" xr:uid="{00000000-0005-0000-0000-0000E3870000}"/>
    <cellStyle name="Normal 26 31 2" xfId="34789" xr:uid="{00000000-0005-0000-0000-0000E4870000}"/>
    <cellStyle name="Normal 26 31 2 2" xfId="34790" xr:uid="{00000000-0005-0000-0000-0000E5870000}"/>
    <cellStyle name="Normal 26 31 3" xfId="34791" xr:uid="{00000000-0005-0000-0000-0000E6870000}"/>
    <cellStyle name="Normal 26 31 3 2" xfId="34792" xr:uid="{00000000-0005-0000-0000-0000E7870000}"/>
    <cellStyle name="Normal 26 31 4" xfId="34793" xr:uid="{00000000-0005-0000-0000-0000E8870000}"/>
    <cellStyle name="Normal 26 31 4 2" xfId="34794" xr:uid="{00000000-0005-0000-0000-0000E9870000}"/>
    <cellStyle name="Normal 26 31 5" xfId="34795" xr:uid="{00000000-0005-0000-0000-0000EA870000}"/>
    <cellStyle name="Normal 26 31 5 2" xfId="34796" xr:uid="{00000000-0005-0000-0000-0000EB870000}"/>
    <cellStyle name="Normal 26 31 6" xfId="34797" xr:uid="{00000000-0005-0000-0000-0000EC870000}"/>
    <cellStyle name="Normal 26 31 6 2" xfId="34798" xr:uid="{00000000-0005-0000-0000-0000ED870000}"/>
    <cellStyle name="Normal 26 31 7" xfId="34799" xr:uid="{00000000-0005-0000-0000-0000EE870000}"/>
    <cellStyle name="Normal 26 31 7 2" xfId="34800" xr:uid="{00000000-0005-0000-0000-0000EF870000}"/>
    <cellStyle name="Normal 26 31 8" xfId="34801" xr:uid="{00000000-0005-0000-0000-0000F0870000}"/>
    <cellStyle name="Normal 26 31 9" xfId="34802" xr:uid="{00000000-0005-0000-0000-0000F1870000}"/>
    <cellStyle name="Normal 26 32" xfId="34803" xr:uid="{00000000-0005-0000-0000-0000F2870000}"/>
    <cellStyle name="Normal 26 32 10" xfId="34804" xr:uid="{00000000-0005-0000-0000-0000F3870000}"/>
    <cellStyle name="Normal 26 32 2" xfId="34805" xr:uid="{00000000-0005-0000-0000-0000F4870000}"/>
    <cellStyle name="Normal 26 32 2 2" xfId="34806" xr:uid="{00000000-0005-0000-0000-0000F5870000}"/>
    <cellStyle name="Normal 26 32 3" xfId="34807" xr:uid="{00000000-0005-0000-0000-0000F6870000}"/>
    <cellStyle name="Normal 26 32 3 2" xfId="34808" xr:uid="{00000000-0005-0000-0000-0000F7870000}"/>
    <cellStyle name="Normal 26 32 4" xfId="34809" xr:uid="{00000000-0005-0000-0000-0000F8870000}"/>
    <cellStyle name="Normal 26 32 4 2" xfId="34810" xr:uid="{00000000-0005-0000-0000-0000F9870000}"/>
    <cellStyle name="Normal 26 32 5" xfId="34811" xr:uid="{00000000-0005-0000-0000-0000FA870000}"/>
    <cellStyle name="Normal 26 32 5 2" xfId="34812" xr:uid="{00000000-0005-0000-0000-0000FB870000}"/>
    <cellStyle name="Normal 26 32 6" xfId="34813" xr:uid="{00000000-0005-0000-0000-0000FC870000}"/>
    <cellStyle name="Normal 26 32 6 2" xfId="34814" xr:uid="{00000000-0005-0000-0000-0000FD870000}"/>
    <cellStyle name="Normal 26 32 7" xfId="34815" xr:uid="{00000000-0005-0000-0000-0000FE870000}"/>
    <cellStyle name="Normal 26 32 7 2" xfId="34816" xr:uid="{00000000-0005-0000-0000-0000FF870000}"/>
    <cellStyle name="Normal 26 32 8" xfId="34817" xr:uid="{00000000-0005-0000-0000-000000880000}"/>
    <cellStyle name="Normal 26 32 9" xfId="34818" xr:uid="{00000000-0005-0000-0000-000001880000}"/>
    <cellStyle name="Normal 26 33" xfId="34819" xr:uid="{00000000-0005-0000-0000-000002880000}"/>
    <cellStyle name="Normal 26 33 10" xfId="34820" xr:uid="{00000000-0005-0000-0000-000003880000}"/>
    <cellStyle name="Normal 26 33 2" xfId="34821" xr:uid="{00000000-0005-0000-0000-000004880000}"/>
    <cellStyle name="Normal 26 33 2 2" xfId="34822" xr:uid="{00000000-0005-0000-0000-000005880000}"/>
    <cellStyle name="Normal 26 33 3" xfId="34823" xr:uid="{00000000-0005-0000-0000-000006880000}"/>
    <cellStyle name="Normal 26 33 3 2" xfId="34824" xr:uid="{00000000-0005-0000-0000-000007880000}"/>
    <cellStyle name="Normal 26 33 4" xfId="34825" xr:uid="{00000000-0005-0000-0000-000008880000}"/>
    <cellStyle name="Normal 26 33 4 2" xfId="34826" xr:uid="{00000000-0005-0000-0000-000009880000}"/>
    <cellStyle name="Normal 26 33 5" xfId="34827" xr:uid="{00000000-0005-0000-0000-00000A880000}"/>
    <cellStyle name="Normal 26 33 5 2" xfId="34828" xr:uid="{00000000-0005-0000-0000-00000B880000}"/>
    <cellStyle name="Normal 26 33 6" xfId="34829" xr:uid="{00000000-0005-0000-0000-00000C880000}"/>
    <cellStyle name="Normal 26 33 6 2" xfId="34830" xr:uid="{00000000-0005-0000-0000-00000D880000}"/>
    <cellStyle name="Normal 26 33 7" xfId="34831" xr:uid="{00000000-0005-0000-0000-00000E880000}"/>
    <cellStyle name="Normal 26 33 7 2" xfId="34832" xr:uid="{00000000-0005-0000-0000-00000F880000}"/>
    <cellStyle name="Normal 26 33 8" xfId="34833" xr:uid="{00000000-0005-0000-0000-000010880000}"/>
    <cellStyle name="Normal 26 33 9" xfId="34834" xr:uid="{00000000-0005-0000-0000-000011880000}"/>
    <cellStyle name="Normal 26 34" xfId="34835" xr:uid="{00000000-0005-0000-0000-000012880000}"/>
    <cellStyle name="Normal 26 34 10" xfId="34836" xr:uid="{00000000-0005-0000-0000-000013880000}"/>
    <cellStyle name="Normal 26 34 2" xfId="34837" xr:uid="{00000000-0005-0000-0000-000014880000}"/>
    <cellStyle name="Normal 26 34 2 2" xfId="34838" xr:uid="{00000000-0005-0000-0000-000015880000}"/>
    <cellStyle name="Normal 26 34 3" xfId="34839" xr:uid="{00000000-0005-0000-0000-000016880000}"/>
    <cellStyle name="Normal 26 34 3 2" xfId="34840" xr:uid="{00000000-0005-0000-0000-000017880000}"/>
    <cellStyle name="Normal 26 34 4" xfId="34841" xr:uid="{00000000-0005-0000-0000-000018880000}"/>
    <cellStyle name="Normal 26 34 4 2" xfId="34842" xr:uid="{00000000-0005-0000-0000-000019880000}"/>
    <cellStyle name="Normal 26 34 5" xfId="34843" xr:uid="{00000000-0005-0000-0000-00001A880000}"/>
    <cellStyle name="Normal 26 34 5 2" xfId="34844" xr:uid="{00000000-0005-0000-0000-00001B880000}"/>
    <cellStyle name="Normal 26 34 6" xfId="34845" xr:uid="{00000000-0005-0000-0000-00001C880000}"/>
    <cellStyle name="Normal 26 34 6 2" xfId="34846" xr:uid="{00000000-0005-0000-0000-00001D880000}"/>
    <cellStyle name="Normal 26 34 7" xfId="34847" xr:uid="{00000000-0005-0000-0000-00001E880000}"/>
    <cellStyle name="Normal 26 34 7 2" xfId="34848" xr:uid="{00000000-0005-0000-0000-00001F880000}"/>
    <cellStyle name="Normal 26 34 8" xfId="34849" xr:uid="{00000000-0005-0000-0000-000020880000}"/>
    <cellStyle name="Normal 26 34 9" xfId="34850" xr:uid="{00000000-0005-0000-0000-000021880000}"/>
    <cellStyle name="Normal 26 35" xfId="34851" xr:uid="{00000000-0005-0000-0000-000022880000}"/>
    <cellStyle name="Normal 26 35 10" xfId="34852" xr:uid="{00000000-0005-0000-0000-000023880000}"/>
    <cellStyle name="Normal 26 35 2" xfId="34853" xr:uid="{00000000-0005-0000-0000-000024880000}"/>
    <cellStyle name="Normal 26 35 2 2" xfId="34854" xr:uid="{00000000-0005-0000-0000-000025880000}"/>
    <cellStyle name="Normal 26 35 3" xfId="34855" xr:uid="{00000000-0005-0000-0000-000026880000}"/>
    <cellStyle name="Normal 26 35 3 2" xfId="34856" xr:uid="{00000000-0005-0000-0000-000027880000}"/>
    <cellStyle name="Normal 26 35 4" xfId="34857" xr:uid="{00000000-0005-0000-0000-000028880000}"/>
    <cellStyle name="Normal 26 35 4 2" xfId="34858" xr:uid="{00000000-0005-0000-0000-000029880000}"/>
    <cellStyle name="Normal 26 35 5" xfId="34859" xr:uid="{00000000-0005-0000-0000-00002A880000}"/>
    <cellStyle name="Normal 26 35 5 2" xfId="34860" xr:uid="{00000000-0005-0000-0000-00002B880000}"/>
    <cellStyle name="Normal 26 35 6" xfId="34861" xr:uid="{00000000-0005-0000-0000-00002C880000}"/>
    <cellStyle name="Normal 26 35 6 2" xfId="34862" xr:uid="{00000000-0005-0000-0000-00002D880000}"/>
    <cellStyle name="Normal 26 35 7" xfId="34863" xr:uid="{00000000-0005-0000-0000-00002E880000}"/>
    <cellStyle name="Normal 26 35 7 2" xfId="34864" xr:uid="{00000000-0005-0000-0000-00002F880000}"/>
    <cellStyle name="Normal 26 35 8" xfId="34865" xr:uid="{00000000-0005-0000-0000-000030880000}"/>
    <cellStyle name="Normal 26 35 9" xfId="34866" xr:uid="{00000000-0005-0000-0000-000031880000}"/>
    <cellStyle name="Normal 26 36" xfId="34867" xr:uid="{00000000-0005-0000-0000-000032880000}"/>
    <cellStyle name="Normal 26 36 10" xfId="34868" xr:uid="{00000000-0005-0000-0000-000033880000}"/>
    <cellStyle name="Normal 26 36 2" xfId="34869" xr:uid="{00000000-0005-0000-0000-000034880000}"/>
    <cellStyle name="Normal 26 36 2 2" xfId="34870" xr:uid="{00000000-0005-0000-0000-000035880000}"/>
    <cellStyle name="Normal 26 36 3" xfId="34871" xr:uid="{00000000-0005-0000-0000-000036880000}"/>
    <cellStyle name="Normal 26 36 3 2" xfId="34872" xr:uid="{00000000-0005-0000-0000-000037880000}"/>
    <cellStyle name="Normal 26 36 4" xfId="34873" xr:uid="{00000000-0005-0000-0000-000038880000}"/>
    <cellStyle name="Normal 26 36 4 2" xfId="34874" xr:uid="{00000000-0005-0000-0000-000039880000}"/>
    <cellStyle name="Normal 26 36 5" xfId="34875" xr:uid="{00000000-0005-0000-0000-00003A880000}"/>
    <cellStyle name="Normal 26 36 5 2" xfId="34876" xr:uid="{00000000-0005-0000-0000-00003B880000}"/>
    <cellStyle name="Normal 26 36 6" xfId="34877" xr:uid="{00000000-0005-0000-0000-00003C880000}"/>
    <cellStyle name="Normal 26 36 6 2" xfId="34878" xr:uid="{00000000-0005-0000-0000-00003D880000}"/>
    <cellStyle name="Normal 26 36 7" xfId="34879" xr:uid="{00000000-0005-0000-0000-00003E880000}"/>
    <cellStyle name="Normal 26 36 7 2" xfId="34880" xr:uid="{00000000-0005-0000-0000-00003F880000}"/>
    <cellStyle name="Normal 26 36 8" xfId="34881" xr:uid="{00000000-0005-0000-0000-000040880000}"/>
    <cellStyle name="Normal 26 36 9" xfId="34882" xr:uid="{00000000-0005-0000-0000-000041880000}"/>
    <cellStyle name="Normal 26 37" xfId="34883" xr:uid="{00000000-0005-0000-0000-000042880000}"/>
    <cellStyle name="Normal 26 37 10" xfId="34884" xr:uid="{00000000-0005-0000-0000-000043880000}"/>
    <cellStyle name="Normal 26 37 2" xfId="34885" xr:uid="{00000000-0005-0000-0000-000044880000}"/>
    <cellStyle name="Normal 26 37 2 2" xfId="34886" xr:uid="{00000000-0005-0000-0000-000045880000}"/>
    <cellStyle name="Normal 26 37 3" xfId="34887" xr:uid="{00000000-0005-0000-0000-000046880000}"/>
    <cellStyle name="Normal 26 37 3 2" xfId="34888" xr:uid="{00000000-0005-0000-0000-000047880000}"/>
    <cellStyle name="Normal 26 37 4" xfId="34889" xr:uid="{00000000-0005-0000-0000-000048880000}"/>
    <cellStyle name="Normal 26 37 4 2" xfId="34890" xr:uid="{00000000-0005-0000-0000-000049880000}"/>
    <cellStyle name="Normal 26 37 5" xfId="34891" xr:uid="{00000000-0005-0000-0000-00004A880000}"/>
    <cellStyle name="Normal 26 37 5 2" xfId="34892" xr:uid="{00000000-0005-0000-0000-00004B880000}"/>
    <cellStyle name="Normal 26 37 6" xfId="34893" xr:uid="{00000000-0005-0000-0000-00004C880000}"/>
    <cellStyle name="Normal 26 37 6 2" xfId="34894" xr:uid="{00000000-0005-0000-0000-00004D880000}"/>
    <cellStyle name="Normal 26 37 7" xfId="34895" xr:uid="{00000000-0005-0000-0000-00004E880000}"/>
    <cellStyle name="Normal 26 37 7 2" xfId="34896" xr:uid="{00000000-0005-0000-0000-00004F880000}"/>
    <cellStyle name="Normal 26 37 8" xfId="34897" xr:uid="{00000000-0005-0000-0000-000050880000}"/>
    <cellStyle name="Normal 26 37 9" xfId="34898" xr:uid="{00000000-0005-0000-0000-000051880000}"/>
    <cellStyle name="Normal 26 38" xfId="34899" xr:uid="{00000000-0005-0000-0000-000052880000}"/>
    <cellStyle name="Normal 26 38 10" xfId="34900" xr:uid="{00000000-0005-0000-0000-000053880000}"/>
    <cellStyle name="Normal 26 38 2" xfId="34901" xr:uid="{00000000-0005-0000-0000-000054880000}"/>
    <cellStyle name="Normal 26 38 2 2" xfId="34902" xr:uid="{00000000-0005-0000-0000-000055880000}"/>
    <cellStyle name="Normal 26 38 3" xfId="34903" xr:uid="{00000000-0005-0000-0000-000056880000}"/>
    <cellStyle name="Normal 26 38 3 2" xfId="34904" xr:uid="{00000000-0005-0000-0000-000057880000}"/>
    <cellStyle name="Normal 26 38 4" xfId="34905" xr:uid="{00000000-0005-0000-0000-000058880000}"/>
    <cellStyle name="Normal 26 38 4 2" xfId="34906" xr:uid="{00000000-0005-0000-0000-000059880000}"/>
    <cellStyle name="Normal 26 38 5" xfId="34907" xr:uid="{00000000-0005-0000-0000-00005A880000}"/>
    <cellStyle name="Normal 26 38 5 2" xfId="34908" xr:uid="{00000000-0005-0000-0000-00005B880000}"/>
    <cellStyle name="Normal 26 38 6" xfId="34909" xr:uid="{00000000-0005-0000-0000-00005C880000}"/>
    <cellStyle name="Normal 26 38 6 2" xfId="34910" xr:uid="{00000000-0005-0000-0000-00005D880000}"/>
    <cellStyle name="Normal 26 38 7" xfId="34911" xr:uid="{00000000-0005-0000-0000-00005E880000}"/>
    <cellStyle name="Normal 26 38 7 2" xfId="34912" xr:uid="{00000000-0005-0000-0000-00005F880000}"/>
    <cellStyle name="Normal 26 38 8" xfId="34913" xr:uid="{00000000-0005-0000-0000-000060880000}"/>
    <cellStyle name="Normal 26 38 9" xfId="34914" xr:uid="{00000000-0005-0000-0000-000061880000}"/>
    <cellStyle name="Normal 26 39" xfId="34915" xr:uid="{00000000-0005-0000-0000-000062880000}"/>
    <cellStyle name="Normal 26 39 10" xfId="34916" xr:uid="{00000000-0005-0000-0000-000063880000}"/>
    <cellStyle name="Normal 26 39 2" xfId="34917" xr:uid="{00000000-0005-0000-0000-000064880000}"/>
    <cellStyle name="Normal 26 39 2 2" xfId="34918" xr:uid="{00000000-0005-0000-0000-000065880000}"/>
    <cellStyle name="Normal 26 39 3" xfId="34919" xr:uid="{00000000-0005-0000-0000-000066880000}"/>
    <cellStyle name="Normal 26 39 3 2" xfId="34920" xr:uid="{00000000-0005-0000-0000-000067880000}"/>
    <cellStyle name="Normal 26 39 4" xfId="34921" xr:uid="{00000000-0005-0000-0000-000068880000}"/>
    <cellStyle name="Normal 26 39 4 2" xfId="34922" xr:uid="{00000000-0005-0000-0000-000069880000}"/>
    <cellStyle name="Normal 26 39 5" xfId="34923" xr:uid="{00000000-0005-0000-0000-00006A880000}"/>
    <cellStyle name="Normal 26 39 5 2" xfId="34924" xr:uid="{00000000-0005-0000-0000-00006B880000}"/>
    <cellStyle name="Normal 26 39 6" xfId="34925" xr:uid="{00000000-0005-0000-0000-00006C880000}"/>
    <cellStyle name="Normal 26 39 6 2" xfId="34926" xr:uid="{00000000-0005-0000-0000-00006D880000}"/>
    <cellStyle name="Normal 26 39 7" xfId="34927" xr:uid="{00000000-0005-0000-0000-00006E880000}"/>
    <cellStyle name="Normal 26 39 7 2" xfId="34928" xr:uid="{00000000-0005-0000-0000-00006F880000}"/>
    <cellStyle name="Normal 26 39 8" xfId="34929" xr:uid="{00000000-0005-0000-0000-000070880000}"/>
    <cellStyle name="Normal 26 39 9" xfId="34930" xr:uid="{00000000-0005-0000-0000-000071880000}"/>
    <cellStyle name="Normal 26 4" xfId="34931" xr:uid="{00000000-0005-0000-0000-000072880000}"/>
    <cellStyle name="Normal 26 4 10" xfId="34932" xr:uid="{00000000-0005-0000-0000-000073880000}"/>
    <cellStyle name="Normal 26 4 2" xfId="34933" xr:uid="{00000000-0005-0000-0000-000074880000}"/>
    <cellStyle name="Normal 26 4 2 2" xfId="34934" xr:uid="{00000000-0005-0000-0000-000075880000}"/>
    <cellStyle name="Normal 26 4 3" xfId="34935" xr:uid="{00000000-0005-0000-0000-000076880000}"/>
    <cellStyle name="Normal 26 4 3 2" xfId="34936" xr:uid="{00000000-0005-0000-0000-000077880000}"/>
    <cellStyle name="Normal 26 4 4" xfId="34937" xr:uid="{00000000-0005-0000-0000-000078880000}"/>
    <cellStyle name="Normal 26 4 4 2" xfId="34938" xr:uid="{00000000-0005-0000-0000-000079880000}"/>
    <cellStyle name="Normal 26 4 5" xfId="34939" xr:uid="{00000000-0005-0000-0000-00007A880000}"/>
    <cellStyle name="Normal 26 4 5 2" xfId="34940" xr:uid="{00000000-0005-0000-0000-00007B880000}"/>
    <cellStyle name="Normal 26 4 6" xfId="34941" xr:uid="{00000000-0005-0000-0000-00007C880000}"/>
    <cellStyle name="Normal 26 4 6 2" xfId="34942" xr:uid="{00000000-0005-0000-0000-00007D880000}"/>
    <cellStyle name="Normal 26 4 7" xfId="34943" xr:uid="{00000000-0005-0000-0000-00007E880000}"/>
    <cellStyle name="Normal 26 4 7 2" xfId="34944" xr:uid="{00000000-0005-0000-0000-00007F880000}"/>
    <cellStyle name="Normal 26 4 8" xfId="34945" xr:uid="{00000000-0005-0000-0000-000080880000}"/>
    <cellStyle name="Normal 26 4 9" xfId="34946" xr:uid="{00000000-0005-0000-0000-000081880000}"/>
    <cellStyle name="Normal 26 40" xfId="34947" xr:uid="{00000000-0005-0000-0000-000082880000}"/>
    <cellStyle name="Normal 26 40 10" xfId="34948" xr:uid="{00000000-0005-0000-0000-000083880000}"/>
    <cellStyle name="Normal 26 40 2" xfId="34949" xr:uid="{00000000-0005-0000-0000-000084880000}"/>
    <cellStyle name="Normal 26 40 2 2" xfId="34950" xr:uid="{00000000-0005-0000-0000-000085880000}"/>
    <cellStyle name="Normal 26 40 3" xfId="34951" xr:uid="{00000000-0005-0000-0000-000086880000}"/>
    <cellStyle name="Normal 26 40 3 2" xfId="34952" xr:uid="{00000000-0005-0000-0000-000087880000}"/>
    <cellStyle name="Normal 26 40 4" xfId="34953" xr:uid="{00000000-0005-0000-0000-000088880000}"/>
    <cellStyle name="Normal 26 40 4 2" xfId="34954" xr:uid="{00000000-0005-0000-0000-000089880000}"/>
    <cellStyle name="Normal 26 40 5" xfId="34955" xr:uid="{00000000-0005-0000-0000-00008A880000}"/>
    <cellStyle name="Normal 26 40 5 2" xfId="34956" xr:uid="{00000000-0005-0000-0000-00008B880000}"/>
    <cellStyle name="Normal 26 40 6" xfId="34957" xr:uid="{00000000-0005-0000-0000-00008C880000}"/>
    <cellStyle name="Normal 26 40 6 2" xfId="34958" xr:uid="{00000000-0005-0000-0000-00008D880000}"/>
    <cellStyle name="Normal 26 40 7" xfId="34959" xr:uid="{00000000-0005-0000-0000-00008E880000}"/>
    <cellStyle name="Normal 26 40 7 2" xfId="34960" xr:uid="{00000000-0005-0000-0000-00008F880000}"/>
    <cellStyle name="Normal 26 40 8" xfId="34961" xr:uid="{00000000-0005-0000-0000-000090880000}"/>
    <cellStyle name="Normal 26 40 9" xfId="34962" xr:uid="{00000000-0005-0000-0000-000091880000}"/>
    <cellStyle name="Normal 26 41" xfId="34963" xr:uid="{00000000-0005-0000-0000-000092880000}"/>
    <cellStyle name="Normal 26 41 10" xfId="34964" xr:uid="{00000000-0005-0000-0000-000093880000}"/>
    <cellStyle name="Normal 26 41 2" xfId="34965" xr:uid="{00000000-0005-0000-0000-000094880000}"/>
    <cellStyle name="Normal 26 41 2 2" xfId="34966" xr:uid="{00000000-0005-0000-0000-000095880000}"/>
    <cellStyle name="Normal 26 41 3" xfId="34967" xr:uid="{00000000-0005-0000-0000-000096880000}"/>
    <cellStyle name="Normal 26 41 3 2" xfId="34968" xr:uid="{00000000-0005-0000-0000-000097880000}"/>
    <cellStyle name="Normal 26 41 4" xfId="34969" xr:uid="{00000000-0005-0000-0000-000098880000}"/>
    <cellStyle name="Normal 26 41 4 2" xfId="34970" xr:uid="{00000000-0005-0000-0000-000099880000}"/>
    <cellStyle name="Normal 26 41 5" xfId="34971" xr:uid="{00000000-0005-0000-0000-00009A880000}"/>
    <cellStyle name="Normal 26 41 5 2" xfId="34972" xr:uid="{00000000-0005-0000-0000-00009B880000}"/>
    <cellStyle name="Normal 26 41 6" xfId="34973" xr:uid="{00000000-0005-0000-0000-00009C880000}"/>
    <cellStyle name="Normal 26 41 6 2" xfId="34974" xr:uid="{00000000-0005-0000-0000-00009D880000}"/>
    <cellStyle name="Normal 26 41 7" xfId="34975" xr:uid="{00000000-0005-0000-0000-00009E880000}"/>
    <cellStyle name="Normal 26 41 7 2" xfId="34976" xr:uid="{00000000-0005-0000-0000-00009F880000}"/>
    <cellStyle name="Normal 26 41 8" xfId="34977" xr:uid="{00000000-0005-0000-0000-0000A0880000}"/>
    <cellStyle name="Normal 26 41 9" xfId="34978" xr:uid="{00000000-0005-0000-0000-0000A1880000}"/>
    <cellStyle name="Normal 26 42" xfId="34979" xr:uid="{00000000-0005-0000-0000-0000A2880000}"/>
    <cellStyle name="Normal 26 42 10" xfId="34980" xr:uid="{00000000-0005-0000-0000-0000A3880000}"/>
    <cellStyle name="Normal 26 42 2" xfId="34981" xr:uid="{00000000-0005-0000-0000-0000A4880000}"/>
    <cellStyle name="Normal 26 42 2 2" xfId="34982" xr:uid="{00000000-0005-0000-0000-0000A5880000}"/>
    <cellStyle name="Normal 26 42 3" xfId="34983" xr:uid="{00000000-0005-0000-0000-0000A6880000}"/>
    <cellStyle name="Normal 26 42 3 2" xfId="34984" xr:uid="{00000000-0005-0000-0000-0000A7880000}"/>
    <cellStyle name="Normal 26 42 4" xfId="34985" xr:uid="{00000000-0005-0000-0000-0000A8880000}"/>
    <cellStyle name="Normal 26 42 4 2" xfId="34986" xr:uid="{00000000-0005-0000-0000-0000A9880000}"/>
    <cellStyle name="Normal 26 42 5" xfId="34987" xr:uid="{00000000-0005-0000-0000-0000AA880000}"/>
    <cellStyle name="Normal 26 42 5 2" xfId="34988" xr:uid="{00000000-0005-0000-0000-0000AB880000}"/>
    <cellStyle name="Normal 26 42 6" xfId="34989" xr:uid="{00000000-0005-0000-0000-0000AC880000}"/>
    <cellStyle name="Normal 26 42 6 2" xfId="34990" xr:uid="{00000000-0005-0000-0000-0000AD880000}"/>
    <cellStyle name="Normal 26 42 7" xfId="34991" xr:uid="{00000000-0005-0000-0000-0000AE880000}"/>
    <cellStyle name="Normal 26 42 7 2" xfId="34992" xr:uid="{00000000-0005-0000-0000-0000AF880000}"/>
    <cellStyle name="Normal 26 42 8" xfId="34993" xr:uid="{00000000-0005-0000-0000-0000B0880000}"/>
    <cellStyle name="Normal 26 42 9" xfId="34994" xr:uid="{00000000-0005-0000-0000-0000B1880000}"/>
    <cellStyle name="Normal 26 43" xfId="34995" xr:uid="{00000000-0005-0000-0000-0000B2880000}"/>
    <cellStyle name="Normal 26 43 10" xfId="34996" xr:uid="{00000000-0005-0000-0000-0000B3880000}"/>
    <cellStyle name="Normal 26 43 2" xfId="34997" xr:uid="{00000000-0005-0000-0000-0000B4880000}"/>
    <cellStyle name="Normal 26 43 2 2" xfId="34998" xr:uid="{00000000-0005-0000-0000-0000B5880000}"/>
    <cellStyle name="Normal 26 43 3" xfId="34999" xr:uid="{00000000-0005-0000-0000-0000B6880000}"/>
    <cellStyle name="Normal 26 43 3 2" xfId="35000" xr:uid="{00000000-0005-0000-0000-0000B7880000}"/>
    <cellStyle name="Normal 26 43 4" xfId="35001" xr:uid="{00000000-0005-0000-0000-0000B8880000}"/>
    <cellStyle name="Normal 26 43 4 2" xfId="35002" xr:uid="{00000000-0005-0000-0000-0000B9880000}"/>
    <cellStyle name="Normal 26 43 5" xfId="35003" xr:uid="{00000000-0005-0000-0000-0000BA880000}"/>
    <cellStyle name="Normal 26 43 5 2" xfId="35004" xr:uid="{00000000-0005-0000-0000-0000BB880000}"/>
    <cellStyle name="Normal 26 43 6" xfId="35005" xr:uid="{00000000-0005-0000-0000-0000BC880000}"/>
    <cellStyle name="Normal 26 43 6 2" xfId="35006" xr:uid="{00000000-0005-0000-0000-0000BD880000}"/>
    <cellStyle name="Normal 26 43 7" xfId="35007" xr:uid="{00000000-0005-0000-0000-0000BE880000}"/>
    <cellStyle name="Normal 26 43 7 2" xfId="35008" xr:uid="{00000000-0005-0000-0000-0000BF880000}"/>
    <cellStyle name="Normal 26 43 8" xfId="35009" xr:uid="{00000000-0005-0000-0000-0000C0880000}"/>
    <cellStyle name="Normal 26 43 9" xfId="35010" xr:uid="{00000000-0005-0000-0000-0000C1880000}"/>
    <cellStyle name="Normal 26 44" xfId="35011" xr:uid="{00000000-0005-0000-0000-0000C2880000}"/>
    <cellStyle name="Normal 26 44 10" xfId="35012" xr:uid="{00000000-0005-0000-0000-0000C3880000}"/>
    <cellStyle name="Normal 26 44 2" xfId="35013" xr:uid="{00000000-0005-0000-0000-0000C4880000}"/>
    <cellStyle name="Normal 26 44 2 2" xfId="35014" xr:uid="{00000000-0005-0000-0000-0000C5880000}"/>
    <cellStyle name="Normal 26 44 3" xfId="35015" xr:uid="{00000000-0005-0000-0000-0000C6880000}"/>
    <cellStyle name="Normal 26 44 3 2" xfId="35016" xr:uid="{00000000-0005-0000-0000-0000C7880000}"/>
    <cellStyle name="Normal 26 44 4" xfId="35017" xr:uid="{00000000-0005-0000-0000-0000C8880000}"/>
    <cellStyle name="Normal 26 44 4 2" xfId="35018" xr:uid="{00000000-0005-0000-0000-0000C9880000}"/>
    <cellStyle name="Normal 26 44 5" xfId="35019" xr:uid="{00000000-0005-0000-0000-0000CA880000}"/>
    <cellStyle name="Normal 26 44 5 2" xfId="35020" xr:uid="{00000000-0005-0000-0000-0000CB880000}"/>
    <cellStyle name="Normal 26 44 6" xfId="35021" xr:uid="{00000000-0005-0000-0000-0000CC880000}"/>
    <cellStyle name="Normal 26 44 6 2" xfId="35022" xr:uid="{00000000-0005-0000-0000-0000CD880000}"/>
    <cellStyle name="Normal 26 44 7" xfId="35023" xr:uid="{00000000-0005-0000-0000-0000CE880000}"/>
    <cellStyle name="Normal 26 44 7 2" xfId="35024" xr:uid="{00000000-0005-0000-0000-0000CF880000}"/>
    <cellStyle name="Normal 26 44 8" xfId="35025" xr:uid="{00000000-0005-0000-0000-0000D0880000}"/>
    <cellStyle name="Normal 26 44 9" xfId="35026" xr:uid="{00000000-0005-0000-0000-0000D1880000}"/>
    <cellStyle name="Normal 26 45" xfId="35027" xr:uid="{00000000-0005-0000-0000-0000D2880000}"/>
    <cellStyle name="Normal 26 45 2" xfId="35028" xr:uid="{00000000-0005-0000-0000-0000D3880000}"/>
    <cellStyle name="Normal 26 45 2 2" xfId="35029" xr:uid="{00000000-0005-0000-0000-0000D4880000}"/>
    <cellStyle name="Normal 26 45 2 2 2" xfId="35030" xr:uid="{00000000-0005-0000-0000-0000D5880000}"/>
    <cellStyle name="Normal 26 45 2 3" xfId="35031" xr:uid="{00000000-0005-0000-0000-0000D6880000}"/>
    <cellStyle name="Normal 26 45 2 3 2" xfId="35032" xr:uid="{00000000-0005-0000-0000-0000D7880000}"/>
    <cellStyle name="Normal 26 45 2 4" xfId="35033" xr:uid="{00000000-0005-0000-0000-0000D8880000}"/>
    <cellStyle name="Normal 26 45 2 4 2" xfId="35034" xr:uid="{00000000-0005-0000-0000-0000D9880000}"/>
    <cellStyle name="Normal 26 45 2 5" xfId="35035" xr:uid="{00000000-0005-0000-0000-0000DA880000}"/>
    <cellStyle name="Normal 26 45 3" xfId="35036" xr:uid="{00000000-0005-0000-0000-0000DB880000}"/>
    <cellStyle name="Normal 26 45 3 2" xfId="35037" xr:uid="{00000000-0005-0000-0000-0000DC880000}"/>
    <cellStyle name="Normal 26 45 4" xfId="35038" xr:uid="{00000000-0005-0000-0000-0000DD880000}"/>
    <cellStyle name="Normal 26 45 4 2" xfId="35039" xr:uid="{00000000-0005-0000-0000-0000DE880000}"/>
    <cellStyle name="Normal 26 45 5" xfId="35040" xr:uid="{00000000-0005-0000-0000-0000DF880000}"/>
    <cellStyle name="Normal 26 45 5 2" xfId="35041" xr:uid="{00000000-0005-0000-0000-0000E0880000}"/>
    <cellStyle name="Normal 26 45 6" xfId="35042" xr:uid="{00000000-0005-0000-0000-0000E1880000}"/>
    <cellStyle name="Normal 26 45 6 2" xfId="35043" xr:uid="{00000000-0005-0000-0000-0000E2880000}"/>
    <cellStyle name="Normal 26 45 7" xfId="35044" xr:uid="{00000000-0005-0000-0000-0000E3880000}"/>
    <cellStyle name="Normal 26 45 7 2" xfId="35045" xr:uid="{00000000-0005-0000-0000-0000E4880000}"/>
    <cellStyle name="Normal 26 45 8" xfId="35046" xr:uid="{00000000-0005-0000-0000-0000E5880000}"/>
    <cellStyle name="Normal 26 45 8 2" xfId="35047" xr:uid="{00000000-0005-0000-0000-0000E6880000}"/>
    <cellStyle name="Normal 26 45 9" xfId="35048" xr:uid="{00000000-0005-0000-0000-0000E7880000}"/>
    <cellStyle name="Normal 26 46" xfId="35049" xr:uid="{00000000-0005-0000-0000-0000E8880000}"/>
    <cellStyle name="Normal 26 46 2" xfId="35050" xr:uid="{00000000-0005-0000-0000-0000E9880000}"/>
    <cellStyle name="Normal 26 46 2 2" xfId="35051" xr:uid="{00000000-0005-0000-0000-0000EA880000}"/>
    <cellStyle name="Normal 26 46 2 3" xfId="35052" xr:uid="{00000000-0005-0000-0000-0000EB880000}"/>
    <cellStyle name="Normal 26 46 3" xfId="35053" xr:uid="{00000000-0005-0000-0000-0000EC880000}"/>
    <cellStyle name="Normal 26 46 3 2" xfId="35054" xr:uid="{00000000-0005-0000-0000-0000ED880000}"/>
    <cellStyle name="Normal 26 46 4" xfId="35055" xr:uid="{00000000-0005-0000-0000-0000EE880000}"/>
    <cellStyle name="Normal 26 46 4 2" xfId="35056" xr:uid="{00000000-0005-0000-0000-0000EF880000}"/>
    <cellStyle name="Normal 26 46 5" xfId="35057" xr:uid="{00000000-0005-0000-0000-0000F0880000}"/>
    <cellStyle name="Normal 26 46 5 2" xfId="35058" xr:uid="{00000000-0005-0000-0000-0000F1880000}"/>
    <cellStyle name="Normal 26 46 6" xfId="35059" xr:uid="{00000000-0005-0000-0000-0000F2880000}"/>
    <cellStyle name="Normal 26 46 7" xfId="35060" xr:uid="{00000000-0005-0000-0000-0000F3880000}"/>
    <cellStyle name="Normal 26 47" xfId="35061" xr:uid="{00000000-0005-0000-0000-0000F4880000}"/>
    <cellStyle name="Normal 26 47 2" xfId="35062" xr:uid="{00000000-0005-0000-0000-0000F5880000}"/>
    <cellStyle name="Normal 26 47 2 2" xfId="35063" xr:uid="{00000000-0005-0000-0000-0000F6880000}"/>
    <cellStyle name="Normal 26 47 2 3" xfId="35064" xr:uid="{00000000-0005-0000-0000-0000F7880000}"/>
    <cellStyle name="Normal 26 47 3" xfId="35065" xr:uid="{00000000-0005-0000-0000-0000F8880000}"/>
    <cellStyle name="Normal 26 47 3 2" xfId="35066" xr:uid="{00000000-0005-0000-0000-0000F9880000}"/>
    <cellStyle name="Normal 26 47 4" xfId="35067" xr:uid="{00000000-0005-0000-0000-0000FA880000}"/>
    <cellStyle name="Normal 26 47 4 2" xfId="35068" xr:uid="{00000000-0005-0000-0000-0000FB880000}"/>
    <cellStyle name="Normal 26 47 5" xfId="35069" xr:uid="{00000000-0005-0000-0000-0000FC880000}"/>
    <cellStyle name="Normal 26 47 5 2" xfId="35070" xr:uid="{00000000-0005-0000-0000-0000FD880000}"/>
    <cellStyle name="Normal 26 47 6" xfId="35071" xr:uid="{00000000-0005-0000-0000-0000FE880000}"/>
    <cellStyle name="Normal 26 47 7" xfId="35072" xr:uid="{00000000-0005-0000-0000-0000FF880000}"/>
    <cellStyle name="Normal 26 48" xfId="35073" xr:uid="{00000000-0005-0000-0000-000000890000}"/>
    <cellStyle name="Normal 26 48 2" xfId="35074" xr:uid="{00000000-0005-0000-0000-000001890000}"/>
    <cellStyle name="Normal 26 48 3" xfId="35075" xr:uid="{00000000-0005-0000-0000-000002890000}"/>
    <cellStyle name="Normal 26 49" xfId="35076" xr:uid="{00000000-0005-0000-0000-000003890000}"/>
    <cellStyle name="Normal 26 49 2" xfId="35077" xr:uid="{00000000-0005-0000-0000-000004890000}"/>
    <cellStyle name="Normal 26 49 2 2" xfId="35078" xr:uid="{00000000-0005-0000-0000-000005890000}"/>
    <cellStyle name="Normal 26 49 3" xfId="35079" xr:uid="{00000000-0005-0000-0000-000006890000}"/>
    <cellStyle name="Normal 26 49 3 2" xfId="35080" xr:uid="{00000000-0005-0000-0000-000007890000}"/>
    <cellStyle name="Normal 26 49 4" xfId="35081" xr:uid="{00000000-0005-0000-0000-000008890000}"/>
    <cellStyle name="Normal 26 49 4 2" xfId="35082" xr:uid="{00000000-0005-0000-0000-000009890000}"/>
    <cellStyle name="Normal 26 49 5" xfId="35083" xr:uid="{00000000-0005-0000-0000-00000A890000}"/>
    <cellStyle name="Normal 26 5" xfId="35084" xr:uid="{00000000-0005-0000-0000-00000B890000}"/>
    <cellStyle name="Normal 26 5 10" xfId="35085" xr:uid="{00000000-0005-0000-0000-00000C890000}"/>
    <cellStyle name="Normal 26 5 2" xfId="35086" xr:uid="{00000000-0005-0000-0000-00000D890000}"/>
    <cellStyle name="Normal 26 5 2 2" xfId="35087" xr:uid="{00000000-0005-0000-0000-00000E890000}"/>
    <cellStyle name="Normal 26 5 3" xfId="35088" xr:uid="{00000000-0005-0000-0000-00000F890000}"/>
    <cellStyle name="Normal 26 5 3 2" xfId="35089" xr:uid="{00000000-0005-0000-0000-000010890000}"/>
    <cellStyle name="Normal 26 5 4" xfId="35090" xr:uid="{00000000-0005-0000-0000-000011890000}"/>
    <cellStyle name="Normal 26 5 4 2" xfId="35091" xr:uid="{00000000-0005-0000-0000-000012890000}"/>
    <cellStyle name="Normal 26 5 5" xfId="35092" xr:uid="{00000000-0005-0000-0000-000013890000}"/>
    <cellStyle name="Normal 26 5 5 2" xfId="35093" xr:uid="{00000000-0005-0000-0000-000014890000}"/>
    <cellStyle name="Normal 26 5 6" xfId="35094" xr:uid="{00000000-0005-0000-0000-000015890000}"/>
    <cellStyle name="Normal 26 5 6 2" xfId="35095" xr:uid="{00000000-0005-0000-0000-000016890000}"/>
    <cellStyle name="Normal 26 5 7" xfId="35096" xr:uid="{00000000-0005-0000-0000-000017890000}"/>
    <cellStyle name="Normal 26 5 7 2" xfId="35097" xr:uid="{00000000-0005-0000-0000-000018890000}"/>
    <cellStyle name="Normal 26 5 8" xfId="35098" xr:uid="{00000000-0005-0000-0000-000019890000}"/>
    <cellStyle name="Normal 26 5 9" xfId="35099" xr:uid="{00000000-0005-0000-0000-00001A890000}"/>
    <cellStyle name="Normal 26 50" xfId="35100" xr:uid="{00000000-0005-0000-0000-00001B890000}"/>
    <cellStyle name="Normal 26 50 2" xfId="35101" xr:uid="{00000000-0005-0000-0000-00001C890000}"/>
    <cellStyle name="Normal 26 51" xfId="35102" xr:uid="{00000000-0005-0000-0000-00001D890000}"/>
    <cellStyle name="Normal 26 51 2" xfId="35103" xr:uid="{00000000-0005-0000-0000-00001E890000}"/>
    <cellStyle name="Normal 26 52" xfId="35104" xr:uid="{00000000-0005-0000-0000-00001F890000}"/>
    <cellStyle name="Normal 26 52 2" xfId="35105" xr:uid="{00000000-0005-0000-0000-000020890000}"/>
    <cellStyle name="Normal 26 53" xfId="35106" xr:uid="{00000000-0005-0000-0000-000021890000}"/>
    <cellStyle name="Normal 26 53 2" xfId="35107" xr:uid="{00000000-0005-0000-0000-000022890000}"/>
    <cellStyle name="Normal 26 54" xfId="35108" xr:uid="{00000000-0005-0000-0000-000023890000}"/>
    <cellStyle name="Normal 26 55" xfId="35109" xr:uid="{00000000-0005-0000-0000-000024890000}"/>
    <cellStyle name="Normal 26 6" xfId="35110" xr:uid="{00000000-0005-0000-0000-000025890000}"/>
    <cellStyle name="Normal 26 6 10" xfId="35111" xr:uid="{00000000-0005-0000-0000-000026890000}"/>
    <cellStyle name="Normal 26 6 2" xfId="35112" xr:uid="{00000000-0005-0000-0000-000027890000}"/>
    <cellStyle name="Normal 26 6 2 2" xfId="35113" xr:uid="{00000000-0005-0000-0000-000028890000}"/>
    <cellStyle name="Normal 26 6 3" xfId="35114" xr:uid="{00000000-0005-0000-0000-000029890000}"/>
    <cellStyle name="Normal 26 6 3 2" xfId="35115" xr:uid="{00000000-0005-0000-0000-00002A890000}"/>
    <cellStyle name="Normal 26 6 4" xfId="35116" xr:uid="{00000000-0005-0000-0000-00002B890000}"/>
    <cellStyle name="Normal 26 6 4 2" xfId="35117" xr:uid="{00000000-0005-0000-0000-00002C890000}"/>
    <cellStyle name="Normal 26 6 5" xfId="35118" xr:uid="{00000000-0005-0000-0000-00002D890000}"/>
    <cellStyle name="Normal 26 6 5 2" xfId="35119" xr:uid="{00000000-0005-0000-0000-00002E890000}"/>
    <cellStyle name="Normal 26 6 6" xfId="35120" xr:uid="{00000000-0005-0000-0000-00002F890000}"/>
    <cellStyle name="Normal 26 6 6 2" xfId="35121" xr:uid="{00000000-0005-0000-0000-000030890000}"/>
    <cellStyle name="Normal 26 6 7" xfId="35122" xr:uid="{00000000-0005-0000-0000-000031890000}"/>
    <cellStyle name="Normal 26 6 7 2" xfId="35123" xr:uid="{00000000-0005-0000-0000-000032890000}"/>
    <cellStyle name="Normal 26 6 8" xfId="35124" xr:uid="{00000000-0005-0000-0000-000033890000}"/>
    <cellStyle name="Normal 26 6 9" xfId="35125" xr:uid="{00000000-0005-0000-0000-000034890000}"/>
    <cellStyle name="Normal 26 7" xfId="35126" xr:uid="{00000000-0005-0000-0000-000035890000}"/>
    <cellStyle name="Normal 26 7 10" xfId="35127" xr:uid="{00000000-0005-0000-0000-000036890000}"/>
    <cellStyle name="Normal 26 7 2" xfId="35128" xr:uid="{00000000-0005-0000-0000-000037890000}"/>
    <cellStyle name="Normal 26 7 2 2" xfId="35129" xr:uid="{00000000-0005-0000-0000-000038890000}"/>
    <cellStyle name="Normal 26 7 3" xfId="35130" xr:uid="{00000000-0005-0000-0000-000039890000}"/>
    <cellStyle name="Normal 26 7 3 2" xfId="35131" xr:uid="{00000000-0005-0000-0000-00003A890000}"/>
    <cellStyle name="Normal 26 7 4" xfId="35132" xr:uid="{00000000-0005-0000-0000-00003B890000}"/>
    <cellStyle name="Normal 26 7 4 2" xfId="35133" xr:uid="{00000000-0005-0000-0000-00003C890000}"/>
    <cellStyle name="Normal 26 7 5" xfId="35134" xr:uid="{00000000-0005-0000-0000-00003D890000}"/>
    <cellStyle name="Normal 26 7 5 2" xfId="35135" xr:uid="{00000000-0005-0000-0000-00003E890000}"/>
    <cellStyle name="Normal 26 7 6" xfId="35136" xr:uid="{00000000-0005-0000-0000-00003F890000}"/>
    <cellStyle name="Normal 26 7 6 2" xfId="35137" xr:uid="{00000000-0005-0000-0000-000040890000}"/>
    <cellStyle name="Normal 26 7 7" xfId="35138" xr:uid="{00000000-0005-0000-0000-000041890000}"/>
    <cellStyle name="Normal 26 7 7 2" xfId="35139" xr:uid="{00000000-0005-0000-0000-000042890000}"/>
    <cellStyle name="Normal 26 7 8" xfId="35140" xr:uid="{00000000-0005-0000-0000-000043890000}"/>
    <cellStyle name="Normal 26 7 9" xfId="35141" xr:uid="{00000000-0005-0000-0000-000044890000}"/>
    <cellStyle name="Normal 26 8" xfId="35142" xr:uid="{00000000-0005-0000-0000-000045890000}"/>
    <cellStyle name="Normal 26 8 10" xfId="35143" xr:uid="{00000000-0005-0000-0000-000046890000}"/>
    <cellStyle name="Normal 26 8 2" xfId="35144" xr:uid="{00000000-0005-0000-0000-000047890000}"/>
    <cellStyle name="Normal 26 8 2 2" xfId="35145" xr:uid="{00000000-0005-0000-0000-000048890000}"/>
    <cellStyle name="Normal 26 8 3" xfId="35146" xr:uid="{00000000-0005-0000-0000-000049890000}"/>
    <cellStyle name="Normal 26 8 3 2" xfId="35147" xr:uid="{00000000-0005-0000-0000-00004A890000}"/>
    <cellStyle name="Normal 26 8 4" xfId="35148" xr:uid="{00000000-0005-0000-0000-00004B890000}"/>
    <cellStyle name="Normal 26 8 4 2" xfId="35149" xr:uid="{00000000-0005-0000-0000-00004C890000}"/>
    <cellStyle name="Normal 26 8 5" xfId="35150" xr:uid="{00000000-0005-0000-0000-00004D890000}"/>
    <cellStyle name="Normal 26 8 5 2" xfId="35151" xr:uid="{00000000-0005-0000-0000-00004E890000}"/>
    <cellStyle name="Normal 26 8 6" xfId="35152" xr:uid="{00000000-0005-0000-0000-00004F890000}"/>
    <cellStyle name="Normal 26 8 6 2" xfId="35153" xr:uid="{00000000-0005-0000-0000-000050890000}"/>
    <cellStyle name="Normal 26 8 7" xfId="35154" xr:uid="{00000000-0005-0000-0000-000051890000}"/>
    <cellStyle name="Normal 26 8 7 2" xfId="35155" xr:uid="{00000000-0005-0000-0000-000052890000}"/>
    <cellStyle name="Normal 26 8 8" xfId="35156" xr:uid="{00000000-0005-0000-0000-000053890000}"/>
    <cellStyle name="Normal 26 8 9" xfId="35157" xr:uid="{00000000-0005-0000-0000-000054890000}"/>
    <cellStyle name="Normal 26 9" xfId="35158" xr:uid="{00000000-0005-0000-0000-000055890000}"/>
    <cellStyle name="Normal 26 9 10" xfId="35159" xr:uid="{00000000-0005-0000-0000-000056890000}"/>
    <cellStyle name="Normal 26 9 2" xfId="35160" xr:uid="{00000000-0005-0000-0000-000057890000}"/>
    <cellStyle name="Normal 26 9 2 2" xfId="35161" xr:uid="{00000000-0005-0000-0000-000058890000}"/>
    <cellStyle name="Normal 26 9 3" xfId="35162" xr:uid="{00000000-0005-0000-0000-000059890000}"/>
    <cellStyle name="Normal 26 9 3 2" xfId="35163" xr:uid="{00000000-0005-0000-0000-00005A890000}"/>
    <cellStyle name="Normal 26 9 4" xfId="35164" xr:uid="{00000000-0005-0000-0000-00005B890000}"/>
    <cellStyle name="Normal 26 9 4 2" xfId="35165" xr:uid="{00000000-0005-0000-0000-00005C890000}"/>
    <cellStyle name="Normal 26 9 5" xfId="35166" xr:uid="{00000000-0005-0000-0000-00005D890000}"/>
    <cellStyle name="Normal 26 9 5 2" xfId="35167" xr:uid="{00000000-0005-0000-0000-00005E890000}"/>
    <cellStyle name="Normal 26 9 6" xfId="35168" xr:uid="{00000000-0005-0000-0000-00005F890000}"/>
    <cellStyle name="Normal 26 9 6 2" xfId="35169" xr:uid="{00000000-0005-0000-0000-000060890000}"/>
    <cellStyle name="Normal 26 9 7" xfId="35170" xr:uid="{00000000-0005-0000-0000-000061890000}"/>
    <cellStyle name="Normal 26 9 7 2" xfId="35171" xr:uid="{00000000-0005-0000-0000-000062890000}"/>
    <cellStyle name="Normal 26 9 8" xfId="35172" xr:uid="{00000000-0005-0000-0000-000063890000}"/>
    <cellStyle name="Normal 26 9 9" xfId="35173" xr:uid="{00000000-0005-0000-0000-000064890000}"/>
    <cellStyle name="Normal 27" xfId="35174" xr:uid="{00000000-0005-0000-0000-000065890000}"/>
    <cellStyle name="Normal 27 10" xfId="35175" xr:uid="{00000000-0005-0000-0000-000066890000}"/>
    <cellStyle name="Normal 27 2" xfId="35176" xr:uid="{00000000-0005-0000-0000-000067890000}"/>
    <cellStyle name="Normal 27 2 2" xfId="35177" xr:uid="{00000000-0005-0000-0000-000068890000}"/>
    <cellStyle name="Normal 27 3" xfId="35178" xr:uid="{00000000-0005-0000-0000-000069890000}"/>
    <cellStyle name="Normal 27 3 2" xfId="35179" xr:uid="{00000000-0005-0000-0000-00006A890000}"/>
    <cellStyle name="Normal 27 4" xfId="35180" xr:uid="{00000000-0005-0000-0000-00006B890000}"/>
    <cellStyle name="Normal 27 4 2" xfId="35181" xr:uid="{00000000-0005-0000-0000-00006C890000}"/>
    <cellStyle name="Normal 27 5" xfId="35182" xr:uid="{00000000-0005-0000-0000-00006D890000}"/>
    <cellStyle name="Normal 27 5 2" xfId="35183" xr:uid="{00000000-0005-0000-0000-00006E890000}"/>
    <cellStyle name="Normal 27 6" xfId="35184" xr:uid="{00000000-0005-0000-0000-00006F890000}"/>
    <cellStyle name="Normal 27 6 2" xfId="35185" xr:uid="{00000000-0005-0000-0000-000070890000}"/>
    <cellStyle name="Normal 27 7" xfId="35186" xr:uid="{00000000-0005-0000-0000-000071890000}"/>
    <cellStyle name="Normal 27 7 2" xfId="35187" xr:uid="{00000000-0005-0000-0000-000072890000}"/>
    <cellStyle name="Normal 27 8" xfId="35188" xr:uid="{00000000-0005-0000-0000-000073890000}"/>
    <cellStyle name="Normal 27 9" xfId="35189" xr:uid="{00000000-0005-0000-0000-000074890000}"/>
    <cellStyle name="Normal 28" xfId="35190" xr:uid="{00000000-0005-0000-0000-000075890000}"/>
    <cellStyle name="Normal 28 10" xfId="35191" xr:uid="{00000000-0005-0000-0000-000076890000}"/>
    <cellStyle name="Normal 28 2" xfId="35192" xr:uid="{00000000-0005-0000-0000-000077890000}"/>
    <cellStyle name="Normal 28 2 2" xfId="35193" xr:uid="{00000000-0005-0000-0000-000078890000}"/>
    <cellStyle name="Normal 28 3" xfId="35194" xr:uid="{00000000-0005-0000-0000-000079890000}"/>
    <cellStyle name="Normal 28 3 2" xfId="35195" xr:uid="{00000000-0005-0000-0000-00007A890000}"/>
    <cellStyle name="Normal 28 4" xfId="35196" xr:uid="{00000000-0005-0000-0000-00007B890000}"/>
    <cellStyle name="Normal 28 4 2" xfId="35197" xr:uid="{00000000-0005-0000-0000-00007C890000}"/>
    <cellStyle name="Normal 28 5" xfId="35198" xr:uid="{00000000-0005-0000-0000-00007D890000}"/>
    <cellStyle name="Normal 28 5 2" xfId="35199" xr:uid="{00000000-0005-0000-0000-00007E890000}"/>
    <cellStyle name="Normal 28 6" xfId="35200" xr:uid="{00000000-0005-0000-0000-00007F890000}"/>
    <cellStyle name="Normal 28 6 2" xfId="35201" xr:uid="{00000000-0005-0000-0000-000080890000}"/>
    <cellStyle name="Normal 28 7" xfId="35202" xr:uid="{00000000-0005-0000-0000-000081890000}"/>
    <cellStyle name="Normal 28 7 2" xfId="35203" xr:uid="{00000000-0005-0000-0000-000082890000}"/>
    <cellStyle name="Normal 28 8" xfId="35204" xr:uid="{00000000-0005-0000-0000-000083890000}"/>
    <cellStyle name="Normal 28 9" xfId="35205" xr:uid="{00000000-0005-0000-0000-000084890000}"/>
    <cellStyle name="Normal 29" xfId="35206" xr:uid="{00000000-0005-0000-0000-000085890000}"/>
    <cellStyle name="Normal 29 10" xfId="35207" xr:uid="{00000000-0005-0000-0000-000086890000}"/>
    <cellStyle name="Normal 29 2" xfId="35208" xr:uid="{00000000-0005-0000-0000-000087890000}"/>
    <cellStyle name="Normal 29 2 2" xfId="35209" xr:uid="{00000000-0005-0000-0000-000088890000}"/>
    <cellStyle name="Normal 29 3" xfId="35210" xr:uid="{00000000-0005-0000-0000-000089890000}"/>
    <cellStyle name="Normal 29 3 2" xfId="35211" xr:uid="{00000000-0005-0000-0000-00008A890000}"/>
    <cellStyle name="Normal 29 4" xfId="35212" xr:uid="{00000000-0005-0000-0000-00008B890000}"/>
    <cellStyle name="Normal 29 4 2" xfId="35213" xr:uid="{00000000-0005-0000-0000-00008C890000}"/>
    <cellStyle name="Normal 29 5" xfId="35214" xr:uid="{00000000-0005-0000-0000-00008D890000}"/>
    <cellStyle name="Normal 29 5 2" xfId="35215" xr:uid="{00000000-0005-0000-0000-00008E890000}"/>
    <cellStyle name="Normal 29 6" xfId="35216" xr:uid="{00000000-0005-0000-0000-00008F890000}"/>
    <cellStyle name="Normal 29 6 2" xfId="35217" xr:uid="{00000000-0005-0000-0000-000090890000}"/>
    <cellStyle name="Normal 29 7" xfId="35218" xr:uid="{00000000-0005-0000-0000-000091890000}"/>
    <cellStyle name="Normal 29 7 2" xfId="35219" xr:uid="{00000000-0005-0000-0000-000092890000}"/>
    <cellStyle name="Normal 29 8" xfId="35220" xr:uid="{00000000-0005-0000-0000-000093890000}"/>
    <cellStyle name="Normal 29 9" xfId="35221" xr:uid="{00000000-0005-0000-0000-000094890000}"/>
    <cellStyle name="Normal 3" xfId="35222" xr:uid="{00000000-0005-0000-0000-000095890000}"/>
    <cellStyle name="Normal 3 10" xfId="35223" xr:uid="{00000000-0005-0000-0000-000096890000}"/>
    <cellStyle name="Normal 3 10 10" xfId="35224" xr:uid="{00000000-0005-0000-0000-000097890000}"/>
    <cellStyle name="Normal 3 10 2" xfId="35225" xr:uid="{00000000-0005-0000-0000-000098890000}"/>
    <cellStyle name="Normal 3 10 2 2" xfId="35226" xr:uid="{00000000-0005-0000-0000-000099890000}"/>
    <cellStyle name="Normal 3 10 2 3" xfId="35227" xr:uid="{00000000-0005-0000-0000-00009A890000}"/>
    <cellStyle name="Normal 3 10 3" xfId="35228" xr:uid="{00000000-0005-0000-0000-00009B890000}"/>
    <cellStyle name="Normal 3 10 3 2" xfId="35229" xr:uid="{00000000-0005-0000-0000-00009C890000}"/>
    <cellStyle name="Normal 3 10 4" xfId="35230" xr:uid="{00000000-0005-0000-0000-00009D890000}"/>
    <cellStyle name="Normal 3 10 4 2" xfId="35231" xr:uid="{00000000-0005-0000-0000-00009E890000}"/>
    <cellStyle name="Normal 3 10 5" xfId="35232" xr:uid="{00000000-0005-0000-0000-00009F890000}"/>
    <cellStyle name="Normal 3 10 5 2" xfId="35233" xr:uid="{00000000-0005-0000-0000-0000A0890000}"/>
    <cellStyle name="Normal 3 10 6" xfId="35234" xr:uid="{00000000-0005-0000-0000-0000A1890000}"/>
    <cellStyle name="Normal 3 10 6 2" xfId="35235" xr:uid="{00000000-0005-0000-0000-0000A2890000}"/>
    <cellStyle name="Normal 3 10 7" xfId="35236" xr:uid="{00000000-0005-0000-0000-0000A3890000}"/>
    <cellStyle name="Normal 3 10 7 2" xfId="35237" xr:uid="{00000000-0005-0000-0000-0000A4890000}"/>
    <cellStyle name="Normal 3 10 8" xfId="35238" xr:uid="{00000000-0005-0000-0000-0000A5890000}"/>
    <cellStyle name="Normal 3 10 9" xfId="35239" xr:uid="{00000000-0005-0000-0000-0000A6890000}"/>
    <cellStyle name="Normal 3 11" xfId="35240" xr:uid="{00000000-0005-0000-0000-0000A7890000}"/>
    <cellStyle name="Normal 3 11 10" xfId="35241" xr:uid="{00000000-0005-0000-0000-0000A8890000}"/>
    <cellStyle name="Normal 3 11 2" xfId="35242" xr:uid="{00000000-0005-0000-0000-0000A9890000}"/>
    <cellStyle name="Normal 3 11 2 2" xfId="35243" xr:uid="{00000000-0005-0000-0000-0000AA890000}"/>
    <cellStyle name="Normal 3 11 3" xfId="35244" xr:uid="{00000000-0005-0000-0000-0000AB890000}"/>
    <cellStyle name="Normal 3 11 3 2" xfId="35245" xr:uid="{00000000-0005-0000-0000-0000AC890000}"/>
    <cellStyle name="Normal 3 11 4" xfId="35246" xr:uid="{00000000-0005-0000-0000-0000AD890000}"/>
    <cellStyle name="Normal 3 11 4 2" xfId="35247" xr:uid="{00000000-0005-0000-0000-0000AE890000}"/>
    <cellStyle name="Normal 3 11 5" xfId="35248" xr:uid="{00000000-0005-0000-0000-0000AF890000}"/>
    <cellStyle name="Normal 3 11 5 2" xfId="35249" xr:uid="{00000000-0005-0000-0000-0000B0890000}"/>
    <cellStyle name="Normal 3 11 6" xfId="35250" xr:uid="{00000000-0005-0000-0000-0000B1890000}"/>
    <cellStyle name="Normal 3 11 6 2" xfId="35251" xr:uid="{00000000-0005-0000-0000-0000B2890000}"/>
    <cellStyle name="Normal 3 11 7" xfId="35252" xr:uid="{00000000-0005-0000-0000-0000B3890000}"/>
    <cellStyle name="Normal 3 11 7 2" xfId="35253" xr:uid="{00000000-0005-0000-0000-0000B4890000}"/>
    <cellStyle name="Normal 3 11 8" xfId="35254" xr:uid="{00000000-0005-0000-0000-0000B5890000}"/>
    <cellStyle name="Normal 3 11 9" xfId="35255" xr:uid="{00000000-0005-0000-0000-0000B6890000}"/>
    <cellStyle name="Normal 3 12" xfId="35256" xr:uid="{00000000-0005-0000-0000-0000B7890000}"/>
    <cellStyle name="Normal 3 12 10" xfId="35257" xr:uid="{00000000-0005-0000-0000-0000B8890000}"/>
    <cellStyle name="Normal 3 12 2" xfId="35258" xr:uid="{00000000-0005-0000-0000-0000B9890000}"/>
    <cellStyle name="Normal 3 12 2 2" xfId="35259" xr:uid="{00000000-0005-0000-0000-0000BA890000}"/>
    <cellStyle name="Normal 3 12 3" xfId="35260" xr:uid="{00000000-0005-0000-0000-0000BB890000}"/>
    <cellStyle name="Normal 3 12 3 2" xfId="35261" xr:uid="{00000000-0005-0000-0000-0000BC890000}"/>
    <cellStyle name="Normal 3 12 4" xfId="35262" xr:uid="{00000000-0005-0000-0000-0000BD890000}"/>
    <cellStyle name="Normal 3 12 4 2" xfId="35263" xr:uid="{00000000-0005-0000-0000-0000BE890000}"/>
    <cellStyle name="Normal 3 12 5" xfId="35264" xr:uid="{00000000-0005-0000-0000-0000BF890000}"/>
    <cellStyle name="Normal 3 12 5 2" xfId="35265" xr:uid="{00000000-0005-0000-0000-0000C0890000}"/>
    <cellStyle name="Normal 3 12 6" xfId="35266" xr:uid="{00000000-0005-0000-0000-0000C1890000}"/>
    <cellStyle name="Normal 3 12 6 2" xfId="35267" xr:uid="{00000000-0005-0000-0000-0000C2890000}"/>
    <cellStyle name="Normal 3 12 7" xfId="35268" xr:uid="{00000000-0005-0000-0000-0000C3890000}"/>
    <cellStyle name="Normal 3 12 7 2" xfId="35269" xr:uid="{00000000-0005-0000-0000-0000C4890000}"/>
    <cellStyle name="Normal 3 12 8" xfId="35270" xr:uid="{00000000-0005-0000-0000-0000C5890000}"/>
    <cellStyle name="Normal 3 12 9" xfId="35271" xr:uid="{00000000-0005-0000-0000-0000C6890000}"/>
    <cellStyle name="Normal 3 13" xfId="35272" xr:uid="{00000000-0005-0000-0000-0000C7890000}"/>
    <cellStyle name="Normal 3 13 10" xfId="35273" xr:uid="{00000000-0005-0000-0000-0000C8890000}"/>
    <cellStyle name="Normal 3 13 2" xfId="35274" xr:uid="{00000000-0005-0000-0000-0000C9890000}"/>
    <cellStyle name="Normal 3 13 2 2" xfId="35275" xr:uid="{00000000-0005-0000-0000-0000CA890000}"/>
    <cellStyle name="Normal 3 13 3" xfId="35276" xr:uid="{00000000-0005-0000-0000-0000CB890000}"/>
    <cellStyle name="Normal 3 13 3 2" xfId="35277" xr:uid="{00000000-0005-0000-0000-0000CC890000}"/>
    <cellStyle name="Normal 3 13 4" xfId="35278" xr:uid="{00000000-0005-0000-0000-0000CD890000}"/>
    <cellStyle name="Normal 3 13 4 2" xfId="35279" xr:uid="{00000000-0005-0000-0000-0000CE890000}"/>
    <cellStyle name="Normal 3 13 5" xfId="35280" xr:uid="{00000000-0005-0000-0000-0000CF890000}"/>
    <cellStyle name="Normal 3 13 5 2" xfId="35281" xr:uid="{00000000-0005-0000-0000-0000D0890000}"/>
    <cellStyle name="Normal 3 13 6" xfId="35282" xr:uid="{00000000-0005-0000-0000-0000D1890000}"/>
    <cellStyle name="Normal 3 13 6 2" xfId="35283" xr:uid="{00000000-0005-0000-0000-0000D2890000}"/>
    <cellStyle name="Normal 3 13 7" xfId="35284" xr:uid="{00000000-0005-0000-0000-0000D3890000}"/>
    <cellStyle name="Normal 3 13 7 2" xfId="35285" xr:uid="{00000000-0005-0000-0000-0000D4890000}"/>
    <cellStyle name="Normal 3 13 8" xfId="35286" xr:uid="{00000000-0005-0000-0000-0000D5890000}"/>
    <cellStyle name="Normal 3 13 9" xfId="35287" xr:uid="{00000000-0005-0000-0000-0000D6890000}"/>
    <cellStyle name="Normal 3 14" xfId="35288" xr:uid="{00000000-0005-0000-0000-0000D7890000}"/>
    <cellStyle name="Normal 3 14 10" xfId="35289" xr:uid="{00000000-0005-0000-0000-0000D8890000}"/>
    <cellStyle name="Normal 3 14 2" xfId="35290" xr:uid="{00000000-0005-0000-0000-0000D9890000}"/>
    <cellStyle name="Normal 3 14 2 2" xfId="35291" xr:uid="{00000000-0005-0000-0000-0000DA890000}"/>
    <cellStyle name="Normal 3 14 3" xfId="35292" xr:uid="{00000000-0005-0000-0000-0000DB890000}"/>
    <cellStyle name="Normal 3 14 3 2" xfId="35293" xr:uid="{00000000-0005-0000-0000-0000DC890000}"/>
    <cellStyle name="Normal 3 14 4" xfId="35294" xr:uid="{00000000-0005-0000-0000-0000DD890000}"/>
    <cellStyle name="Normal 3 14 4 2" xfId="35295" xr:uid="{00000000-0005-0000-0000-0000DE890000}"/>
    <cellStyle name="Normal 3 14 5" xfId="35296" xr:uid="{00000000-0005-0000-0000-0000DF890000}"/>
    <cellStyle name="Normal 3 14 5 2" xfId="35297" xr:uid="{00000000-0005-0000-0000-0000E0890000}"/>
    <cellStyle name="Normal 3 14 6" xfId="35298" xr:uid="{00000000-0005-0000-0000-0000E1890000}"/>
    <cellStyle name="Normal 3 14 6 2" xfId="35299" xr:uid="{00000000-0005-0000-0000-0000E2890000}"/>
    <cellStyle name="Normal 3 14 7" xfId="35300" xr:uid="{00000000-0005-0000-0000-0000E3890000}"/>
    <cellStyle name="Normal 3 14 7 2" xfId="35301" xr:uid="{00000000-0005-0000-0000-0000E4890000}"/>
    <cellStyle name="Normal 3 14 8" xfId="35302" xr:uid="{00000000-0005-0000-0000-0000E5890000}"/>
    <cellStyle name="Normal 3 14 9" xfId="35303" xr:uid="{00000000-0005-0000-0000-0000E6890000}"/>
    <cellStyle name="Normal 3 15" xfId="35304" xr:uid="{00000000-0005-0000-0000-0000E7890000}"/>
    <cellStyle name="Normal 3 15 10" xfId="35305" xr:uid="{00000000-0005-0000-0000-0000E8890000}"/>
    <cellStyle name="Normal 3 15 2" xfId="35306" xr:uid="{00000000-0005-0000-0000-0000E9890000}"/>
    <cellStyle name="Normal 3 15 2 2" xfId="35307" xr:uid="{00000000-0005-0000-0000-0000EA890000}"/>
    <cellStyle name="Normal 3 15 3" xfId="35308" xr:uid="{00000000-0005-0000-0000-0000EB890000}"/>
    <cellStyle name="Normal 3 15 3 2" xfId="35309" xr:uid="{00000000-0005-0000-0000-0000EC890000}"/>
    <cellStyle name="Normal 3 15 4" xfId="35310" xr:uid="{00000000-0005-0000-0000-0000ED890000}"/>
    <cellStyle name="Normal 3 15 4 2" xfId="35311" xr:uid="{00000000-0005-0000-0000-0000EE890000}"/>
    <cellStyle name="Normal 3 15 5" xfId="35312" xr:uid="{00000000-0005-0000-0000-0000EF890000}"/>
    <cellStyle name="Normal 3 15 5 2" xfId="35313" xr:uid="{00000000-0005-0000-0000-0000F0890000}"/>
    <cellStyle name="Normal 3 15 6" xfId="35314" xr:uid="{00000000-0005-0000-0000-0000F1890000}"/>
    <cellStyle name="Normal 3 15 6 2" xfId="35315" xr:uid="{00000000-0005-0000-0000-0000F2890000}"/>
    <cellStyle name="Normal 3 15 7" xfId="35316" xr:uid="{00000000-0005-0000-0000-0000F3890000}"/>
    <cellStyle name="Normal 3 15 7 2" xfId="35317" xr:uid="{00000000-0005-0000-0000-0000F4890000}"/>
    <cellStyle name="Normal 3 15 8" xfId="35318" xr:uid="{00000000-0005-0000-0000-0000F5890000}"/>
    <cellStyle name="Normal 3 15 9" xfId="35319" xr:uid="{00000000-0005-0000-0000-0000F6890000}"/>
    <cellStyle name="Normal 3 16" xfId="35320" xr:uid="{00000000-0005-0000-0000-0000F7890000}"/>
    <cellStyle name="Normal 3 16 10" xfId="35321" xr:uid="{00000000-0005-0000-0000-0000F8890000}"/>
    <cellStyle name="Normal 3 16 2" xfId="35322" xr:uid="{00000000-0005-0000-0000-0000F9890000}"/>
    <cellStyle name="Normal 3 16 2 2" xfId="35323" xr:uid="{00000000-0005-0000-0000-0000FA890000}"/>
    <cellStyle name="Normal 3 16 3" xfId="35324" xr:uid="{00000000-0005-0000-0000-0000FB890000}"/>
    <cellStyle name="Normal 3 16 3 2" xfId="35325" xr:uid="{00000000-0005-0000-0000-0000FC890000}"/>
    <cellStyle name="Normal 3 16 4" xfId="35326" xr:uid="{00000000-0005-0000-0000-0000FD890000}"/>
    <cellStyle name="Normal 3 16 4 2" xfId="35327" xr:uid="{00000000-0005-0000-0000-0000FE890000}"/>
    <cellStyle name="Normal 3 16 5" xfId="35328" xr:uid="{00000000-0005-0000-0000-0000FF890000}"/>
    <cellStyle name="Normal 3 16 5 2" xfId="35329" xr:uid="{00000000-0005-0000-0000-0000008A0000}"/>
    <cellStyle name="Normal 3 16 6" xfId="35330" xr:uid="{00000000-0005-0000-0000-0000018A0000}"/>
    <cellStyle name="Normal 3 16 6 2" xfId="35331" xr:uid="{00000000-0005-0000-0000-0000028A0000}"/>
    <cellStyle name="Normal 3 16 7" xfId="35332" xr:uid="{00000000-0005-0000-0000-0000038A0000}"/>
    <cellStyle name="Normal 3 16 7 2" xfId="35333" xr:uid="{00000000-0005-0000-0000-0000048A0000}"/>
    <cellStyle name="Normal 3 16 8" xfId="35334" xr:uid="{00000000-0005-0000-0000-0000058A0000}"/>
    <cellStyle name="Normal 3 16 9" xfId="35335" xr:uid="{00000000-0005-0000-0000-0000068A0000}"/>
    <cellStyle name="Normal 3 17" xfId="35336" xr:uid="{00000000-0005-0000-0000-0000078A0000}"/>
    <cellStyle name="Normal 3 17 10" xfId="35337" xr:uid="{00000000-0005-0000-0000-0000088A0000}"/>
    <cellStyle name="Normal 3 17 2" xfId="35338" xr:uid="{00000000-0005-0000-0000-0000098A0000}"/>
    <cellStyle name="Normal 3 17 2 2" xfId="35339" xr:uid="{00000000-0005-0000-0000-00000A8A0000}"/>
    <cellStyle name="Normal 3 17 3" xfId="35340" xr:uid="{00000000-0005-0000-0000-00000B8A0000}"/>
    <cellStyle name="Normal 3 17 3 2" xfId="35341" xr:uid="{00000000-0005-0000-0000-00000C8A0000}"/>
    <cellStyle name="Normal 3 17 4" xfId="35342" xr:uid="{00000000-0005-0000-0000-00000D8A0000}"/>
    <cellStyle name="Normal 3 17 4 2" xfId="35343" xr:uid="{00000000-0005-0000-0000-00000E8A0000}"/>
    <cellStyle name="Normal 3 17 5" xfId="35344" xr:uid="{00000000-0005-0000-0000-00000F8A0000}"/>
    <cellStyle name="Normal 3 17 5 2" xfId="35345" xr:uid="{00000000-0005-0000-0000-0000108A0000}"/>
    <cellStyle name="Normal 3 17 6" xfId="35346" xr:uid="{00000000-0005-0000-0000-0000118A0000}"/>
    <cellStyle name="Normal 3 17 6 2" xfId="35347" xr:uid="{00000000-0005-0000-0000-0000128A0000}"/>
    <cellStyle name="Normal 3 17 7" xfId="35348" xr:uid="{00000000-0005-0000-0000-0000138A0000}"/>
    <cellStyle name="Normal 3 17 7 2" xfId="35349" xr:uid="{00000000-0005-0000-0000-0000148A0000}"/>
    <cellStyle name="Normal 3 17 8" xfId="35350" xr:uid="{00000000-0005-0000-0000-0000158A0000}"/>
    <cellStyle name="Normal 3 17 9" xfId="35351" xr:uid="{00000000-0005-0000-0000-0000168A0000}"/>
    <cellStyle name="Normal 3 18" xfId="35352" xr:uid="{00000000-0005-0000-0000-0000178A0000}"/>
    <cellStyle name="Normal 3 18 10" xfId="35353" xr:uid="{00000000-0005-0000-0000-0000188A0000}"/>
    <cellStyle name="Normal 3 18 2" xfId="35354" xr:uid="{00000000-0005-0000-0000-0000198A0000}"/>
    <cellStyle name="Normal 3 18 2 2" xfId="35355" xr:uid="{00000000-0005-0000-0000-00001A8A0000}"/>
    <cellStyle name="Normal 3 18 3" xfId="35356" xr:uid="{00000000-0005-0000-0000-00001B8A0000}"/>
    <cellStyle name="Normal 3 18 3 2" xfId="35357" xr:uid="{00000000-0005-0000-0000-00001C8A0000}"/>
    <cellStyle name="Normal 3 18 4" xfId="35358" xr:uid="{00000000-0005-0000-0000-00001D8A0000}"/>
    <cellStyle name="Normal 3 18 4 2" xfId="35359" xr:uid="{00000000-0005-0000-0000-00001E8A0000}"/>
    <cellStyle name="Normal 3 18 5" xfId="35360" xr:uid="{00000000-0005-0000-0000-00001F8A0000}"/>
    <cellStyle name="Normal 3 18 5 2" xfId="35361" xr:uid="{00000000-0005-0000-0000-0000208A0000}"/>
    <cellStyle name="Normal 3 18 6" xfId="35362" xr:uid="{00000000-0005-0000-0000-0000218A0000}"/>
    <cellStyle name="Normal 3 18 6 2" xfId="35363" xr:uid="{00000000-0005-0000-0000-0000228A0000}"/>
    <cellStyle name="Normal 3 18 7" xfId="35364" xr:uid="{00000000-0005-0000-0000-0000238A0000}"/>
    <cellStyle name="Normal 3 18 7 2" xfId="35365" xr:uid="{00000000-0005-0000-0000-0000248A0000}"/>
    <cellStyle name="Normal 3 18 8" xfId="35366" xr:uid="{00000000-0005-0000-0000-0000258A0000}"/>
    <cellStyle name="Normal 3 18 9" xfId="35367" xr:uid="{00000000-0005-0000-0000-0000268A0000}"/>
    <cellStyle name="Normal 3 19" xfId="35368" xr:uid="{00000000-0005-0000-0000-0000278A0000}"/>
    <cellStyle name="Normal 3 19 10" xfId="35369" xr:uid="{00000000-0005-0000-0000-0000288A0000}"/>
    <cellStyle name="Normal 3 19 2" xfId="35370" xr:uid="{00000000-0005-0000-0000-0000298A0000}"/>
    <cellStyle name="Normal 3 19 2 2" xfId="35371" xr:uid="{00000000-0005-0000-0000-00002A8A0000}"/>
    <cellStyle name="Normal 3 19 3" xfId="35372" xr:uid="{00000000-0005-0000-0000-00002B8A0000}"/>
    <cellStyle name="Normal 3 19 3 2" xfId="35373" xr:uid="{00000000-0005-0000-0000-00002C8A0000}"/>
    <cellStyle name="Normal 3 19 4" xfId="35374" xr:uid="{00000000-0005-0000-0000-00002D8A0000}"/>
    <cellStyle name="Normal 3 19 4 2" xfId="35375" xr:uid="{00000000-0005-0000-0000-00002E8A0000}"/>
    <cellStyle name="Normal 3 19 5" xfId="35376" xr:uid="{00000000-0005-0000-0000-00002F8A0000}"/>
    <cellStyle name="Normal 3 19 5 2" xfId="35377" xr:uid="{00000000-0005-0000-0000-0000308A0000}"/>
    <cellStyle name="Normal 3 19 6" xfId="35378" xr:uid="{00000000-0005-0000-0000-0000318A0000}"/>
    <cellStyle name="Normal 3 19 6 2" xfId="35379" xr:uid="{00000000-0005-0000-0000-0000328A0000}"/>
    <cellStyle name="Normal 3 19 7" xfId="35380" xr:uid="{00000000-0005-0000-0000-0000338A0000}"/>
    <cellStyle name="Normal 3 19 7 2" xfId="35381" xr:uid="{00000000-0005-0000-0000-0000348A0000}"/>
    <cellStyle name="Normal 3 19 8" xfId="35382" xr:uid="{00000000-0005-0000-0000-0000358A0000}"/>
    <cellStyle name="Normal 3 19 9" xfId="35383" xr:uid="{00000000-0005-0000-0000-0000368A0000}"/>
    <cellStyle name="Normal 3 2" xfId="35384" xr:uid="{00000000-0005-0000-0000-0000378A0000}"/>
    <cellStyle name="Normal 3 2 10" xfId="35385" xr:uid="{00000000-0005-0000-0000-0000388A0000}"/>
    <cellStyle name="Normal 3 2 10 2" xfId="35386" xr:uid="{00000000-0005-0000-0000-0000398A0000}"/>
    <cellStyle name="Normal 3 2 11" xfId="35387" xr:uid="{00000000-0005-0000-0000-00003A8A0000}"/>
    <cellStyle name="Normal 3 2 11 2" xfId="35388" xr:uid="{00000000-0005-0000-0000-00003B8A0000}"/>
    <cellStyle name="Normal 3 2 12" xfId="35389" xr:uid="{00000000-0005-0000-0000-00003C8A0000}"/>
    <cellStyle name="Normal 3 2 12 2" xfId="35390" xr:uid="{00000000-0005-0000-0000-00003D8A0000}"/>
    <cellStyle name="Normal 3 2 13" xfId="35391" xr:uid="{00000000-0005-0000-0000-00003E8A0000}"/>
    <cellStyle name="Normal 3 2 13 2" xfId="35392" xr:uid="{00000000-0005-0000-0000-00003F8A0000}"/>
    <cellStyle name="Normal 3 2 14" xfId="35393" xr:uid="{00000000-0005-0000-0000-0000408A0000}"/>
    <cellStyle name="Normal 3 2 14 2" xfId="35394" xr:uid="{00000000-0005-0000-0000-0000418A0000}"/>
    <cellStyle name="Normal 3 2 15" xfId="35395" xr:uid="{00000000-0005-0000-0000-0000428A0000}"/>
    <cellStyle name="Normal 3 2 15 2" xfId="35396" xr:uid="{00000000-0005-0000-0000-0000438A0000}"/>
    <cellStyle name="Normal 3 2 16" xfId="35397" xr:uid="{00000000-0005-0000-0000-0000448A0000}"/>
    <cellStyle name="Normal 3 2 17" xfId="35398" xr:uid="{00000000-0005-0000-0000-0000458A0000}"/>
    <cellStyle name="Normal 3 2 18" xfId="35399" xr:uid="{00000000-0005-0000-0000-0000468A0000}"/>
    <cellStyle name="Normal 3 2 2" xfId="35400" xr:uid="{00000000-0005-0000-0000-0000478A0000}"/>
    <cellStyle name="Normal 3 2 2 10" xfId="35401" xr:uid="{00000000-0005-0000-0000-0000488A0000}"/>
    <cellStyle name="Normal 3 2 2 2" xfId="35402" xr:uid="{00000000-0005-0000-0000-0000498A0000}"/>
    <cellStyle name="Normal 3 2 2 2 2" xfId="35403" xr:uid="{00000000-0005-0000-0000-00004A8A0000}"/>
    <cellStyle name="Normal 3 2 2 3" xfId="35404" xr:uid="{00000000-0005-0000-0000-00004B8A0000}"/>
    <cellStyle name="Normal 3 2 2 3 2" xfId="35405" xr:uid="{00000000-0005-0000-0000-00004C8A0000}"/>
    <cellStyle name="Normal 3 2 2 4" xfId="35406" xr:uid="{00000000-0005-0000-0000-00004D8A0000}"/>
    <cellStyle name="Normal 3 2 2 4 2" xfId="35407" xr:uid="{00000000-0005-0000-0000-00004E8A0000}"/>
    <cellStyle name="Normal 3 2 2 5" xfId="35408" xr:uid="{00000000-0005-0000-0000-00004F8A0000}"/>
    <cellStyle name="Normal 3 2 2 5 2" xfId="35409" xr:uid="{00000000-0005-0000-0000-0000508A0000}"/>
    <cellStyle name="Normal 3 2 2 6" xfId="35410" xr:uid="{00000000-0005-0000-0000-0000518A0000}"/>
    <cellStyle name="Normal 3 2 2 6 2" xfId="35411" xr:uid="{00000000-0005-0000-0000-0000528A0000}"/>
    <cellStyle name="Normal 3 2 2 7" xfId="35412" xr:uid="{00000000-0005-0000-0000-0000538A0000}"/>
    <cellStyle name="Normal 3 2 2 7 2" xfId="35413" xr:uid="{00000000-0005-0000-0000-0000548A0000}"/>
    <cellStyle name="Normal 3 2 2 8" xfId="35414" xr:uid="{00000000-0005-0000-0000-0000558A0000}"/>
    <cellStyle name="Normal 3 2 2 9" xfId="35415" xr:uid="{00000000-0005-0000-0000-0000568A0000}"/>
    <cellStyle name="Normal 3 2 3" xfId="35416" xr:uid="{00000000-0005-0000-0000-0000578A0000}"/>
    <cellStyle name="Normal 3 2 3 10" xfId="35417" xr:uid="{00000000-0005-0000-0000-0000588A0000}"/>
    <cellStyle name="Normal 3 2 3 2" xfId="35418" xr:uid="{00000000-0005-0000-0000-0000598A0000}"/>
    <cellStyle name="Normal 3 2 3 2 2" xfId="35419" xr:uid="{00000000-0005-0000-0000-00005A8A0000}"/>
    <cellStyle name="Normal 3 2 3 3" xfId="35420" xr:uid="{00000000-0005-0000-0000-00005B8A0000}"/>
    <cellStyle name="Normal 3 2 3 3 2" xfId="35421" xr:uid="{00000000-0005-0000-0000-00005C8A0000}"/>
    <cellStyle name="Normal 3 2 3 4" xfId="35422" xr:uid="{00000000-0005-0000-0000-00005D8A0000}"/>
    <cellStyle name="Normal 3 2 3 4 2" xfId="35423" xr:uid="{00000000-0005-0000-0000-00005E8A0000}"/>
    <cellStyle name="Normal 3 2 3 5" xfId="35424" xr:uid="{00000000-0005-0000-0000-00005F8A0000}"/>
    <cellStyle name="Normal 3 2 3 5 2" xfId="35425" xr:uid="{00000000-0005-0000-0000-0000608A0000}"/>
    <cellStyle name="Normal 3 2 3 6" xfId="35426" xr:uid="{00000000-0005-0000-0000-0000618A0000}"/>
    <cellStyle name="Normal 3 2 3 6 2" xfId="35427" xr:uid="{00000000-0005-0000-0000-0000628A0000}"/>
    <cellStyle name="Normal 3 2 3 7" xfId="35428" xr:uid="{00000000-0005-0000-0000-0000638A0000}"/>
    <cellStyle name="Normal 3 2 3 7 2" xfId="35429" xr:uid="{00000000-0005-0000-0000-0000648A0000}"/>
    <cellStyle name="Normal 3 2 3 8" xfId="35430" xr:uid="{00000000-0005-0000-0000-0000658A0000}"/>
    <cellStyle name="Normal 3 2 3 9" xfId="35431" xr:uid="{00000000-0005-0000-0000-0000668A0000}"/>
    <cellStyle name="Normal 3 2 4" xfId="35432" xr:uid="{00000000-0005-0000-0000-0000678A0000}"/>
    <cellStyle name="Normal 3 2 4 10" xfId="35433" xr:uid="{00000000-0005-0000-0000-0000688A0000}"/>
    <cellStyle name="Normal 3 2 4 2" xfId="35434" xr:uid="{00000000-0005-0000-0000-0000698A0000}"/>
    <cellStyle name="Normal 3 2 4 2 2" xfId="35435" xr:uid="{00000000-0005-0000-0000-00006A8A0000}"/>
    <cellStyle name="Normal 3 2 4 3" xfId="35436" xr:uid="{00000000-0005-0000-0000-00006B8A0000}"/>
    <cellStyle name="Normal 3 2 4 3 2" xfId="35437" xr:uid="{00000000-0005-0000-0000-00006C8A0000}"/>
    <cellStyle name="Normal 3 2 4 4" xfId="35438" xr:uid="{00000000-0005-0000-0000-00006D8A0000}"/>
    <cellStyle name="Normal 3 2 4 4 2" xfId="35439" xr:uid="{00000000-0005-0000-0000-00006E8A0000}"/>
    <cellStyle name="Normal 3 2 4 5" xfId="35440" xr:uid="{00000000-0005-0000-0000-00006F8A0000}"/>
    <cellStyle name="Normal 3 2 4 5 2" xfId="35441" xr:uid="{00000000-0005-0000-0000-0000708A0000}"/>
    <cellStyle name="Normal 3 2 4 6" xfId="35442" xr:uid="{00000000-0005-0000-0000-0000718A0000}"/>
    <cellStyle name="Normal 3 2 4 6 2" xfId="35443" xr:uid="{00000000-0005-0000-0000-0000728A0000}"/>
    <cellStyle name="Normal 3 2 4 7" xfId="35444" xr:uid="{00000000-0005-0000-0000-0000738A0000}"/>
    <cellStyle name="Normal 3 2 4 7 2" xfId="35445" xr:uid="{00000000-0005-0000-0000-0000748A0000}"/>
    <cellStyle name="Normal 3 2 4 8" xfId="35446" xr:uid="{00000000-0005-0000-0000-0000758A0000}"/>
    <cellStyle name="Normal 3 2 4 9" xfId="35447" xr:uid="{00000000-0005-0000-0000-0000768A0000}"/>
    <cellStyle name="Normal 3 2 5" xfId="35448" xr:uid="{00000000-0005-0000-0000-0000778A0000}"/>
    <cellStyle name="Normal 3 2 5 10" xfId="35449" xr:uid="{00000000-0005-0000-0000-0000788A0000}"/>
    <cellStyle name="Normal 3 2 5 2" xfId="35450" xr:uid="{00000000-0005-0000-0000-0000798A0000}"/>
    <cellStyle name="Normal 3 2 5 2 2" xfId="35451" xr:uid="{00000000-0005-0000-0000-00007A8A0000}"/>
    <cellStyle name="Normal 3 2 5 3" xfId="35452" xr:uid="{00000000-0005-0000-0000-00007B8A0000}"/>
    <cellStyle name="Normal 3 2 5 3 2" xfId="35453" xr:uid="{00000000-0005-0000-0000-00007C8A0000}"/>
    <cellStyle name="Normal 3 2 5 4" xfId="35454" xr:uid="{00000000-0005-0000-0000-00007D8A0000}"/>
    <cellStyle name="Normal 3 2 5 4 2" xfId="35455" xr:uid="{00000000-0005-0000-0000-00007E8A0000}"/>
    <cellStyle name="Normal 3 2 5 5" xfId="35456" xr:uid="{00000000-0005-0000-0000-00007F8A0000}"/>
    <cellStyle name="Normal 3 2 5 5 2" xfId="35457" xr:uid="{00000000-0005-0000-0000-0000808A0000}"/>
    <cellStyle name="Normal 3 2 5 6" xfId="35458" xr:uid="{00000000-0005-0000-0000-0000818A0000}"/>
    <cellStyle name="Normal 3 2 5 6 2" xfId="35459" xr:uid="{00000000-0005-0000-0000-0000828A0000}"/>
    <cellStyle name="Normal 3 2 5 7" xfId="35460" xr:uid="{00000000-0005-0000-0000-0000838A0000}"/>
    <cellStyle name="Normal 3 2 5 7 2" xfId="35461" xr:uid="{00000000-0005-0000-0000-0000848A0000}"/>
    <cellStyle name="Normal 3 2 5 8" xfId="35462" xr:uid="{00000000-0005-0000-0000-0000858A0000}"/>
    <cellStyle name="Normal 3 2 5 9" xfId="35463" xr:uid="{00000000-0005-0000-0000-0000868A0000}"/>
    <cellStyle name="Normal 3 2 6" xfId="35464" xr:uid="{00000000-0005-0000-0000-0000878A0000}"/>
    <cellStyle name="Normal 3 2 6 10" xfId="35465" xr:uid="{00000000-0005-0000-0000-0000888A0000}"/>
    <cellStyle name="Normal 3 2 6 2" xfId="35466" xr:uid="{00000000-0005-0000-0000-0000898A0000}"/>
    <cellStyle name="Normal 3 2 6 2 2" xfId="35467" xr:uid="{00000000-0005-0000-0000-00008A8A0000}"/>
    <cellStyle name="Normal 3 2 6 3" xfId="35468" xr:uid="{00000000-0005-0000-0000-00008B8A0000}"/>
    <cellStyle name="Normal 3 2 6 3 2" xfId="35469" xr:uid="{00000000-0005-0000-0000-00008C8A0000}"/>
    <cellStyle name="Normal 3 2 6 4" xfId="35470" xr:uid="{00000000-0005-0000-0000-00008D8A0000}"/>
    <cellStyle name="Normal 3 2 6 4 2" xfId="35471" xr:uid="{00000000-0005-0000-0000-00008E8A0000}"/>
    <cellStyle name="Normal 3 2 6 5" xfId="35472" xr:uid="{00000000-0005-0000-0000-00008F8A0000}"/>
    <cellStyle name="Normal 3 2 6 5 2" xfId="35473" xr:uid="{00000000-0005-0000-0000-0000908A0000}"/>
    <cellStyle name="Normal 3 2 6 6" xfId="35474" xr:uid="{00000000-0005-0000-0000-0000918A0000}"/>
    <cellStyle name="Normal 3 2 6 6 2" xfId="35475" xr:uid="{00000000-0005-0000-0000-0000928A0000}"/>
    <cellStyle name="Normal 3 2 6 7" xfId="35476" xr:uid="{00000000-0005-0000-0000-0000938A0000}"/>
    <cellStyle name="Normal 3 2 6 7 2" xfId="35477" xr:uid="{00000000-0005-0000-0000-0000948A0000}"/>
    <cellStyle name="Normal 3 2 6 8" xfId="35478" xr:uid="{00000000-0005-0000-0000-0000958A0000}"/>
    <cellStyle name="Normal 3 2 6 9" xfId="35479" xr:uid="{00000000-0005-0000-0000-0000968A0000}"/>
    <cellStyle name="Normal 3 2 7" xfId="35480" xr:uid="{00000000-0005-0000-0000-0000978A0000}"/>
    <cellStyle name="Normal 3 2 7 10" xfId="35481" xr:uid="{00000000-0005-0000-0000-0000988A0000}"/>
    <cellStyle name="Normal 3 2 7 2" xfId="35482" xr:uid="{00000000-0005-0000-0000-0000998A0000}"/>
    <cellStyle name="Normal 3 2 7 2 2" xfId="35483" xr:uid="{00000000-0005-0000-0000-00009A8A0000}"/>
    <cellStyle name="Normal 3 2 7 3" xfId="35484" xr:uid="{00000000-0005-0000-0000-00009B8A0000}"/>
    <cellStyle name="Normal 3 2 7 3 2" xfId="35485" xr:uid="{00000000-0005-0000-0000-00009C8A0000}"/>
    <cellStyle name="Normal 3 2 7 4" xfId="35486" xr:uid="{00000000-0005-0000-0000-00009D8A0000}"/>
    <cellStyle name="Normal 3 2 7 4 2" xfId="35487" xr:uid="{00000000-0005-0000-0000-00009E8A0000}"/>
    <cellStyle name="Normal 3 2 7 5" xfId="35488" xr:uid="{00000000-0005-0000-0000-00009F8A0000}"/>
    <cellStyle name="Normal 3 2 7 5 2" xfId="35489" xr:uid="{00000000-0005-0000-0000-0000A08A0000}"/>
    <cellStyle name="Normal 3 2 7 6" xfId="35490" xr:uid="{00000000-0005-0000-0000-0000A18A0000}"/>
    <cellStyle name="Normal 3 2 7 6 2" xfId="35491" xr:uid="{00000000-0005-0000-0000-0000A28A0000}"/>
    <cellStyle name="Normal 3 2 7 7" xfId="35492" xr:uid="{00000000-0005-0000-0000-0000A38A0000}"/>
    <cellStyle name="Normal 3 2 7 7 2" xfId="35493" xr:uid="{00000000-0005-0000-0000-0000A48A0000}"/>
    <cellStyle name="Normal 3 2 7 8" xfId="35494" xr:uid="{00000000-0005-0000-0000-0000A58A0000}"/>
    <cellStyle name="Normal 3 2 7 9" xfId="35495" xr:uid="{00000000-0005-0000-0000-0000A68A0000}"/>
    <cellStyle name="Normal 3 2 8" xfId="35496" xr:uid="{00000000-0005-0000-0000-0000A78A0000}"/>
    <cellStyle name="Normal 3 2 8 10" xfId="35497" xr:uid="{00000000-0005-0000-0000-0000A88A0000}"/>
    <cellStyle name="Normal 3 2 8 2" xfId="35498" xr:uid="{00000000-0005-0000-0000-0000A98A0000}"/>
    <cellStyle name="Normal 3 2 8 2 2" xfId="35499" xr:uid="{00000000-0005-0000-0000-0000AA8A0000}"/>
    <cellStyle name="Normal 3 2 8 3" xfId="35500" xr:uid="{00000000-0005-0000-0000-0000AB8A0000}"/>
    <cellStyle name="Normal 3 2 8 3 2" xfId="35501" xr:uid="{00000000-0005-0000-0000-0000AC8A0000}"/>
    <cellStyle name="Normal 3 2 8 4" xfId="35502" xr:uid="{00000000-0005-0000-0000-0000AD8A0000}"/>
    <cellStyle name="Normal 3 2 8 4 2" xfId="35503" xr:uid="{00000000-0005-0000-0000-0000AE8A0000}"/>
    <cellStyle name="Normal 3 2 8 5" xfId="35504" xr:uid="{00000000-0005-0000-0000-0000AF8A0000}"/>
    <cellStyle name="Normal 3 2 8 5 2" xfId="35505" xr:uid="{00000000-0005-0000-0000-0000B08A0000}"/>
    <cellStyle name="Normal 3 2 8 6" xfId="35506" xr:uid="{00000000-0005-0000-0000-0000B18A0000}"/>
    <cellStyle name="Normal 3 2 8 6 2" xfId="35507" xr:uid="{00000000-0005-0000-0000-0000B28A0000}"/>
    <cellStyle name="Normal 3 2 8 7" xfId="35508" xr:uid="{00000000-0005-0000-0000-0000B38A0000}"/>
    <cellStyle name="Normal 3 2 8 7 2" xfId="35509" xr:uid="{00000000-0005-0000-0000-0000B48A0000}"/>
    <cellStyle name="Normal 3 2 8 8" xfId="35510" xr:uid="{00000000-0005-0000-0000-0000B58A0000}"/>
    <cellStyle name="Normal 3 2 8 9" xfId="35511" xr:uid="{00000000-0005-0000-0000-0000B68A0000}"/>
    <cellStyle name="Normal 3 2 9" xfId="35512" xr:uid="{00000000-0005-0000-0000-0000B78A0000}"/>
    <cellStyle name="Normal 3 2 9 10" xfId="35513" xr:uid="{00000000-0005-0000-0000-0000B88A0000}"/>
    <cellStyle name="Normal 3 2 9 2" xfId="35514" xr:uid="{00000000-0005-0000-0000-0000B98A0000}"/>
    <cellStyle name="Normal 3 2 9 2 2" xfId="35515" xr:uid="{00000000-0005-0000-0000-0000BA8A0000}"/>
    <cellStyle name="Normal 3 2 9 3" xfId="35516" xr:uid="{00000000-0005-0000-0000-0000BB8A0000}"/>
    <cellStyle name="Normal 3 2 9 3 2" xfId="35517" xr:uid="{00000000-0005-0000-0000-0000BC8A0000}"/>
    <cellStyle name="Normal 3 2 9 4" xfId="35518" xr:uid="{00000000-0005-0000-0000-0000BD8A0000}"/>
    <cellStyle name="Normal 3 2 9 4 2" xfId="35519" xr:uid="{00000000-0005-0000-0000-0000BE8A0000}"/>
    <cellStyle name="Normal 3 2 9 5" xfId="35520" xr:uid="{00000000-0005-0000-0000-0000BF8A0000}"/>
    <cellStyle name="Normal 3 2 9 5 2" xfId="35521" xr:uid="{00000000-0005-0000-0000-0000C08A0000}"/>
    <cellStyle name="Normal 3 2 9 6" xfId="35522" xr:uid="{00000000-0005-0000-0000-0000C18A0000}"/>
    <cellStyle name="Normal 3 2 9 6 2" xfId="35523" xr:uid="{00000000-0005-0000-0000-0000C28A0000}"/>
    <cellStyle name="Normal 3 2 9 7" xfId="35524" xr:uid="{00000000-0005-0000-0000-0000C38A0000}"/>
    <cellStyle name="Normal 3 2 9 7 2" xfId="35525" xr:uid="{00000000-0005-0000-0000-0000C48A0000}"/>
    <cellStyle name="Normal 3 2 9 8" xfId="35526" xr:uid="{00000000-0005-0000-0000-0000C58A0000}"/>
    <cellStyle name="Normal 3 2 9 9" xfId="35527" xr:uid="{00000000-0005-0000-0000-0000C68A0000}"/>
    <cellStyle name="Normal 3 20" xfId="35528" xr:uid="{00000000-0005-0000-0000-0000C78A0000}"/>
    <cellStyle name="Normal 3 20 10" xfId="35529" xr:uid="{00000000-0005-0000-0000-0000C88A0000}"/>
    <cellStyle name="Normal 3 20 2" xfId="35530" xr:uid="{00000000-0005-0000-0000-0000C98A0000}"/>
    <cellStyle name="Normal 3 20 2 2" xfId="35531" xr:uid="{00000000-0005-0000-0000-0000CA8A0000}"/>
    <cellStyle name="Normal 3 20 3" xfId="35532" xr:uid="{00000000-0005-0000-0000-0000CB8A0000}"/>
    <cellStyle name="Normal 3 20 3 2" xfId="35533" xr:uid="{00000000-0005-0000-0000-0000CC8A0000}"/>
    <cellStyle name="Normal 3 20 4" xfId="35534" xr:uid="{00000000-0005-0000-0000-0000CD8A0000}"/>
    <cellStyle name="Normal 3 20 4 2" xfId="35535" xr:uid="{00000000-0005-0000-0000-0000CE8A0000}"/>
    <cellStyle name="Normal 3 20 5" xfId="35536" xr:uid="{00000000-0005-0000-0000-0000CF8A0000}"/>
    <cellStyle name="Normal 3 20 5 2" xfId="35537" xr:uid="{00000000-0005-0000-0000-0000D08A0000}"/>
    <cellStyle name="Normal 3 20 6" xfId="35538" xr:uid="{00000000-0005-0000-0000-0000D18A0000}"/>
    <cellStyle name="Normal 3 20 6 2" xfId="35539" xr:uid="{00000000-0005-0000-0000-0000D28A0000}"/>
    <cellStyle name="Normal 3 20 7" xfId="35540" xr:uid="{00000000-0005-0000-0000-0000D38A0000}"/>
    <cellStyle name="Normal 3 20 7 2" xfId="35541" xr:uid="{00000000-0005-0000-0000-0000D48A0000}"/>
    <cellStyle name="Normal 3 20 8" xfId="35542" xr:uid="{00000000-0005-0000-0000-0000D58A0000}"/>
    <cellStyle name="Normal 3 20 9" xfId="35543" xr:uid="{00000000-0005-0000-0000-0000D68A0000}"/>
    <cellStyle name="Normal 3 21" xfId="35544" xr:uid="{00000000-0005-0000-0000-0000D78A0000}"/>
    <cellStyle name="Normal 3 21 10" xfId="35545" xr:uid="{00000000-0005-0000-0000-0000D88A0000}"/>
    <cellStyle name="Normal 3 21 2" xfId="35546" xr:uid="{00000000-0005-0000-0000-0000D98A0000}"/>
    <cellStyle name="Normal 3 21 2 2" xfId="35547" xr:uid="{00000000-0005-0000-0000-0000DA8A0000}"/>
    <cellStyle name="Normal 3 21 3" xfId="35548" xr:uid="{00000000-0005-0000-0000-0000DB8A0000}"/>
    <cellStyle name="Normal 3 21 3 2" xfId="35549" xr:uid="{00000000-0005-0000-0000-0000DC8A0000}"/>
    <cellStyle name="Normal 3 21 4" xfId="35550" xr:uid="{00000000-0005-0000-0000-0000DD8A0000}"/>
    <cellStyle name="Normal 3 21 4 2" xfId="35551" xr:uid="{00000000-0005-0000-0000-0000DE8A0000}"/>
    <cellStyle name="Normal 3 21 5" xfId="35552" xr:uid="{00000000-0005-0000-0000-0000DF8A0000}"/>
    <cellStyle name="Normal 3 21 5 2" xfId="35553" xr:uid="{00000000-0005-0000-0000-0000E08A0000}"/>
    <cellStyle name="Normal 3 21 6" xfId="35554" xr:uid="{00000000-0005-0000-0000-0000E18A0000}"/>
    <cellStyle name="Normal 3 21 6 2" xfId="35555" xr:uid="{00000000-0005-0000-0000-0000E28A0000}"/>
    <cellStyle name="Normal 3 21 7" xfId="35556" xr:uid="{00000000-0005-0000-0000-0000E38A0000}"/>
    <cellStyle name="Normal 3 21 7 2" xfId="35557" xr:uid="{00000000-0005-0000-0000-0000E48A0000}"/>
    <cellStyle name="Normal 3 21 8" xfId="35558" xr:uid="{00000000-0005-0000-0000-0000E58A0000}"/>
    <cellStyle name="Normal 3 21 9" xfId="35559" xr:uid="{00000000-0005-0000-0000-0000E68A0000}"/>
    <cellStyle name="Normal 3 22" xfId="35560" xr:uid="{00000000-0005-0000-0000-0000E78A0000}"/>
    <cellStyle name="Normal 3 22 10" xfId="35561" xr:uid="{00000000-0005-0000-0000-0000E88A0000}"/>
    <cellStyle name="Normal 3 22 2" xfId="35562" xr:uid="{00000000-0005-0000-0000-0000E98A0000}"/>
    <cellStyle name="Normal 3 22 2 2" xfId="35563" xr:uid="{00000000-0005-0000-0000-0000EA8A0000}"/>
    <cellStyle name="Normal 3 22 3" xfId="35564" xr:uid="{00000000-0005-0000-0000-0000EB8A0000}"/>
    <cellStyle name="Normal 3 22 3 2" xfId="35565" xr:uid="{00000000-0005-0000-0000-0000EC8A0000}"/>
    <cellStyle name="Normal 3 22 4" xfId="35566" xr:uid="{00000000-0005-0000-0000-0000ED8A0000}"/>
    <cellStyle name="Normal 3 22 4 2" xfId="35567" xr:uid="{00000000-0005-0000-0000-0000EE8A0000}"/>
    <cellStyle name="Normal 3 22 5" xfId="35568" xr:uid="{00000000-0005-0000-0000-0000EF8A0000}"/>
    <cellStyle name="Normal 3 22 5 2" xfId="35569" xr:uid="{00000000-0005-0000-0000-0000F08A0000}"/>
    <cellStyle name="Normal 3 22 6" xfId="35570" xr:uid="{00000000-0005-0000-0000-0000F18A0000}"/>
    <cellStyle name="Normal 3 22 6 2" xfId="35571" xr:uid="{00000000-0005-0000-0000-0000F28A0000}"/>
    <cellStyle name="Normal 3 22 7" xfId="35572" xr:uid="{00000000-0005-0000-0000-0000F38A0000}"/>
    <cellStyle name="Normal 3 22 7 2" xfId="35573" xr:uid="{00000000-0005-0000-0000-0000F48A0000}"/>
    <cellStyle name="Normal 3 22 8" xfId="35574" xr:uid="{00000000-0005-0000-0000-0000F58A0000}"/>
    <cellStyle name="Normal 3 22 9" xfId="35575" xr:uid="{00000000-0005-0000-0000-0000F68A0000}"/>
    <cellStyle name="Normal 3 23" xfId="35576" xr:uid="{00000000-0005-0000-0000-0000F78A0000}"/>
    <cellStyle name="Normal 3 23 10" xfId="35577" xr:uid="{00000000-0005-0000-0000-0000F88A0000}"/>
    <cellStyle name="Normal 3 23 2" xfId="35578" xr:uid="{00000000-0005-0000-0000-0000F98A0000}"/>
    <cellStyle name="Normal 3 23 2 2" xfId="35579" xr:uid="{00000000-0005-0000-0000-0000FA8A0000}"/>
    <cellStyle name="Normal 3 23 3" xfId="35580" xr:uid="{00000000-0005-0000-0000-0000FB8A0000}"/>
    <cellStyle name="Normal 3 23 3 2" xfId="35581" xr:uid="{00000000-0005-0000-0000-0000FC8A0000}"/>
    <cellStyle name="Normal 3 23 4" xfId="35582" xr:uid="{00000000-0005-0000-0000-0000FD8A0000}"/>
    <cellStyle name="Normal 3 23 4 2" xfId="35583" xr:uid="{00000000-0005-0000-0000-0000FE8A0000}"/>
    <cellStyle name="Normal 3 23 5" xfId="35584" xr:uid="{00000000-0005-0000-0000-0000FF8A0000}"/>
    <cellStyle name="Normal 3 23 5 2" xfId="35585" xr:uid="{00000000-0005-0000-0000-0000008B0000}"/>
    <cellStyle name="Normal 3 23 6" xfId="35586" xr:uid="{00000000-0005-0000-0000-0000018B0000}"/>
    <cellStyle name="Normal 3 23 6 2" xfId="35587" xr:uid="{00000000-0005-0000-0000-0000028B0000}"/>
    <cellStyle name="Normal 3 23 7" xfId="35588" xr:uid="{00000000-0005-0000-0000-0000038B0000}"/>
    <cellStyle name="Normal 3 23 7 2" xfId="35589" xr:uid="{00000000-0005-0000-0000-0000048B0000}"/>
    <cellStyle name="Normal 3 23 8" xfId="35590" xr:uid="{00000000-0005-0000-0000-0000058B0000}"/>
    <cellStyle name="Normal 3 23 9" xfId="35591" xr:uid="{00000000-0005-0000-0000-0000068B0000}"/>
    <cellStyle name="Normal 3 24" xfId="35592" xr:uid="{00000000-0005-0000-0000-0000078B0000}"/>
    <cellStyle name="Normal 3 24 10" xfId="35593" xr:uid="{00000000-0005-0000-0000-0000088B0000}"/>
    <cellStyle name="Normal 3 24 2" xfId="35594" xr:uid="{00000000-0005-0000-0000-0000098B0000}"/>
    <cellStyle name="Normal 3 24 2 2" xfId="35595" xr:uid="{00000000-0005-0000-0000-00000A8B0000}"/>
    <cellStyle name="Normal 3 24 3" xfId="35596" xr:uid="{00000000-0005-0000-0000-00000B8B0000}"/>
    <cellStyle name="Normal 3 24 3 2" xfId="35597" xr:uid="{00000000-0005-0000-0000-00000C8B0000}"/>
    <cellStyle name="Normal 3 24 4" xfId="35598" xr:uid="{00000000-0005-0000-0000-00000D8B0000}"/>
    <cellStyle name="Normal 3 24 4 2" xfId="35599" xr:uid="{00000000-0005-0000-0000-00000E8B0000}"/>
    <cellStyle name="Normal 3 24 5" xfId="35600" xr:uid="{00000000-0005-0000-0000-00000F8B0000}"/>
    <cellStyle name="Normal 3 24 5 2" xfId="35601" xr:uid="{00000000-0005-0000-0000-0000108B0000}"/>
    <cellStyle name="Normal 3 24 6" xfId="35602" xr:uid="{00000000-0005-0000-0000-0000118B0000}"/>
    <cellStyle name="Normal 3 24 6 2" xfId="35603" xr:uid="{00000000-0005-0000-0000-0000128B0000}"/>
    <cellStyle name="Normal 3 24 7" xfId="35604" xr:uid="{00000000-0005-0000-0000-0000138B0000}"/>
    <cellStyle name="Normal 3 24 7 2" xfId="35605" xr:uid="{00000000-0005-0000-0000-0000148B0000}"/>
    <cellStyle name="Normal 3 24 8" xfId="35606" xr:uid="{00000000-0005-0000-0000-0000158B0000}"/>
    <cellStyle name="Normal 3 24 9" xfId="35607" xr:uid="{00000000-0005-0000-0000-0000168B0000}"/>
    <cellStyle name="Normal 3 25" xfId="35608" xr:uid="{00000000-0005-0000-0000-0000178B0000}"/>
    <cellStyle name="Normal 3 25 10" xfId="35609" xr:uid="{00000000-0005-0000-0000-0000188B0000}"/>
    <cellStyle name="Normal 3 25 2" xfId="35610" xr:uid="{00000000-0005-0000-0000-0000198B0000}"/>
    <cellStyle name="Normal 3 25 2 2" xfId="35611" xr:uid="{00000000-0005-0000-0000-00001A8B0000}"/>
    <cellStyle name="Normal 3 25 3" xfId="35612" xr:uid="{00000000-0005-0000-0000-00001B8B0000}"/>
    <cellStyle name="Normal 3 25 3 2" xfId="35613" xr:uid="{00000000-0005-0000-0000-00001C8B0000}"/>
    <cellStyle name="Normal 3 25 4" xfId="35614" xr:uid="{00000000-0005-0000-0000-00001D8B0000}"/>
    <cellStyle name="Normal 3 25 4 2" xfId="35615" xr:uid="{00000000-0005-0000-0000-00001E8B0000}"/>
    <cellStyle name="Normal 3 25 5" xfId="35616" xr:uid="{00000000-0005-0000-0000-00001F8B0000}"/>
    <cellStyle name="Normal 3 25 5 2" xfId="35617" xr:uid="{00000000-0005-0000-0000-0000208B0000}"/>
    <cellStyle name="Normal 3 25 6" xfId="35618" xr:uid="{00000000-0005-0000-0000-0000218B0000}"/>
    <cellStyle name="Normal 3 25 6 2" xfId="35619" xr:uid="{00000000-0005-0000-0000-0000228B0000}"/>
    <cellStyle name="Normal 3 25 7" xfId="35620" xr:uid="{00000000-0005-0000-0000-0000238B0000}"/>
    <cellStyle name="Normal 3 25 7 2" xfId="35621" xr:uid="{00000000-0005-0000-0000-0000248B0000}"/>
    <cellStyle name="Normal 3 25 8" xfId="35622" xr:uid="{00000000-0005-0000-0000-0000258B0000}"/>
    <cellStyle name="Normal 3 25 9" xfId="35623" xr:uid="{00000000-0005-0000-0000-0000268B0000}"/>
    <cellStyle name="Normal 3 26" xfId="35624" xr:uid="{00000000-0005-0000-0000-0000278B0000}"/>
    <cellStyle name="Normal 3 26 10" xfId="35625" xr:uid="{00000000-0005-0000-0000-0000288B0000}"/>
    <cellStyle name="Normal 3 26 2" xfId="35626" xr:uid="{00000000-0005-0000-0000-0000298B0000}"/>
    <cellStyle name="Normal 3 26 2 2" xfId="35627" xr:uid="{00000000-0005-0000-0000-00002A8B0000}"/>
    <cellStyle name="Normal 3 26 3" xfId="35628" xr:uid="{00000000-0005-0000-0000-00002B8B0000}"/>
    <cellStyle name="Normal 3 26 3 2" xfId="35629" xr:uid="{00000000-0005-0000-0000-00002C8B0000}"/>
    <cellStyle name="Normal 3 26 4" xfId="35630" xr:uid="{00000000-0005-0000-0000-00002D8B0000}"/>
    <cellStyle name="Normal 3 26 4 2" xfId="35631" xr:uid="{00000000-0005-0000-0000-00002E8B0000}"/>
    <cellStyle name="Normal 3 26 5" xfId="35632" xr:uid="{00000000-0005-0000-0000-00002F8B0000}"/>
    <cellStyle name="Normal 3 26 5 2" xfId="35633" xr:uid="{00000000-0005-0000-0000-0000308B0000}"/>
    <cellStyle name="Normal 3 26 6" xfId="35634" xr:uid="{00000000-0005-0000-0000-0000318B0000}"/>
    <cellStyle name="Normal 3 26 6 2" xfId="35635" xr:uid="{00000000-0005-0000-0000-0000328B0000}"/>
    <cellStyle name="Normal 3 26 7" xfId="35636" xr:uid="{00000000-0005-0000-0000-0000338B0000}"/>
    <cellStyle name="Normal 3 26 7 2" xfId="35637" xr:uid="{00000000-0005-0000-0000-0000348B0000}"/>
    <cellStyle name="Normal 3 26 8" xfId="35638" xr:uid="{00000000-0005-0000-0000-0000358B0000}"/>
    <cellStyle name="Normal 3 26 9" xfId="35639" xr:uid="{00000000-0005-0000-0000-0000368B0000}"/>
    <cellStyle name="Normal 3 27" xfId="35640" xr:uid="{00000000-0005-0000-0000-0000378B0000}"/>
    <cellStyle name="Normal 3 27 10" xfId="35641" xr:uid="{00000000-0005-0000-0000-0000388B0000}"/>
    <cellStyle name="Normal 3 27 2" xfId="35642" xr:uid="{00000000-0005-0000-0000-0000398B0000}"/>
    <cellStyle name="Normal 3 27 2 2" xfId="35643" xr:uid="{00000000-0005-0000-0000-00003A8B0000}"/>
    <cellStyle name="Normal 3 27 3" xfId="35644" xr:uid="{00000000-0005-0000-0000-00003B8B0000}"/>
    <cellStyle name="Normal 3 27 3 2" xfId="35645" xr:uid="{00000000-0005-0000-0000-00003C8B0000}"/>
    <cellStyle name="Normal 3 27 4" xfId="35646" xr:uid="{00000000-0005-0000-0000-00003D8B0000}"/>
    <cellStyle name="Normal 3 27 4 2" xfId="35647" xr:uid="{00000000-0005-0000-0000-00003E8B0000}"/>
    <cellStyle name="Normal 3 27 5" xfId="35648" xr:uid="{00000000-0005-0000-0000-00003F8B0000}"/>
    <cellStyle name="Normal 3 27 5 2" xfId="35649" xr:uid="{00000000-0005-0000-0000-0000408B0000}"/>
    <cellStyle name="Normal 3 27 6" xfId="35650" xr:uid="{00000000-0005-0000-0000-0000418B0000}"/>
    <cellStyle name="Normal 3 27 6 2" xfId="35651" xr:uid="{00000000-0005-0000-0000-0000428B0000}"/>
    <cellStyle name="Normal 3 27 7" xfId="35652" xr:uid="{00000000-0005-0000-0000-0000438B0000}"/>
    <cellStyle name="Normal 3 27 7 2" xfId="35653" xr:uid="{00000000-0005-0000-0000-0000448B0000}"/>
    <cellStyle name="Normal 3 27 8" xfId="35654" xr:uid="{00000000-0005-0000-0000-0000458B0000}"/>
    <cellStyle name="Normal 3 27 9" xfId="35655" xr:uid="{00000000-0005-0000-0000-0000468B0000}"/>
    <cellStyle name="Normal 3 28" xfId="35656" xr:uid="{00000000-0005-0000-0000-0000478B0000}"/>
    <cellStyle name="Normal 3 28 10" xfId="35657" xr:uid="{00000000-0005-0000-0000-0000488B0000}"/>
    <cellStyle name="Normal 3 28 2" xfId="35658" xr:uid="{00000000-0005-0000-0000-0000498B0000}"/>
    <cellStyle name="Normal 3 28 2 2" xfId="35659" xr:uid="{00000000-0005-0000-0000-00004A8B0000}"/>
    <cellStyle name="Normal 3 28 3" xfId="35660" xr:uid="{00000000-0005-0000-0000-00004B8B0000}"/>
    <cellStyle name="Normal 3 28 3 2" xfId="35661" xr:uid="{00000000-0005-0000-0000-00004C8B0000}"/>
    <cellStyle name="Normal 3 28 4" xfId="35662" xr:uid="{00000000-0005-0000-0000-00004D8B0000}"/>
    <cellStyle name="Normal 3 28 4 2" xfId="35663" xr:uid="{00000000-0005-0000-0000-00004E8B0000}"/>
    <cellStyle name="Normal 3 28 5" xfId="35664" xr:uid="{00000000-0005-0000-0000-00004F8B0000}"/>
    <cellStyle name="Normal 3 28 5 2" xfId="35665" xr:uid="{00000000-0005-0000-0000-0000508B0000}"/>
    <cellStyle name="Normal 3 28 6" xfId="35666" xr:uid="{00000000-0005-0000-0000-0000518B0000}"/>
    <cellStyle name="Normal 3 28 6 2" xfId="35667" xr:uid="{00000000-0005-0000-0000-0000528B0000}"/>
    <cellStyle name="Normal 3 28 7" xfId="35668" xr:uid="{00000000-0005-0000-0000-0000538B0000}"/>
    <cellStyle name="Normal 3 28 7 2" xfId="35669" xr:uid="{00000000-0005-0000-0000-0000548B0000}"/>
    <cellStyle name="Normal 3 28 8" xfId="35670" xr:uid="{00000000-0005-0000-0000-0000558B0000}"/>
    <cellStyle name="Normal 3 28 9" xfId="35671" xr:uid="{00000000-0005-0000-0000-0000568B0000}"/>
    <cellStyle name="Normal 3 29" xfId="35672" xr:uid="{00000000-0005-0000-0000-0000578B0000}"/>
    <cellStyle name="Normal 3 29 10" xfId="35673" xr:uid="{00000000-0005-0000-0000-0000588B0000}"/>
    <cellStyle name="Normal 3 29 2" xfId="35674" xr:uid="{00000000-0005-0000-0000-0000598B0000}"/>
    <cellStyle name="Normal 3 29 2 2" xfId="35675" xr:uid="{00000000-0005-0000-0000-00005A8B0000}"/>
    <cellStyle name="Normal 3 29 3" xfId="35676" xr:uid="{00000000-0005-0000-0000-00005B8B0000}"/>
    <cellStyle name="Normal 3 29 3 2" xfId="35677" xr:uid="{00000000-0005-0000-0000-00005C8B0000}"/>
    <cellStyle name="Normal 3 29 4" xfId="35678" xr:uid="{00000000-0005-0000-0000-00005D8B0000}"/>
    <cellStyle name="Normal 3 29 4 2" xfId="35679" xr:uid="{00000000-0005-0000-0000-00005E8B0000}"/>
    <cellStyle name="Normal 3 29 5" xfId="35680" xr:uid="{00000000-0005-0000-0000-00005F8B0000}"/>
    <cellStyle name="Normal 3 29 5 2" xfId="35681" xr:uid="{00000000-0005-0000-0000-0000608B0000}"/>
    <cellStyle name="Normal 3 29 6" xfId="35682" xr:uid="{00000000-0005-0000-0000-0000618B0000}"/>
    <cellStyle name="Normal 3 29 6 2" xfId="35683" xr:uid="{00000000-0005-0000-0000-0000628B0000}"/>
    <cellStyle name="Normal 3 29 7" xfId="35684" xr:uid="{00000000-0005-0000-0000-0000638B0000}"/>
    <cellStyle name="Normal 3 29 7 2" xfId="35685" xr:uid="{00000000-0005-0000-0000-0000648B0000}"/>
    <cellStyle name="Normal 3 29 8" xfId="35686" xr:uid="{00000000-0005-0000-0000-0000658B0000}"/>
    <cellStyle name="Normal 3 29 9" xfId="35687" xr:uid="{00000000-0005-0000-0000-0000668B0000}"/>
    <cellStyle name="Normal 3 3" xfId="35688" xr:uid="{00000000-0005-0000-0000-0000678B0000}"/>
    <cellStyle name="Normal 3 3 10" xfId="35689" xr:uid="{00000000-0005-0000-0000-0000688B0000}"/>
    <cellStyle name="Normal 3 3 10 2" xfId="35690" xr:uid="{00000000-0005-0000-0000-0000698B0000}"/>
    <cellStyle name="Normal 3 3 10 3" xfId="35691" xr:uid="{00000000-0005-0000-0000-00006A8B0000}"/>
    <cellStyle name="Normal 3 3 11" xfId="35692" xr:uid="{00000000-0005-0000-0000-00006B8B0000}"/>
    <cellStyle name="Normal 3 3 11 2" xfId="35693" xr:uid="{00000000-0005-0000-0000-00006C8B0000}"/>
    <cellStyle name="Normal 3 3 12" xfId="35694" xr:uid="{00000000-0005-0000-0000-00006D8B0000}"/>
    <cellStyle name="Normal 3 3 12 2" xfId="35695" xr:uid="{00000000-0005-0000-0000-00006E8B0000}"/>
    <cellStyle name="Normal 3 3 13" xfId="35696" xr:uid="{00000000-0005-0000-0000-00006F8B0000}"/>
    <cellStyle name="Normal 3 3 13 2" xfId="35697" xr:uid="{00000000-0005-0000-0000-0000708B0000}"/>
    <cellStyle name="Normal 3 3 14" xfId="35698" xr:uid="{00000000-0005-0000-0000-0000718B0000}"/>
    <cellStyle name="Normal 3 3 14 2" xfId="35699" xr:uid="{00000000-0005-0000-0000-0000728B0000}"/>
    <cellStyle name="Normal 3 3 15" xfId="35700" xr:uid="{00000000-0005-0000-0000-0000738B0000}"/>
    <cellStyle name="Normal 3 3 15 2" xfId="35701" xr:uid="{00000000-0005-0000-0000-0000748B0000}"/>
    <cellStyle name="Normal 3 3 16" xfId="35702" xr:uid="{00000000-0005-0000-0000-0000758B0000}"/>
    <cellStyle name="Normal 3 3 17" xfId="35703" xr:uid="{00000000-0005-0000-0000-0000768B0000}"/>
    <cellStyle name="Normal 3 3 18" xfId="35704" xr:uid="{00000000-0005-0000-0000-0000778B0000}"/>
    <cellStyle name="Normal 3 3 2" xfId="35705" xr:uid="{00000000-0005-0000-0000-0000788B0000}"/>
    <cellStyle name="Normal 3 3 2 10" xfId="35706" xr:uid="{00000000-0005-0000-0000-0000798B0000}"/>
    <cellStyle name="Normal 3 3 2 2" xfId="35707" xr:uid="{00000000-0005-0000-0000-00007A8B0000}"/>
    <cellStyle name="Normal 3 3 2 2 2" xfId="35708" xr:uid="{00000000-0005-0000-0000-00007B8B0000}"/>
    <cellStyle name="Normal 3 3 2 3" xfId="35709" xr:uid="{00000000-0005-0000-0000-00007C8B0000}"/>
    <cellStyle name="Normal 3 3 2 3 2" xfId="35710" xr:uid="{00000000-0005-0000-0000-00007D8B0000}"/>
    <cellStyle name="Normal 3 3 2 4" xfId="35711" xr:uid="{00000000-0005-0000-0000-00007E8B0000}"/>
    <cellStyle name="Normal 3 3 2 4 2" xfId="35712" xr:uid="{00000000-0005-0000-0000-00007F8B0000}"/>
    <cellStyle name="Normal 3 3 2 5" xfId="35713" xr:uid="{00000000-0005-0000-0000-0000808B0000}"/>
    <cellStyle name="Normal 3 3 2 5 2" xfId="35714" xr:uid="{00000000-0005-0000-0000-0000818B0000}"/>
    <cellStyle name="Normal 3 3 2 6" xfId="35715" xr:uid="{00000000-0005-0000-0000-0000828B0000}"/>
    <cellStyle name="Normal 3 3 2 6 2" xfId="35716" xr:uid="{00000000-0005-0000-0000-0000838B0000}"/>
    <cellStyle name="Normal 3 3 2 7" xfId="35717" xr:uid="{00000000-0005-0000-0000-0000848B0000}"/>
    <cellStyle name="Normal 3 3 2 7 2" xfId="35718" xr:uid="{00000000-0005-0000-0000-0000858B0000}"/>
    <cellStyle name="Normal 3 3 2 8" xfId="35719" xr:uid="{00000000-0005-0000-0000-0000868B0000}"/>
    <cellStyle name="Normal 3 3 2 9" xfId="35720" xr:uid="{00000000-0005-0000-0000-0000878B0000}"/>
    <cellStyle name="Normal 3 3 3" xfId="35721" xr:uid="{00000000-0005-0000-0000-0000888B0000}"/>
    <cellStyle name="Normal 3 3 3 10" xfId="35722" xr:uid="{00000000-0005-0000-0000-0000898B0000}"/>
    <cellStyle name="Normal 3 3 3 2" xfId="35723" xr:uid="{00000000-0005-0000-0000-00008A8B0000}"/>
    <cellStyle name="Normal 3 3 3 2 2" xfId="35724" xr:uid="{00000000-0005-0000-0000-00008B8B0000}"/>
    <cellStyle name="Normal 3 3 3 3" xfId="35725" xr:uid="{00000000-0005-0000-0000-00008C8B0000}"/>
    <cellStyle name="Normal 3 3 3 3 2" xfId="35726" xr:uid="{00000000-0005-0000-0000-00008D8B0000}"/>
    <cellStyle name="Normal 3 3 3 4" xfId="35727" xr:uid="{00000000-0005-0000-0000-00008E8B0000}"/>
    <cellStyle name="Normal 3 3 3 4 2" xfId="35728" xr:uid="{00000000-0005-0000-0000-00008F8B0000}"/>
    <cellStyle name="Normal 3 3 3 5" xfId="35729" xr:uid="{00000000-0005-0000-0000-0000908B0000}"/>
    <cellStyle name="Normal 3 3 3 5 2" xfId="35730" xr:uid="{00000000-0005-0000-0000-0000918B0000}"/>
    <cellStyle name="Normal 3 3 3 6" xfId="35731" xr:uid="{00000000-0005-0000-0000-0000928B0000}"/>
    <cellStyle name="Normal 3 3 3 6 2" xfId="35732" xr:uid="{00000000-0005-0000-0000-0000938B0000}"/>
    <cellStyle name="Normal 3 3 3 7" xfId="35733" xr:uid="{00000000-0005-0000-0000-0000948B0000}"/>
    <cellStyle name="Normal 3 3 3 7 2" xfId="35734" xr:uid="{00000000-0005-0000-0000-0000958B0000}"/>
    <cellStyle name="Normal 3 3 3 8" xfId="35735" xr:uid="{00000000-0005-0000-0000-0000968B0000}"/>
    <cellStyle name="Normal 3 3 3 9" xfId="35736" xr:uid="{00000000-0005-0000-0000-0000978B0000}"/>
    <cellStyle name="Normal 3 3 4" xfId="35737" xr:uid="{00000000-0005-0000-0000-0000988B0000}"/>
    <cellStyle name="Normal 3 3 4 10" xfId="35738" xr:uid="{00000000-0005-0000-0000-0000998B0000}"/>
    <cellStyle name="Normal 3 3 4 2" xfId="35739" xr:uid="{00000000-0005-0000-0000-00009A8B0000}"/>
    <cellStyle name="Normal 3 3 4 2 2" xfId="35740" xr:uid="{00000000-0005-0000-0000-00009B8B0000}"/>
    <cellStyle name="Normal 3 3 4 3" xfId="35741" xr:uid="{00000000-0005-0000-0000-00009C8B0000}"/>
    <cellStyle name="Normal 3 3 4 3 2" xfId="35742" xr:uid="{00000000-0005-0000-0000-00009D8B0000}"/>
    <cellStyle name="Normal 3 3 4 4" xfId="35743" xr:uid="{00000000-0005-0000-0000-00009E8B0000}"/>
    <cellStyle name="Normal 3 3 4 4 2" xfId="35744" xr:uid="{00000000-0005-0000-0000-00009F8B0000}"/>
    <cellStyle name="Normal 3 3 4 5" xfId="35745" xr:uid="{00000000-0005-0000-0000-0000A08B0000}"/>
    <cellStyle name="Normal 3 3 4 5 2" xfId="35746" xr:uid="{00000000-0005-0000-0000-0000A18B0000}"/>
    <cellStyle name="Normal 3 3 4 6" xfId="35747" xr:uid="{00000000-0005-0000-0000-0000A28B0000}"/>
    <cellStyle name="Normal 3 3 4 6 2" xfId="35748" xr:uid="{00000000-0005-0000-0000-0000A38B0000}"/>
    <cellStyle name="Normal 3 3 4 7" xfId="35749" xr:uid="{00000000-0005-0000-0000-0000A48B0000}"/>
    <cellStyle name="Normal 3 3 4 7 2" xfId="35750" xr:uid="{00000000-0005-0000-0000-0000A58B0000}"/>
    <cellStyle name="Normal 3 3 4 8" xfId="35751" xr:uid="{00000000-0005-0000-0000-0000A68B0000}"/>
    <cellStyle name="Normal 3 3 4 9" xfId="35752" xr:uid="{00000000-0005-0000-0000-0000A78B0000}"/>
    <cellStyle name="Normal 3 3 5" xfId="35753" xr:uid="{00000000-0005-0000-0000-0000A88B0000}"/>
    <cellStyle name="Normal 3 3 5 10" xfId="35754" xr:uid="{00000000-0005-0000-0000-0000A98B0000}"/>
    <cellStyle name="Normal 3 3 5 2" xfId="35755" xr:uid="{00000000-0005-0000-0000-0000AA8B0000}"/>
    <cellStyle name="Normal 3 3 5 2 2" xfId="35756" xr:uid="{00000000-0005-0000-0000-0000AB8B0000}"/>
    <cellStyle name="Normal 3 3 5 3" xfId="35757" xr:uid="{00000000-0005-0000-0000-0000AC8B0000}"/>
    <cellStyle name="Normal 3 3 5 3 2" xfId="35758" xr:uid="{00000000-0005-0000-0000-0000AD8B0000}"/>
    <cellStyle name="Normal 3 3 5 4" xfId="35759" xr:uid="{00000000-0005-0000-0000-0000AE8B0000}"/>
    <cellStyle name="Normal 3 3 5 4 2" xfId="35760" xr:uid="{00000000-0005-0000-0000-0000AF8B0000}"/>
    <cellStyle name="Normal 3 3 5 5" xfId="35761" xr:uid="{00000000-0005-0000-0000-0000B08B0000}"/>
    <cellStyle name="Normal 3 3 5 5 2" xfId="35762" xr:uid="{00000000-0005-0000-0000-0000B18B0000}"/>
    <cellStyle name="Normal 3 3 5 6" xfId="35763" xr:uid="{00000000-0005-0000-0000-0000B28B0000}"/>
    <cellStyle name="Normal 3 3 5 6 2" xfId="35764" xr:uid="{00000000-0005-0000-0000-0000B38B0000}"/>
    <cellStyle name="Normal 3 3 5 7" xfId="35765" xr:uid="{00000000-0005-0000-0000-0000B48B0000}"/>
    <cellStyle name="Normal 3 3 5 7 2" xfId="35766" xr:uid="{00000000-0005-0000-0000-0000B58B0000}"/>
    <cellStyle name="Normal 3 3 5 8" xfId="35767" xr:uid="{00000000-0005-0000-0000-0000B68B0000}"/>
    <cellStyle name="Normal 3 3 5 9" xfId="35768" xr:uid="{00000000-0005-0000-0000-0000B78B0000}"/>
    <cellStyle name="Normal 3 3 6" xfId="35769" xr:uid="{00000000-0005-0000-0000-0000B88B0000}"/>
    <cellStyle name="Normal 3 3 6 10" xfId="35770" xr:uid="{00000000-0005-0000-0000-0000B98B0000}"/>
    <cellStyle name="Normal 3 3 6 2" xfId="35771" xr:uid="{00000000-0005-0000-0000-0000BA8B0000}"/>
    <cellStyle name="Normal 3 3 6 2 2" xfId="35772" xr:uid="{00000000-0005-0000-0000-0000BB8B0000}"/>
    <cellStyle name="Normal 3 3 6 3" xfId="35773" xr:uid="{00000000-0005-0000-0000-0000BC8B0000}"/>
    <cellStyle name="Normal 3 3 6 3 2" xfId="35774" xr:uid="{00000000-0005-0000-0000-0000BD8B0000}"/>
    <cellStyle name="Normal 3 3 6 4" xfId="35775" xr:uid="{00000000-0005-0000-0000-0000BE8B0000}"/>
    <cellStyle name="Normal 3 3 6 4 2" xfId="35776" xr:uid="{00000000-0005-0000-0000-0000BF8B0000}"/>
    <cellStyle name="Normal 3 3 6 5" xfId="35777" xr:uid="{00000000-0005-0000-0000-0000C08B0000}"/>
    <cellStyle name="Normal 3 3 6 5 2" xfId="35778" xr:uid="{00000000-0005-0000-0000-0000C18B0000}"/>
    <cellStyle name="Normal 3 3 6 6" xfId="35779" xr:uid="{00000000-0005-0000-0000-0000C28B0000}"/>
    <cellStyle name="Normal 3 3 6 6 2" xfId="35780" xr:uid="{00000000-0005-0000-0000-0000C38B0000}"/>
    <cellStyle name="Normal 3 3 6 7" xfId="35781" xr:uid="{00000000-0005-0000-0000-0000C48B0000}"/>
    <cellStyle name="Normal 3 3 6 7 2" xfId="35782" xr:uid="{00000000-0005-0000-0000-0000C58B0000}"/>
    <cellStyle name="Normal 3 3 6 8" xfId="35783" xr:uid="{00000000-0005-0000-0000-0000C68B0000}"/>
    <cellStyle name="Normal 3 3 6 9" xfId="35784" xr:uid="{00000000-0005-0000-0000-0000C78B0000}"/>
    <cellStyle name="Normal 3 3 7" xfId="35785" xr:uid="{00000000-0005-0000-0000-0000C88B0000}"/>
    <cellStyle name="Normal 3 3 7 10" xfId="35786" xr:uid="{00000000-0005-0000-0000-0000C98B0000}"/>
    <cellStyle name="Normal 3 3 7 2" xfId="35787" xr:uid="{00000000-0005-0000-0000-0000CA8B0000}"/>
    <cellStyle name="Normal 3 3 7 2 2" xfId="35788" xr:uid="{00000000-0005-0000-0000-0000CB8B0000}"/>
    <cellStyle name="Normal 3 3 7 3" xfId="35789" xr:uid="{00000000-0005-0000-0000-0000CC8B0000}"/>
    <cellStyle name="Normal 3 3 7 3 2" xfId="35790" xr:uid="{00000000-0005-0000-0000-0000CD8B0000}"/>
    <cellStyle name="Normal 3 3 7 4" xfId="35791" xr:uid="{00000000-0005-0000-0000-0000CE8B0000}"/>
    <cellStyle name="Normal 3 3 7 4 2" xfId="35792" xr:uid="{00000000-0005-0000-0000-0000CF8B0000}"/>
    <cellStyle name="Normal 3 3 7 5" xfId="35793" xr:uid="{00000000-0005-0000-0000-0000D08B0000}"/>
    <cellStyle name="Normal 3 3 7 5 2" xfId="35794" xr:uid="{00000000-0005-0000-0000-0000D18B0000}"/>
    <cellStyle name="Normal 3 3 7 6" xfId="35795" xr:uid="{00000000-0005-0000-0000-0000D28B0000}"/>
    <cellStyle name="Normal 3 3 7 6 2" xfId="35796" xr:uid="{00000000-0005-0000-0000-0000D38B0000}"/>
    <cellStyle name="Normal 3 3 7 7" xfId="35797" xr:uid="{00000000-0005-0000-0000-0000D48B0000}"/>
    <cellStyle name="Normal 3 3 7 7 2" xfId="35798" xr:uid="{00000000-0005-0000-0000-0000D58B0000}"/>
    <cellStyle name="Normal 3 3 7 8" xfId="35799" xr:uid="{00000000-0005-0000-0000-0000D68B0000}"/>
    <cellStyle name="Normal 3 3 7 9" xfId="35800" xr:uid="{00000000-0005-0000-0000-0000D78B0000}"/>
    <cellStyle name="Normal 3 3 8" xfId="35801" xr:uid="{00000000-0005-0000-0000-0000D88B0000}"/>
    <cellStyle name="Normal 3 3 8 10" xfId="35802" xr:uid="{00000000-0005-0000-0000-0000D98B0000}"/>
    <cellStyle name="Normal 3 3 8 2" xfId="35803" xr:uid="{00000000-0005-0000-0000-0000DA8B0000}"/>
    <cellStyle name="Normal 3 3 8 2 2" xfId="35804" xr:uid="{00000000-0005-0000-0000-0000DB8B0000}"/>
    <cellStyle name="Normal 3 3 8 3" xfId="35805" xr:uid="{00000000-0005-0000-0000-0000DC8B0000}"/>
    <cellStyle name="Normal 3 3 8 3 2" xfId="35806" xr:uid="{00000000-0005-0000-0000-0000DD8B0000}"/>
    <cellStyle name="Normal 3 3 8 4" xfId="35807" xr:uid="{00000000-0005-0000-0000-0000DE8B0000}"/>
    <cellStyle name="Normal 3 3 8 4 2" xfId="35808" xr:uid="{00000000-0005-0000-0000-0000DF8B0000}"/>
    <cellStyle name="Normal 3 3 8 5" xfId="35809" xr:uid="{00000000-0005-0000-0000-0000E08B0000}"/>
    <cellStyle name="Normal 3 3 8 5 2" xfId="35810" xr:uid="{00000000-0005-0000-0000-0000E18B0000}"/>
    <cellStyle name="Normal 3 3 8 6" xfId="35811" xr:uid="{00000000-0005-0000-0000-0000E28B0000}"/>
    <cellStyle name="Normal 3 3 8 6 2" xfId="35812" xr:uid="{00000000-0005-0000-0000-0000E38B0000}"/>
    <cellStyle name="Normal 3 3 8 7" xfId="35813" xr:uid="{00000000-0005-0000-0000-0000E48B0000}"/>
    <cellStyle name="Normal 3 3 8 7 2" xfId="35814" xr:uid="{00000000-0005-0000-0000-0000E58B0000}"/>
    <cellStyle name="Normal 3 3 8 8" xfId="35815" xr:uid="{00000000-0005-0000-0000-0000E68B0000}"/>
    <cellStyle name="Normal 3 3 8 9" xfId="35816" xr:uid="{00000000-0005-0000-0000-0000E78B0000}"/>
    <cellStyle name="Normal 3 3 9" xfId="35817" xr:uid="{00000000-0005-0000-0000-0000E88B0000}"/>
    <cellStyle name="Normal 3 3 9 10" xfId="35818" xr:uid="{00000000-0005-0000-0000-0000E98B0000}"/>
    <cellStyle name="Normal 3 3 9 2" xfId="35819" xr:uid="{00000000-0005-0000-0000-0000EA8B0000}"/>
    <cellStyle name="Normal 3 3 9 2 2" xfId="35820" xr:uid="{00000000-0005-0000-0000-0000EB8B0000}"/>
    <cellStyle name="Normal 3 3 9 3" xfId="35821" xr:uid="{00000000-0005-0000-0000-0000EC8B0000}"/>
    <cellStyle name="Normal 3 3 9 3 2" xfId="35822" xr:uid="{00000000-0005-0000-0000-0000ED8B0000}"/>
    <cellStyle name="Normal 3 3 9 4" xfId="35823" xr:uid="{00000000-0005-0000-0000-0000EE8B0000}"/>
    <cellStyle name="Normal 3 3 9 4 2" xfId="35824" xr:uid="{00000000-0005-0000-0000-0000EF8B0000}"/>
    <cellStyle name="Normal 3 3 9 5" xfId="35825" xr:uid="{00000000-0005-0000-0000-0000F08B0000}"/>
    <cellStyle name="Normal 3 3 9 5 2" xfId="35826" xr:uid="{00000000-0005-0000-0000-0000F18B0000}"/>
    <cellStyle name="Normal 3 3 9 6" xfId="35827" xr:uid="{00000000-0005-0000-0000-0000F28B0000}"/>
    <cellStyle name="Normal 3 3 9 6 2" xfId="35828" xr:uid="{00000000-0005-0000-0000-0000F38B0000}"/>
    <cellStyle name="Normal 3 3 9 7" xfId="35829" xr:uid="{00000000-0005-0000-0000-0000F48B0000}"/>
    <cellStyle name="Normal 3 3 9 7 2" xfId="35830" xr:uid="{00000000-0005-0000-0000-0000F58B0000}"/>
    <cellStyle name="Normal 3 3 9 8" xfId="35831" xr:uid="{00000000-0005-0000-0000-0000F68B0000}"/>
    <cellStyle name="Normal 3 3 9 9" xfId="35832" xr:uid="{00000000-0005-0000-0000-0000F78B0000}"/>
    <cellStyle name="Normal 3 30" xfId="35833" xr:uid="{00000000-0005-0000-0000-0000F88B0000}"/>
    <cellStyle name="Normal 3 30 10" xfId="35834" xr:uid="{00000000-0005-0000-0000-0000F98B0000}"/>
    <cellStyle name="Normal 3 30 2" xfId="35835" xr:uid="{00000000-0005-0000-0000-0000FA8B0000}"/>
    <cellStyle name="Normal 3 30 2 2" xfId="35836" xr:uid="{00000000-0005-0000-0000-0000FB8B0000}"/>
    <cellStyle name="Normal 3 30 3" xfId="35837" xr:uid="{00000000-0005-0000-0000-0000FC8B0000}"/>
    <cellStyle name="Normal 3 30 3 2" xfId="35838" xr:uid="{00000000-0005-0000-0000-0000FD8B0000}"/>
    <cellStyle name="Normal 3 30 4" xfId="35839" xr:uid="{00000000-0005-0000-0000-0000FE8B0000}"/>
    <cellStyle name="Normal 3 30 4 2" xfId="35840" xr:uid="{00000000-0005-0000-0000-0000FF8B0000}"/>
    <cellStyle name="Normal 3 30 5" xfId="35841" xr:uid="{00000000-0005-0000-0000-0000008C0000}"/>
    <cellStyle name="Normal 3 30 5 2" xfId="35842" xr:uid="{00000000-0005-0000-0000-0000018C0000}"/>
    <cellStyle name="Normal 3 30 6" xfId="35843" xr:uid="{00000000-0005-0000-0000-0000028C0000}"/>
    <cellStyle name="Normal 3 30 6 2" xfId="35844" xr:uid="{00000000-0005-0000-0000-0000038C0000}"/>
    <cellStyle name="Normal 3 30 7" xfId="35845" xr:uid="{00000000-0005-0000-0000-0000048C0000}"/>
    <cellStyle name="Normal 3 30 7 2" xfId="35846" xr:uid="{00000000-0005-0000-0000-0000058C0000}"/>
    <cellStyle name="Normal 3 30 8" xfId="35847" xr:uid="{00000000-0005-0000-0000-0000068C0000}"/>
    <cellStyle name="Normal 3 30 9" xfId="35848" xr:uid="{00000000-0005-0000-0000-0000078C0000}"/>
    <cellStyle name="Normal 3 31" xfId="35849" xr:uid="{00000000-0005-0000-0000-0000088C0000}"/>
    <cellStyle name="Normal 3 31 10" xfId="35850" xr:uid="{00000000-0005-0000-0000-0000098C0000}"/>
    <cellStyle name="Normal 3 31 2" xfId="35851" xr:uid="{00000000-0005-0000-0000-00000A8C0000}"/>
    <cellStyle name="Normal 3 31 2 2" xfId="35852" xr:uid="{00000000-0005-0000-0000-00000B8C0000}"/>
    <cellStyle name="Normal 3 31 3" xfId="35853" xr:uid="{00000000-0005-0000-0000-00000C8C0000}"/>
    <cellStyle name="Normal 3 31 3 2" xfId="35854" xr:uid="{00000000-0005-0000-0000-00000D8C0000}"/>
    <cellStyle name="Normal 3 31 4" xfId="35855" xr:uid="{00000000-0005-0000-0000-00000E8C0000}"/>
    <cellStyle name="Normal 3 31 4 2" xfId="35856" xr:uid="{00000000-0005-0000-0000-00000F8C0000}"/>
    <cellStyle name="Normal 3 31 5" xfId="35857" xr:uid="{00000000-0005-0000-0000-0000108C0000}"/>
    <cellStyle name="Normal 3 31 5 2" xfId="35858" xr:uid="{00000000-0005-0000-0000-0000118C0000}"/>
    <cellStyle name="Normal 3 31 6" xfId="35859" xr:uid="{00000000-0005-0000-0000-0000128C0000}"/>
    <cellStyle name="Normal 3 31 6 2" xfId="35860" xr:uid="{00000000-0005-0000-0000-0000138C0000}"/>
    <cellStyle name="Normal 3 31 7" xfId="35861" xr:uid="{00000000-0005-0000-0000-0000148C0000}"/>
    <cellStyle name="Normal 3 31 7 2" xfId="35862" xr:uid="{00000000-0005-0000-0000-0000158C0000}"/>
    <cellStyle name="Normal 3 31 8" xfId="35863" xr:uid="{00000000-0005-0000-0000-0000168C0000}"/>
    <cellStyle name="Normal 3 31 9" xfId="35864" xr:uid="{00000000-0005-0000-0000-0000178C0000}"/>
    <cellStyle name="Normal 3 32" xfId="35865" xr:uid="{00000000-0005-0000-0000-0000188C0000}"/>
    <cellStyle name="Normal 3 32 2" xfId="35866" xr:uid="{00000000-0005-0000-0000-0000198C0000}"/>
    <cellStyle name="Normal 3 33" xfId="35867" xr:uid="{00000000-0005-0000-0000-00001A8C0000}"/>
    <cellStyle name="Normal 3 33 2" xfId="35868" xr:uid="{00000000-0005-0000-0000-00001B8C0000}"/>
    <cellStyle name="Normal 3 34" xfId="35869" xr:uid="{00000000-0005-0000-0000-00001C8C0000}"/>
    <cellStyle name="Normal 3 34 2" xfId="35870" xr:uid="{00000000-0005-0000-0000-00001D8C0000}"/>
    <cellStyle name="Normal 3 34 2 2" xfId="35871" xr:uid="{00000000-0005-0000-0000-00001E8C0000}"/>
    <cellStyle name="Normal 3 34 2 3" xfId="35872" xr:uid="{00000000-0005-0000-0000-00001F8C0000}"/>
    <cellStyle name="Normal 3 34 3" xfId="35873" xr:uid="{00000000-0005-0000-0000-0000208C0000}"/>
    <cellStyle name="Normal 3 34 3 2" xfId="35874" xr:uid="{00000000-0005-0000-0000-0000218C0000}"/>
    <cellStyle name="Normal 3 34 4" xfId="35875" xr:uid="{00000000-0005-0000-0000-0000228C0000}"/>
    <cellStyle name="Normal 3 34 4 2" xfId="35876" xr:uid="{00000000-0005-0000-0000-0000238C0000}"/>
    <cellStyle name="Normal 3 34 5" xfId="35877" xr:uid="{00000000-0005-0000-0000-0000248C0000}"/>
    <cellStyle name="Normal 3 34 5 2" xfId="35878" xr:uid="{00000000-0005-0000-0000-0000258C0000}"/>
    <cellStyle name="Normal 3 34 6" xfId="35879" xr:uid="{00000000-0005-0000-0000-0000268C0000}"/>
    <cellStyle name="Normal 3 34 6 2" xfId="35880" xr:uid="{00000000-0005-0000-0000-0000278C0000}"/>
    <cellStyle name="Normal 3 34 7" xfId="35881" xr:uid="{00000000-0005-0000-0000-0000288C0000}"/>
    <cellStyle name="Normal 3 34 8" xfId="35882" xr:uid="{00000000-0005-0000-0000-0000298C0000}"/>
    <cellStyle name="Normal 3 34 9" xfId="35883" xr:uid="{00000000-0005-0000-0000-00002A8C0000}"/>
    <cellStyle name="Normal 3 35" xfId="35884" xr:uid="{00000000-0005-0000-0000-00002B8C0000}"/>
    <cellStyle name="Normal 3 35 2" xfId="35885" xr:uid="{00000000-0005-0000-0000-00002C8C0000}"/>
    <cellStyle name="Normal 3 36" xfId="35886" xr:uid="{00000000-0005-0000-0000-00002D8C0000}"/>
    <cellStyle name="Normal 3 36 2" xfId="35887" xr:uid="{00000000-0005-0000-0000-00002E8C0000}"/>
    <cellStyle name="Normal 3 37" xfId="35888" xr:uid="{00000000-0005-0000-0000-00002F8C0000}"/>
    <cellStyle name="Normal 3 37 2" xfId="35889" xr:uid="{00000000-0005-0000-0000-0000308C0000}"/>
    <cellStyle name="Normal 3 38" xfId="35890" xr:uid="{00000000-0005-0000-0000-0000318C0000}"/>
    <cellStyle name="Normal 3 38 2" xfId="35891" xr:uid="{00000000-0005-0000-0000-0000328C0000}"/>
    <cellStyle name="Normal 3 39" xfId="35892" xr:uid="{00000000-0005-0000-0000-0000338C0000}"/>
    <cellStyle name="Normal 3 39 2" xfId="35893" xr:uid="{00000000-0005-0000-0000-0000348C0000}"/>
    <cellStyle name="Normal 3 4" xfId="35894" xr:uid="{00000000-0005-0000-0000-0000358C0000}"/>
    <cellStyle name="Normal 3 4 10" xfId="35895" xr:uid="{00000000-0005-0000-0000-0000368C0000}"/>
    <cellStyle name="Normal 3 4 2" xfId="35896" xr:uid="{00000000-0005-0000-0000-0000378C0000}"/>
    <cellStyle name="Normal 3 4 2 2" xfId="35897" xr:uid="{00000000-0005-0000-0000-0000388C0000}"/>
    <cellStyle name="Normal 3 4 3" xfId="35898" xr:uid="{00000000-0005-0000-0000-0000398C0000}"/>
    <cellStyle name="Normal 3 4 3 2" xfId="35899" xr:uid="{00000000-0005-0000-0000-00003A8C0000}"/>
    <cellStyle name="Normal 3 4 4" xfId="35900" xr:uid="{00000000-0005-0000-0000-00003B8C0000}"/>
    <cellStyle name="Normal 3 4 4 2" xfId="35901" xr:uid="{00000000-0005-0000-0000-00003C8C0000}"/>
    <cellStyle name="Normal 3 4 5" xfId="35902" xr:uid="{00000000-0005-0000-0000-00003D8C0000}"/>
    <cellStyle name="Normal 3 4 5 2" xfId="35903" xr:uid="{00000000-0005-0000-0000-00003E8C0000}"/>
    <cellStyle name="Normal 3 4 6" xfId="35904" xr:uid="{00000000-0005-0000-0000-00003F8C0000}"/>
    <cellStyle name="Normal 3 4 6 2" xfId="35905" xr:uid="{00000000-0005-0000-0000-0000408C0000}"/>
    <cellStyle name="Normal 3 4 7" xfId="35906" xr:uid="{00000000-0005-0000-0000-0000418C0000}"/>
    <cellStyle name="Normal 3 4 7 2" xfId="35907" xr:uid="{00000000-0005-0000-0000-0000428C0000}"/>
    <cellStyle name="Normal 3 4 8" xfId="35908" xr:uid="{00000000-0005-0000-0000-0000438C0000}"/>
    <cellStyle name="Normal 3 4 9" xfId="35909" xr:uid="{00000000-0005-0000-0000-0000448C0000}"/>
    <cellStyle name="Normal 3 40" xfId="35910" xr:uid="{00000000-0005-0000-0000-0000458C0000}"/>
    <cellStyle name="Normal 3 41" xfId="35911" xr:uid="{00000000-0005-0000-0000-0000468C0000}"/>
    <cellStyle name="Normal 3 42" xfId="35912" xr:uid="{00000000-0005-0000-0000-0000478C0000}"/>
    <cellStyle name="Normal 3 5" xfId="35913" xr:uid="{00000000-0005-0000-0000-0000488C0000}"/>
    <cellStyle name="Normal 3 5 10" xfId="35914" xr:uid="{00000000-0005-0000-0000-0000498C0000}"/>
    <cellStyle name="Normal 3 5 2" xfId="35915" xr:uid="{00000000-0005-0000-0000-00004A8C0000}"/>
    <cellStyle name="Normal 3 5 2 2" xfId="35916" xr:uid="{00000000-0005-0000-0000-00004B8C0000}"/>
    <cellStyle name="Normal 3 5 3" xfId="35917" xr:uid="{00000000-0005-0000-0000-00004C8C0000}"/>
    <cellStyle name="Normal 3 5 3 2" xfId="35918" xr:uid="{00000000-0005-0000-0000-00004D8C0000}"/>
    <cellStyle name="Normal 3 5 4" xfId="35919" xr:uid="{00000000-0005-0000-0000-00004E8C0000}"/>
    <cellStyle name="Normal 3 5 4 2" xfId="35920" xr:uid="{00000000-0005-0000-0000-00004F8C0000}"/>
    <cellStyle name="Normal 3 5 5" xfId="35921" xr:uid="{00000000-0005-0000-0000-0000508C0000}"/>
    <cellStyle name="Normal 3 5 5 2" xfId="35922" xr:uid="{00000000-0005-0000-0000-0000518C0000}"/>
    <cellStyle name="Normal 3 5 6" xfId="35923" xr:uid="{00000000-0005-0000-0000-0000528C0000}"/>
    <cellStyle name="Normal 3 5 6 2" xfId="35924" xr:uid="{00000000-0005-0000-0000-0000538C0000}"/>
    <cellStyle name="Normal 3 5 7" xfId="35925" xr:uid="{00000000-0005-0000-0000-0000548C0000}"/>
    <cellStyle name="Normal 3 5 7 2" xfId="35926" xr:uid="{00000000-0005-0000-0000-0000558C0000}"/>
    <cellStyle name="Normal 3 5 8" xfId="35927" xr:uid="{00000000-0005-0000-0000-0000568C0000}"/>
    <cellStyle name="Normal 3 5 9" xfId="35928" xr:uid="{00000000-0005-0000-0000-0000578C0000}"/>
    <cellStyle name="Normal 3 6" xfId="35929" xr:uid="{00000000-0005-0000-0000-0000588C0000}"/>
    <cellStyle name="Normal 3 6 10" xfId="35930" xr:uid="{00000000-0005-0000-0000-0000598C0000}"/>
    <cellStyle name="Normal 3 6 2" xfId="35931" xr:uid="{00000000-0005-0000-0000-00005A8C0000}"/>
    <cellStyle name="Normal 3 6 2 2" xfId="35932" xr:uid="{00000000-0005-0000-0000-00005B8C0000}"/>
    <cellStyle name="Normal 3 6 3" xfId="35933" xr:uid="{00000000-0005-0000-0000-00005C8C0000}"/>
    <cellStyle name="Normal 3 6 3 2" xfId="35934" xr:uid="{00000000-0005-0000-0000-00005D8C0000}"/>
    <cellStyle name="Normal 3 6 4" xfId="35935" xr:uid="{00000000-0005-0000-0000-00005E8C0000}"/>
    <cellStyle name="Normal 3 6 4 2" xfId="35936" xr:uid="{00000000-0005-0000-0000-00005F8C0000}"/>
    <cellStyle name="Normal 3 6 5" xfId="35937" xr:uid="{00000000-0005-0000-0000-0000608C0000}"/>
    <cellStyle name="Normal 3 6 5 2" xfId="35938" xr:uid="{00000000-0005-0000-0000-0000618C0000}"/>
    <cellStyle name="Normal 3 6 6" xfId="35939" xr:uid="{00000000-0005-0000-0000-0000628C0000}"/>
    <cellStyle name="Normal 3 6 6 2" xfId="35940" xr:uid="{00000000-0005-0000-0000-0000638C0000}"/>
    <cellStyle name="Normal 3 6 7" xfId="35941" xr:uid="{00000000-0005-0000-0000-0000648C0000}"/>
    <cellStyle name="Normal 3 6 7 2" xfId="35942" xr:uid="{00000000-0005-0000-0000-0000658C0000}"/>
    <cellStyle name="Normal 3 6 8" xfId="35943" xr:uid="{00000000-0005-0000-0000-0000668C0000}"/>
    <cellStyle name="Normal 3 6 9" xfId="35944" xr:uid="{00000000-0005-0000-0000-0000678C0000}"/>
    <cellStyle name="Normal 3 7" xfId="35945" xr:uid="{00000000-0005-0000-0000-0000688C0000}"/>
    <cellStyle name="Normal 3 7 10" xfId="35946" xr:uid="{00000000-0005-0000-0000-0000698C0000}"/>
    <cellStyle name="Normal 3 7 2" xfId="35947" xr:uid="{00000000-0005-0000-0000-00006A8C0000}"/>
    <cellStyle name="Normal 3 7 2 2" xfId="35948" xr:uid="{00000000-0005-0000-0000-00006B8C0000}"/>
    <cellStyle name="Normal 3 7 3" xfId="35949" xr:uid="{00000000-0005-0000-0000-00006C8C0000}"/>
    <cellStyle name="Normal 3 7 3 2" xfId="35950" xr:uid="{00000000-0005-0000-0000-00006D8C0000}"/>
    <cellStyle name="Normal 3 7 4" xfId="35951" xr:uid="{00000000-0005-0000-0000-00006E8C0000}"/>
    <cellStyle name="Normal 3 7 4 2" xfId="35952" xr:uid="{00000000-0005-0000-0000-00006F8C0000}"/>
    <cellStyle name="Normal 3 7 5" xfId="35953" xr:uid="{00000000-0005-0000-0000-0000708C0000}"/>
    <cellStyle name="Normal 3 7 5 2" xfId="35954" xr:uid="{00000000-0005-0000-0000-0000718C0000}"/>
    <cellStyle name="Normal 3 7 6" xfId="35955" xr:uid="{00000000-0005-0000-0000-0000728C0000}"/>
    <cellStyle name="Normal 3 7 6 2" xfId="35956" xr:uid="{00000000-0005-0000-0000-0000738C0000}"/>
    <cellStyle name="Normal 3 7 7" xfId="35957" xr:uid="{00000000-0005-0000-0000-0000748C0000}"/>
    <cellStyle name="Normal 3 7 7 2" xfId="35958" xr:uid="{00000000-0005-0000-0000-0000758C0000}"/>
    <cellStyle name="Normal 3 7 8" xfId="35959" xr:uid="{00000000-0005-0000-0000-0000768C0000}"/>
    <cellStyle name="Normal 3 7 9" xfId="35960" xr:uid="{00000000-0005-0000-0000-0000778C0000}"/>
    <cellStyle name="Normal 3 8" xfId="35961" xr:uid="{00000000-0005-0000-0000-0000788C0000}"/>
    <cellStyle name="Normal 3 8 10" xfId="35962" xr:uid="{00000000-0005-0000-0000-0000798C0000}"/>
    <cellStyle name="Normal 3 8 2" xfId="35963" xr:uid="{00000000-0005-0000-0000-00007A8C0000}"/>
    <cellStyle name="Normal 3 8 2 2" xfId="35964" xr:uid="{00000000-0005-0000-0000-00007B8C0000}"/>
    <cellStyle name="Normal 3 8 3" xfId="35965" xr:uid="{00000000-0005-0000-0000-00007C8C0000}"/>
    <cellStyle name="Normal 3 8 3 2" xfId="35966" xr:uid="{00000000-0005-0000-0000-00007D8C0000}"/>
    <cellStyle name="Normal 3 8 4" xfId="35967" xr:uid="{00000000-0005-0000-0000-00007E8C0000}"/>
    <cellStyle name="Normal 3 8 4 2" xfId="35968" xr:uid="{00000000-0005-0000-0000-00007F8C0000}"/>
    <cellStyle name="Normal 3 8 5" xfId="35969" xr:uid="{00000000-0005-0000-0000-0000808C0000}"/>
    <cellStyle name="Normal 3 8 5 2" xfId="35970" xr:uid="{00000000-0005-0000-0000-0000818C0000}"/>
    <cellStyle name="Normal 3 8 6" xfId="35971" xr:uid="{00000000-0005-0000-0000-0000828C0000}"/>
    <cellStyle name="Normal 3 8 6 2" xfId="35972" xr:uid="{00000000-0005-0000-0000-0000838C0000}"/>
    <cellStyle name="Normal 3 8 7" xfId="35973" xr:uid="{00000000-0005-0000-0000-0000848C0000}"/>
    <cellStyle name="Normal 3 8 7 2" xfId="35974" xr:uid="{00000000-0005-0000-0000-0000858C0000}"/>
    <cellStyle name="Normal 3 8 8" xfId="35975" xr:uid="{00000000-0005-0000-0000-0000868C0000}"/>
    <cellStyle name="Normal 3 8 9" xfId="35976" xr:uid="{00000000-0005-0000-0000-0000878C0000}"/>
    <cellStyle name="Normal 3 9" xfId="35977" xr:uid="{00000000-0005-0000-0000-0000888C0000}"/>
    <cellStyle name="Normal 3 9 10" xfId="35978" xr:uid="{00000000-0005-0000-0000-0000898C0000}"/>
    <cellStyle name="Normal 3 9 10 10" xfId="35979" xr:uid="{00000000-0005-0000-0000-00008A8C0000}"/>
    <cellStyle name="Normal 3 9 10 2" xfId="35980" xr:uid="{00000000-0005-0000-0000-00008B8C0000}"/>
    <cellStyle name="Normal 3 9 10 2 2" xfId="35981" xr:uid="{00000000-0005-0000-0000-00008C8C0000}"/>
    <cellStyle name="Normal 3 9 10 3" xfId="35982" xr:uid="{00000000-0005-0000-0000-00008D8C0000}"/>
    <cellStyle name="Normal 3 9 10 3 2" xfId="35983" xr:uid="{00000000-0005-0000-0000-00008E8C0000}"/>
    <cellStyle name="Normal 3 9 10 4" xfId="35984" xr:uid="{00000000-0005-0000-0000-00008F8C0000}"/>
    <cellStyle name="Normal 3 9 10 4 2" xfId="35985" xr:uid="{00000000-0005-0000-0000-0000908C0000}"/>
    <cellStyle name="Normal 3 9 10 5" xfId="35986" xr:uid="{00000000-0005-0000-0000-0000918C0000}"/>
    <cellStyle name="Normal 3 9 10 5 2" xfId="35987" xr:uid="{00000000-0005-0000-0000-0000928C0000}"/>
    <cellStyle name="Normal 3 9 10 6" xfId="35988" xr:uid="{00000000-0005-0000-0000-0000938C0000}"/>
    <cellStyle name="Normal 3 9 10 6 2" xfId="35989" xr:uid="{00000000-0005-0000-0000-0000948C0000}"/>
    <cellStyle name="Normal 3 9 10 7" xfId="35990" xr:uid="{00000000-0005-0000-0000-0000958C0000}"/>
    <cellStyle name="Normal 3 9 10 7 2" xfId="35991" xr:uid="{00000000-0005-0000-0000-0000968C0000}"/>
    <cellStyle name="Normal 3 9 10 8" xfId="35992" xr:uid="{00000000-0005-0000-0000-0000978C0000}"/>
    <cellStyle name="Normal 3 9 10 9" xfId="35993" xr:uid="{00000000-0005-0000-0000-0000988C0000}"/>
    <cellStyle name="Normal 3 9 11" xfId="35994" xr:uid="{00000000-0005-0000-0000-0000998C0000}"/>
    <cellStyle name="Normal 3 9 11 10" xfId="35995" xr:uid="{00000000-0005-0000-0000-00009A8C0000}"/>
    <cellStyle name="Normal 3 9 11 2" xfId="35996" xr:uid="{00000000-0005-0000-0000-00009B8C0000}"/>
    <cellStyle name="Normal 3 9 11 2 2" xfId="35997" xr:uid="{00000000-0005-0000-0000-00009C8C0000}"/>
    <cellStyle name="Normal 3 9 11 3" xfId="35998" xr:uid="{00000000-0005-0000-0000-00009D8C0000}"/>
    <cellStyle name="Normal 3 9 11 3 2" xfId="35999" xr:uid="{00000000-0005-0000-0000-00009E8C0000}"/>
    <cellStyle name="Normal 3 9 11 4" xfId="36000" xr:uid="{00000000-0005-0000-0000-00009F8C0000}"/>
    <cellStyle name="Normal 3 9 11 4 2" xfId="36001" xr:uid="{00000000-0005-0000-0000-0000A08C0000}"/>
    <cellStyle name="Normal 3 9 11 5" xfId="36002" xr:uid="{00000000-0005-0000-0000-0000A18C0000}"/>
    <cellStyle name="Normal 3 9 11 5 2" xfId="36003" xr:uid="{00000000-0005-0000-0000-0000A28C0000}"/>
    <cellStyle name="Normal 3 9 11 6" xfId="36004" xr:uid="{00000000-0005-0000-0000-0000A38C0000}"/>
    <cellStyle name="Normal 3 9 11 6 2" xfId="36005" xr:uid="{00000000-0005-0000-0000-0000A48C0000}"/>
    <cellStyle name="Normal 3 9 11 7" xfId="36006" xr:uid="{00000000-0005-0000-0000-0000A58C0000}"/>
    <cellStyle name="Normal 3 9 11 7 2" xfId="36007" xr:uid="{00000000-0005-0000-0000-0000A68C0000}"/>
    <cellStyle name="Normal 3 9 11 8" xfId="36008" xr:uid="{00000000-0005-0000-0000-0000A78C0000}"/>
    <cellStyle name="Normal 3 9 11 9" xfId="36009" xr:uid="{00000000-0005-0000-0000-0000A88C0000}"/>
    <cellStyle name="Normal 3 9 12" xfId="36010" xr:uid="{00000000-0005-0000-0000-0000A98C0000}"/>
    <cellStyle name="Normal 3 9 12 10" xfId="36011" xr:uid="{00000000-0005-0000-0000-0000AA8C0000}"/>
    <cellStyle name="Normal 3 9 12 2" xfId="36012" xr:uid="{00000000-0005-0000-0000-0000AB8C0000}"/>
    <cellStyle name="Normal 3 9 12 2 2" xfId="36013" xr:uid="{00000000-0005-0000-0000-0000AC8C0000}"/>
    <cellStyle name="Normal 3 9 12 3" xfId="36014" xr:uid="{00000000-0005-0000-0000-0000AD8C0000}"/>
    <cellStyle name="Normal 3 9 12 3 2" xfId="36015" xr:uid="{00000000-0005-0000-0000-0000AE8C0000}"/>
    <cellStyle name="Normal 3 9 12 4" xfId="36016" xr:uid="{00000000-0005-0000-0000-0000AF8C0000}"/>
    <cellStyle name="Normal 3 9 12 4 2" xfId="36017" xr:uid="{00000000-0005-0000-0000-0000B08C0000}"/>
    <cellStyle name="Normal 3 9 12 5" xfId="36018" xr:uid="{00000000-0005-0000-0000-0000B18C0000}"/>
    <cellStyle name="Normal 3 9 12 5 2" xfId="36019" xr:uid="{00000000-0005-0000-0000-0000B28C0000}"/>
    <cellStyle name="Normal 3 9 12 6" xfId="36020" xr:uid="{00000000-0005-0000-0000-0000B38C0000}"/>
    <cellStyle name="Normal 3 9 12 6 2" xfId="36021" xr:uid="{00000000-0005-0000-0000-0000B48C0000}"/>
    <cellStyle name="Normal 3 9 12 7" xfId="36022" xr:uid="{00000000-0005-0000-0000-0000B58C0000}"/>
    <cellStyle name="Normal 3 9 12 7 2" xfId="36023" xr:uid="{00000000-0005-0000-0000-0000B68C0000}"/>
    <cellStyle name="Normal 3 9 12 8" xfId="36024" xr:uid="{00000000-0005-0000-0000-0000B78C0000}"/>
    <cellStyle name="Normal 3 9 12 9" xfId="36025" xr:uid="{00000000-0005-0000-0000-0000B88C0000}"/>
    <cellStyle name="Normal 3 9 13" xfId="36026" xr:uid="{00000000-0005-0000-0000-0000B98C0000}"/>
    <cellStyle name="Normal 3 9 13 10" xfId="36027" xr:uid="{00000000-0005-0000-0000-0000BA8C0000}"/>
    <cellStyle name="Normal 3 9 13 2" xfId="36028" xr:uid="{00000000-0005-0000-0000-0000BB8C0000}"/>
    <cellStyle name="Normal 3 9 13 2 2" xfId="36029" xr:uid="{00000000-0005-0000-0000-0000BC8C0000}"/>
    <cellStyle name="Normal 3 9 13 3" xfId="36030" xr:uid="{00000000-0005-0000-0000-0000BD8C0000}"/>
    <cellStyle name="Normal 3 9 13 3 2" xfId="36031" xr:uid="{00000000-0005-0000-0000-0000BE8C0000}"/>
    <cellStyle name="Normal 3 9 13 4" xfId="36032" xr:uid="{00000000-0005-0000-0000-0000BF8C0000}"/>
    <cellStyle name="Normal 3 9 13 4 2" xfId="36033" xr:uid="{00000000-0005-0000-0000-0000C08C0000}"/>
    <cellStyle name="Normal 3 9 13 5" xfId="36034" xr:uid="{00000000-0005-0000-0000-0000C18C0000}"/>
    <cellStyle name="Normal 3 9 13 5 2" xfId="36035" xr:uid="{00000000-0005-0000-0000-0000C28C0000}"/>
    <cellStyle name="Normal 3 9 13 6" xfId="36036" xr:uid="{00000000-0005-0000-0000-0000C38C0000}"/>
    <cellStyle name="Normal 3 9 13 6 2" xfId="36037" xr:uid="{00000000-0005-0000-0000-0000C48C0000}"/>
    <cellStyle name="Normal 3 9 13 7" xfId="36038" xr:uid="{00000000-0005-0000-0000-0000C58C0000}"/>
    <cellStyle name="Normal 3 9 13 7 2" xfId="36039" xr:uid="{00000000-0005-0000-0000-0000C68C0000}"/>
    <cellStyle name="Normal 3 9 13 8" xfId="36040" xr:uid="{00000000-0005-0000-0000-0000C78C0000}"/>
    <cellStyle name="Normal 3 9 13 9" xfId="36041" xr:uid="{00000000-0005-0000-0000-0000C88C0000}"/>
    <cellStyle name="Normal 3 9 14" xfId="36042" xr:uid="{00000000-0005-0000-0000-0000C98C0000}"/>
    <cellStyle name="Normal 3 9 14 10" xfId="36043" xr:uid="{00000000-0005-0000-0000-0000CA8C0000}"/>
    <cellStyle name="Normal 3 9 14 2" xfId="36044" xr:uid="{00000000-0005-0000-0000-0000CB8C0000}"/>
    <cellStyle name="Normal 3 9 14 2 2" xfId="36045" xr:uid="{00000000-0005-0000-0000-0000CC8C0000}"/>
    <cellStyle name="Normal 3 9 14 3" xfId="36046" xr:uid="{00000000-0005-0000-0000-0000CD8C0000}"/>
    <cellStyle name="Normal 3 9 14 3 2" xfId="36047" xr:uid="{00000000-0005-0000-0000-0000CE8C0000}"/>
    <cellStyle name="Normal 3 9 14 4" xfId="36048" xr:uid="{00000000-0005-0000-0000-0000CF8C0000}"/>
    <cellStyle name="Normal 3 9 14 4 2" xfId="36049" xr:uid="{00000000-0005-0000-0000-0000D08C0000}"/>
    <cellStyle name="Normal 3 9 14 5" xfId="36050" xr:uid="{00000000-0005-0000-0000-0000D18C0000}"/>
    <cellStyle name="Normal 3 9 14 5 2" xfId="36051" xr:uid="{00000000-0005-0000-0000-0000D28C0000}"/>
    <cellStyle name="Normal 3 9 14 6" xfId="36052" xr:uid="{00000000-0005-0000-0000-0000D38C0000}"/>
    <cellStyle name="Normal 3 9 14 6 2" xfId="36053" xr:uid="{00000000-0005-0000-0000-0000D48C0000}"/>
    <cellStyle name="Normal 3 9 14 7" xfId="36054" xr:uid="{00000000-0005-0000-0000-0000D58C0000}"/>
    <cellStyle name="Normal 3 9 14 7 2" xfId="36055" xr:uid="{00000000-0005-0000-0000-0000D68C0000}"/>
    <cellStyle name="Normal 3 9 14 8" xfId="36056" xr:uid="{00000000-0005-0000-0000-0000D78C0000}"/>
    <cellStyle name="Normal 3 9 14 9" xfId="36057" xr:uid="{00000000-0005-0000-0000-0000D88C0000}"/>
    <cellStyle name="Normal 3 9 15" xfId="36058" xr:uid="{00000000-0005-0000-0000-0000D98C0000}"/>
    <cellStyle name="Normal 3 9 15 2" xfId="36059" xr:uid="{00000000-0005-0000-0000-0000DA8C0000}"/>
    <cellStyle name="Normal 3 9 16" xfId="36060" xr:uid="{00000000-0005-0000-0000-0000DB8C0000}"/>
    <cellStyle name="Normal 3 9 16 2" xfId="36061" xr:uid="{00000000-0005-0000-0000-0000DC8C0000}"/>
    <cellStyle name="Normal 3 9 17" xfId="36062" xr:uid="{00000000-0005-0000-0000-0000DD8C0000}"/>
    <cellStyle name="Normal 3 9 17 2" xfId="36063" xr:uid="{00000000-0005-0000-0000-0000DE8C0000}"/>
    <cellStyle name="Normal 3 9 18" xfId="36064" xr:uid="{00000000-0005-0000-0000-0000DF8C0000}"/>
    <cellStyle name="Normal 3 9 18 2" xfId="36065" xr:uid="{00000000-0005-0000-0000-0000E08C0000}"/>
    <cellStyle name="Normal 3 9 19" xfId="36066" xr:uid="{00000000-0005-0000-0000-0000E18C0000}"/>
    <cellStyle name="Normal 3 9 19 2" xfId="36067" xr:uid="{00000000-0005-0000-0000-0000E28C0000}"/>
    <cellStyle name="Normal 3 9 2" xfId="36068" xr:uid="{00000000-0005-0000-0000-0000E38C0000}"/>
    <cellStyle name="Normal 3 9 2 10" xfId="36069" xr:uid="{00000000-0005-0000-0000-0000E48C0000}"/>
    <cellStyle name="Normal 3 9 2 10 10" xfId="36070" xr:uid="{00000000-0005-0000-0000-0000E58C0000}"/>
    <cellStyle name="Normal 3 9 2 10 2" xfId="36071" xr:uid="{00000000-0005-0000-0000-0000E68C0000}"/>
    <cellStyle name="Normal 3 9 2 10 2 2" xfId="36072" xr:uid="{00000000-0005-0000-0000-0000E78C0000}"/>
    <cellStyle name="Normal 3 9 2 10 3" xfId="36073" xr:uid="{00000000-0005-0000-0000-0000E88C0000}"/>
    <cellStyle name="Normal 3 9 2 10 3 2" xfId="36074" xr:uid="{00000000-0005-0000-0000-0000E98C0000}"/>
    <cellStyle name="Normal 3 9 2 10 4" xfId="36075" xr:uid="{00000000-0005-0000-0000-0000EA8C0000}"/>
    <cellStyle name="Normal 3 9 2 10 4 2" xfId="36076" xr:uid="{00000000-0005-0000-0000-0000EB8C0000}"/>
    <cellStyle name="Normal 3 9 2 10 5" xfId="36077" xr:uid="{00000000-0005-0000-0000-0000EC8C0000}"/>
    <cellStyle name="Normal 3 9 2 10 5 2" xfId="36078" xr:uid="{00000000-0005-0000-0000-0000ED8C0000}"/>
    <cellStyle name="Normal 3 9 2 10 6" xfId="36079" xr:uid="{00000000-0005-0000-0000-0000EE8C0000}"/>
    <cellStyle name="Normal 3 9 2 10 6 2" xfId="36080" xr:uid="{00000000-0005-0000-0000-0000EF8C0000}"/>
    <cellStyle name="Normal 3 9 2 10 7" xfId="36081" xr:uid="{00000000-0005-0000-0000-0000F08C0000}"/>
    <cellStyle name="Normal 3 9 2 10 7 2" xfId="36082" xr:uid="{00000000-0005-0000-0000-0000F18C0000}"/>
    <cellStyle name="Normal 3 9 2 10 8" xfId="36083" xr:uid="{00000000-0005-0000-0000-0000F28C0000}"/>
    <cellStyle name="Normal 3 9 2 10 9" xfId="36084" xr:uid="{00000000-0005-0000-0000-0000F38C0000}"/>
    <cellStyle name="Normal 3 9 2 11" xfId="36085" xr:uid="{00000000-0005-0000-0000-0000F48C0000}"/>
    <cellStyle name="Normal 3 9 2 11 10" xfId="36086" xr:uid="{00000000-0005-0000-0000-0000F58C0000}"/>
    <cellStyle name="Normal 3 9 2 11 2" xfId="36087" xr:uid="{00000000-0005-0000-0000-0000F68C0000}"/>
    <cellStyle name="Normal 3 9 2 11 2 2" xfId="36088" xr:uid="{00000000-0005-0000-0000-0000F78C0000}"/>
    <cellStyle name="Normal 3 9 2 11 3" xfId="36089" xr:uid="{00000000-0005-0000-0000-0000F88C0000}"/>
    <cellStyle name="Normal 3 9 2 11 3 2" xfId="36090" xr:uid="{00000000-0005-0000-0000-0000F98C0000}"/>
    <cellStyle name="Normal 3 9 2 11 4" xfId="36091" xr:uid="{00000000-0005-0000-0000-0000FA8C0000}"/>
    <cellStyle name="Normal 3 9 2 11 4 2" xfId="36092" xr:uid="{00000000-0005-0000-0000-0000FB8C0000}"/>
    <cellStyle name="Normal 3 9 2 11 5" xfId="36093" xr:uid="{00000000-0005-0000-0000-0000FC8C0000}"/>
    <cellStyle name="Normal 3 9 2 11 5 2" xfId="36094" xr:uid="{00000000-0005-0000-0000-0000FD8C0000}"/>
    <cellStyle name="Normal 3 9 2 11 6" xfId="36095" xr:uid="{00000000-0005-0000-0000-0000FE8C0000}"/>
    <cellStyle name="Normal 3 9 2 11 6 2" xfId="36096" xr:uid="{00000000-0005-0000-0000-0000FF8C0000}"/>
    <cellStyle name="Normal 3 9 2 11 7" xfId="36097" xr:uid="{00000000-0005-0000-0000-0000008D0000}"/>
    <cellStyle name="Normal 3 9 2 11 7 2" xfId="36098" xr:uid="{00000000-0005-0000-0000-0000018D0000}"/>
    <cellStyle name="Normal 3 9 2 11 8" xfId="36099" xr:uid="{00000000-0005-0000-0000-0000028D0000}"/>
    <cellStyle name="Normal 3 9 2 11 9" xfId="36100" xr:uid="{00000000-0005-0000-0000-0000038D0000}"/>
    <cellStyle name="Normal 3 9 2 12" xfId="36101" xr:uid="{00000000-0005-0000-0000-0000048D0000}"/>
    <cellStyle name="Normal 3 9 2 12 10" xfId="36102" xr:uid="{00000000-0005-0000-0000-0000058D0000}"/>
    <cellStyle name="Normal 3 9 2 12 2" xfId="36103" xr:uid="{00000000-0005-0000-0000-0000068D0000}"/>
    <cellStyle name="Normal 3 9 2 12 2 2" xfId="36104" xr:uid="{00000000-0005-0000-0000-0000078D0000}"/>
    <cellStyle name="Normal 3 9 2 12 3" xfId="36105" xr:uid="{00000000-0005-0000-0000-0000088D0000}"/>
    <cellStyle name="Normal 3 9 2 12 3 2" xfId="36106" xr:uid="{00000000-0005-0000-0000-0000098D0000}"/>
    <cellStyle name="Normal 3 9 2 12 4" xfId="36107" xr:uid="{00000000-0005-0000-0000-00000A8D0000}"/>
    <cellStyle name="Normal 3 9 2 12 4 2" xfId="36108" xr:uid="{00000000-0005-0000-0000-00000B8D0000}"/>
    <cellStyle name="Normal 3 9 2 12 5" xfId="36109" xr:uid="{00000000-0005-0000-0000-00000C8D0000}"/>
    <cellStyle name="Normal 3 9 2 12 5 2" xfId="36110" xr:uid="{00000000-0005-0000-0000-00000D8D0000}"/>
    <cellStyle name="Normal 3 9 2 12 6" xfId="36111" xr:uid="{00000000-0005-0000-0000-00000E8D0000}"/>
    <cellStyle name="Normal 3 9 2 12 6 2" xfId="36112" xr:uid="{00000000-0005-0000-0000-00000F8D0000}"/>
    <cellStyle name="Normal 3 9 2 12 7" xfId="36113" xr:uid="{00000000-0005-0000-0000-0000108D0000}"/>
    <cellStyle name="Normal 3 9 2 12 7 2" xfId="36114" xr:uid="{00000000-0005-0000-0000-0000118D0000}"/>
    <cellStyle name="Normal 3 9 2 12 8" xfId="36115" xr:uid="{00000000-0005-0000-0000-0000128D0000}"/>
    <cellStyle name="Normal 3 9 2 12 9" xfId="36116" xr:uid="{00000000-0005-0000-0000-0000138D0000}"/>
    <cellStyle name="Normal 3 9 2 13" xfId="36117" xr:uid="{00000000-0005-0000-0000-0000148D0000}"/>
    <cellStyle name="Normal 3 9 2 13 10" xfId="36118" xr:uid="{00000000-0005-0000-0000-0000158D0000}"/>
    <cellStyle name="Normal 3 9 2 13 2" xfId="36119" xr:uid="{00000000-0005-0000-0000-0000168D0000}"/>
    <cellStyle name="Normal 3 9 2 13 2 2" xfId="36120" xr:uid="{00000000-0005-0000-0000-0000178D0000}"/>
    <cellStyle name="Normal 3 9 2 13 3" xfId="36121" xr:uid="{00000000-0005-0000-0000-0000188D0000}"/>
    <cellStyle name="Normal 3 9 2 13 3 2" xfId="36122" xr:uid="{00000000-0005-0000-0000-0000198D0000}"/>
    <cellStyle name="Normal 3 9 2 13 4" xfId="36123" xr:uid="{00000000-0005-0000-0000-00001A8D0000}"/>
    <cellStyle name="Normal 3 9 2 13 4 2" xfId="36124" xr:uid="{00000000-0005-0000-0000-00001B8D0000}"/>
    <cellStyle name="Normal 3 9 2 13 5" xfId="36125" xr:uid="{00000000-0005-0000-0000-00001C8D0000}"/>
    <cellStyle name="Normal 3 9 2 13 5 2" xfId="36126" xr:uid="{00000000-0005-0000-0000-00001D8D0000}"/>
    <cellStyle name="Normal 3 9 2 13 6" xfId="36127" xr:uid="{00000000-0005-0000-0000-00001E8D0000}"/>
    <cellStyle name="Normal 3 9 2 13 6 2" xfId="36128" xr:uid="{00000000-0005-0000-0000-00001F8D0000}"/>
    <cellStyle name="Normal 3 9 2 13 7" xfId="36129" xr:uid="{00000000-0005-0000-0000-0000208D0000}"/>
    <cellStyle name="Normal 3 9 2 13 7 2" xfId="36130" xr:uid="{00000000-0005-0000-0000-0000218D0000}"/>
    <cellStyle name="Normal 3 9 2 13 8" xfId="36131" xr:uid="{00000000-0005-0000-0000-0000228D0000}"/>
    <cellStyle name="Normal 3 9 2 13 9" xfId="36132" xr:uid="{00000000-0005-0000-0000-0000238D0000}"/>
    <cellStyle name="Normal 3 9 2 14" xfId="36133" xr:uid="{00000000-0005-0000-0000-0000248D0000}"/>
    <cellStyle name="Normal 3 9 2 14 10" xfId="36134" xr:uid="{00000000-0005-0000-0000-0000258D0000}"/>
    <cellStyle name="Normal 3 9 2 14 2" xfId="36135" xr:uid="{00000000-0005-0000-0000-0000268D0000}"/>
    <cellStyle name="Normal 3 9 2 14 2 2" xfId="36136" xr:uid="{00000000-0005-0000-0000-0000278D0000}"/>
    <cellStyle name="Normal 3 9 2 14 3" xfId="36137" xr:uid="{00000000-0005-0000-0000-0000288D0000}"/>
    <cellStyle name="Normal 3 9 2 14 3 2" xfId="36138" xr:uid="{00000000-0005-0000-0000-0000298D0000}"/>
    <cellStyle name="Normal 3 9 2 14 4" xfId="36139" xr:uid="{00000000-0005-0000-0000-00002A8D0000}"/>
    <cellStyle name="Normal 3 9 2 14 4 2" xfId="36140" xr:uid="{00000000-0005-0000-0000-00002B8D0000}"/>
    <cellStyle name="Normal 3 9 2 14 5" xfId="36141" xr:uid="{00000000-0005-0000-0000-00002C8D0000}"/>
    <cellStyle name="Normal 3 9 2 14 5 2" xfId="36142" xr:uid="{00000000-0005-0000-0000-00002D8D0000}"/>
    <cellStyle name="Normal 3 9 2 14 6" xfId="36143" xr:uid="{00000000-0005-0000-0000-00002E8D0000}"/>
    <cellStyle name="Normal 3 9 2 14 6 2" xfId="36144" xr:uid="{00000000-0005-0000-0000-00002F8D0000}"/>
    <cellStyle name="Normal 3 9 2 14 7" xfId="36145" xr:uid="{00000000-0005-0000-0000-0000308D0000}"/>
    <cellStyle name="Normal 3 9 2 14 7 2" xfId="36146" xr:uid="{00000000-0005-0000-0000-0000318D0000}"/>
    <cellStyle name="Normal 3 9 2 14 8" xfId="36147" xr:uid="{00000000-0005-0000-0000-0000328D0000}"/>
    <cellStyle name="Normal 3 9 2 14 9" xfId="36148" xr:uid="{00000000-0005-0000-0000-0000338D0000}"/>
    <cellStyle name="Normal 3 9 2 15" xfId="36149" xr:uid="{00000000-0005-0000-0000-0000348D0000}"/>
    <cellStyle name="Normal 3 9 2 15 10" xfId="36150" xr:uid="{00000000-0005-0000-0000-0000358D0000}"/>
    <cellStyle name="Normal 3 9 2 15 2" xfId="36151" xr:uid="{00000000-0005-0000-0000-0000368D0000}"/>
    <cellStyle name="Normal 3 9 2 15 2 2" xfId="36152" xr:uid="{00000000-0005-0000-0000-0000378D0000}"/>
    <cellStyle name="Normal 3 9 2 15 3" xfId="36153" xr:uid="{00000000-0005-0000-0000-0000388D0000}"/>
    <cellStyle name="Normal 3 9 2 15 3 2" xfId="36154" xr:uid="{00000000-0005-0000-0000-0000398D0000}"/>
    <cellStyle name="Normal 3 9 2 15 4" xfId="36155" xr:uid="{00000000-0005-0000-0000-00003A8D0000}"/>
    <cellStyle name="Normal 3 9 2 15 4 2" xfId="36156" xr:uid="{00000000-0005-0000-0000-00003B8D0000}"/>
    <cellStyle name="Normal 3 9 2 15 5" xfId="36157" xr:uid="{00000000-0005-0000-0000-00003C8D0000}"/>
    <cellStyle name="Normal 3 9 2 15 5 2" xfId="36158" xr:uid="{00000000-0005-0000-0000-00003D8D0000}"/>
    <cellStyle name="Normal 3 9 2 15 6" xfId="36159" xr:uid="{00000000-0005-0000-0000-00003E8D0000}"/>
    <cellStyle name="Normal 3 9 2 15 6 2" xfId="36160" xr:uid="{00000000-0005-0000-0000-00003F8D0000}"/>
    <cellStyle name="Normal 3 9 2 15 7" xfId="36161" xr:uid="{00000000-0005-0000-0000-0000408D0000}"/>
    <cellStyle name="Normal 3 9 2 15 7 2" xfId="36162" xr:uid="{00000000-0005-0000-0000-0000418D0000}"/>
    <cellStyle name="Normal 3 9 2 15 8" xfId="36163" xr:uid="{00000000-0005-0000-0000-0000428D0000}"/>
    <cellStyle name="Normal 3 9 2 15 9" xfId="36164" xr:uid="{00000000-0005-0000-0000-0000438D0000}"/>
    <cellStyle name="Normal 3 9 2 16" xfId="36165" xr:uid="{00000000-0005-0000-0000-0000448D0000}"/>
    <cellStyle name="Normal 3 9 2 16 10" xfId="36166" xr:uid="{00000000-0005-0000-0000-0000458D0000}"/>
    <cellStyle name="Normal 3 9 2 16 2" xfId="36167" xr:uid="{00000000-0005-0000-0000-0000468D0000}"/>
    <cellStyle name="Normal 3 9 2 16 2 2" xfId="36168" xr:uid="{00000000-0005-0000-0000-0000478D0000}"/>
    <cellStyle name="Normal 3 9 2 16 3" xfId="36169" xr:uid="{00000000-0005-0000-0000-0000488D0000}"/>
    <cellStyle name="Normal 3 9 2 16 3 2" xfId="36170" xr:uid="{00000000-0005-0000-0000-0000498D0000}"/>
    <cellStyle name="Normal 3 9 2 16 4" xfId="36171" xr:uid="{00000000-0005-0000-0000-00004A8D0000}"/>
    <cellStyle name="Normal 3 9 2 16 4 2" xfId="36172" xr:uid="{00000000-0005-0000-0000-00004B8D0000}"/>
    <cellStyle name="Normal 3 9 2 16 5" xfId="36173" xr:uid="{00000000-0005-0000-0000-00004C8D0000}"/>
    <cellStyle name="Normal 3 9 2 16 5 2" xfId="36174" xr:uid="{00000000-0005-0000-0000-00004D8D0000}"/>
    <cellStyle name="Normal 3 9 2 16 6" xfId="36175" xr:uid="{00000000-0005-0000-0000-00004E8D0000}"/>
    <cellStyle name="Normal 3 9 2 16 6 2" xfId="36176" xr:uid="{00000000-0005-0000-0000-00004F8D0000}"/>
    <cellStyle name="Normal 3 9 2 16 7" xfId="36177" xr:uid="{00000000-0005-0000-0000-0000508D0000}"/>
    <cellStyle name="Normal 3 9 2 16 7 2" xfId="36178" xr:uid="{00000000-0005-0000-0000-0000518D0000}"/>
    <cellStyle name="Normal 3 9 2 16 8" xfId="36179" xr:uid="{00000000-0005-0000-0000-0000528D0000}"/>
    <cellStyle name="Normal 3 9 2 16 9" xfId="36180" xr:uid="{00000000-0005-0000-0000-0000538D0000}"/>
    <cellStyle name="Normal 3 9 2 17" xfId="36181" xr:uid="{00000000-0005-0000-0000-0000548D0000}"/>
    <cellStyle name="Normal 3 9 2 17 10" xfId="36182" xr:uid="{00000000-0005-0000-0000-0000558D0000}"/>
    <cellStyle name="Normal 3 9 2 17 2" xfId="36183" xr:uid="{00000000-0005-0000-0000-0000568D0000}"/>
    <cellStyle name="Normal 3 9 2 17 2 2" xfId="36184" xr:uid="{00000000-0005-0000-0000-0000578D0000}"/>
    <cellStyle name="Normal 3 9 2 17 3" xfId="36185" xr:uid="{00000000-0005-0000-0000-0000588D0000}"/>
    <cellStyle name="Normal 3 9 2 17 3 2" xfId="36186" xr:uid="{00000000-0005-0000-0000-0000598D0000}"/>
    <cellStyle name="Normal 3 9 2 17 4" xfId="36187" xr:uid="{00000000-0005-0000-0000-00005A8D0000}"/>
    <cellStyle name="Normal 3 9 2 17 4 2" xfId="36188" xr:uid="{00000000-0005-0000-0000-00005B8D0000}"/>
    <cellStyle name="Normal 3 9 2 17 5" xfId="36189" xr:uid="{00000000-0005-0000-0000-00005C8D0000}"/>
    <cellStyle name="Normal 3 9 2 17 5 2" xfId="36190" xr:uid="{00000000-0005-0000-0000-00005D8D0000}"/>
    <cellStyle name="Normal 3 9 2 17 6" xfId="36191" xr:uid="{00000000-0005-0000-0000-00005E8D0000}"/>
    <cellStyle name="Normal 3 9 2 17 6 2" xfId="36192" xr:uid="{00000000-0005-0000-0000-00005F8D0000}"/>
    <cellStyle name="Normal 3 9 2 17 7" xfId="36193" xr:uid="{00000000-0005-0000-0000-0000608D0000}"/>
    <cellStyle name="Normal 3 9 2 17 7 2" xfId="36194" xr:uid="{00000000-0005-0000-0000-0000618D0000}"/>
    <cellStyle name="Normal 3 9 2 17 8" xfId="36195" xr:uid="{00000000-0005-0000-0000-0000628D0000}"/>
    <cellStyle name="Normal 3 9 2 17 9" xfId="36196" xr:uid="{00000000-0005-0000-0000-0000638D0000}"/>
    <cellStyle name="Normal 3 9 2 18" xfId="36197" xr:uid="{00000000-0005-0000-0000-0000648D0000}"/>
    <cellStyle name="Normal 3 9 2 18 10" xfId="36198" xr:uid="{00000000-0005-0000-0000-0000658D0000}"/>
    <cellStyle name="Normal 3 9 2 18 2" xfId="36199" xr:uid="{00000000-0005-0000-0000-0000668D0000}"/>
    <cellStyle name="Normal 3 9 2 18 2 2" xfId="36200" xr:uid="{00000000-0005-0000-0000-0000678D0000}"/>
    <cellStyle name="Normal 3 9 2 18 3" xfId="36201" xr:uid="{00000000-0005-0000-0000-0000688D0000}"/>
    <cellStyle name="Normal 3 9 2 18 3 2" xfId="36202" xr:uid="{00000000-0005-0000-0000-0000698D0000}"/>
    <cellStyle name="Normal 3 9 2 18 4" xfId="36203" xr:uid="{00000000-0005-0000-0000-00006A8D0000}"/>
    <cellStyle name="Normal 3 9 2 18 4 2" xfId="36204" xr:uid="{00000000-0005-0000-0000-00006B8D0000}"/>
    <cellStyle name="Normal 3 9 2 18 5" xfId="36205" xr:uid="{00000000-0005-0000-0000-00006C8D0000}"/>
    <cellStyle name="Normal 3 9 2 18 5 2" xfId="36206" xr:uid="{00000000-0005-0000-0000-00006D8D0000}"/>
    <cellStyle name="Normal 3 9 2 18 6" xfId="36207" xr:uid="{00000000-0005-0000-0000-00006E8D0000}"/>
    <cellStyle name="Normal 3 9 2 18 6 2" xfId="36208" xr:uid="{00000000-0005-0000-0000-00006F8D0000}"/>
    <cellStyle name="Normal 3 9 2 18 7" xfId="36209" xr:uid="{00000000-0005-0000-0000-0000708D0000}"/>
    <cellStyle name="Normal 3 9 2 18 7 2" xfId="36210" xr:uid="{00000000-0005-0000-0000-0000718D0000}"/>
    <cellStyle name="Normal 3 9 2 18 8" xfId="36211" xr:uid="{00000000-0005-0000-0000-0000728D0000}"/>
    <cellStyle name="Normal 3 9 2 18 9" xfId="36212" xr:uid="{00000000-0005-0000-0000-0000738D0000}"/>
    <cellStyle name="Normal 3 9 2 19" xfId="36213" xr:uid="{00000000-0005-0000-0000-0000748D0000}"/>
    <cellStyle name="Normal 3 9 2 19 10" xfId="36214" xr:uid="{00000000-0005-0000-0000-0000758D0000}"/>
    <cellStyle name="Normal 3 9 2 19 2" xfId="36215" xr:uid="{00000000-0005-0000-0000-0000768D0000}"/>
    <cellStyle name="Normal 3 9 2 19 2 2" xfId="36216" xr:uid="{00000000-0005-0000-0000-0000778D0000}"/>
    <cellStyle name="Normal 3 9 2 19 3" xfId="36217" xr:uid="{00000000-0005-0000-0000-0000788D0000}"/>
    <cellStyle name="Normal 3 9 2 19 3 2" xfId="36218" xr:uid="{00000000-0005-0000-0000-0000798D0000}"/>
    <cellStyle name="Normal 3 9 2 19 4" xfId="36219" xr:uid="{00000000-0005-0000-0000-00007A8D0000}"/>
    <cellStyle name="Normal 3 9 2 19 4 2" xfId="36220" xr:uid="{00000000-0005-0000-0000-00007B8D0000}"/>
    <cellStyle name="Normal 3 9 2 19 5" xfId="36221" xr:uid="{00000000-0005-0000-0000-00007C8D0000}"/>
    <cellStyle name="Normal 3 9 2 19 5 2" xfId="36222" xr:uid="{00000000-0005-0000-0000-00007D8D0000}"/>
    <cellStyle name="Normal 3 9 2 19 6" xfId="36223" xr:uid="{00000000-0005-0000-0000-00007E8D0000}"/>
    <cellStyle name="Normal 3 9 2 19 6 2" xfId="36224" xr:uid="{00000000-0005-0000-0000-00007F8D0000}"/>
    <cellStyle name="Normal 3 9 2 19 7" xfId="36225" xr:uid="{00000000-0005-0000-0000-0000808D0000}"/>
    <cellStyle name="Normal 3 9 2 19 7 2" xfId="36226" xr:uid="{00000000-0005-0000-0000-0000818D0000}"/>
    <cellStyle name="Normal 3 9 2 19 8" xfId="36227" xr:uid="{00000000-0005-0000-0000-0000828D0000}"/>
    <cellStyle name="Normal 3 9 2 19 9" xfId="36228" xr:uid="{00000000-0005-0000-0000-0000838D0000}"/>
    <cellStyle name="Normal 3 9 2 2" xfId="36229" xr:uid="{00000000-0005-0000-0000-0000848D0000}"/>
    <cellStyle name="Normal 3 9 2 2 10" xfId="36230" xr:uid="{00000000-0005-0000-0000-0000858D0000}"/>
    <cellStyle name="Normal 3 9 2 2 2" xfId="36231" xr:uid="{00000000-0005-0000-0000-0000868D0000}"/>
    <cellStyle name="Normal 3 9 2 2 2 2" xfId="36232" xr:uid="{00000000-0005-0000-0000-0000878D0000}"/>
    <cellStyle name="Normal 3 9 2 2 3" xfId="36233" xr:uid="{00000000-0005-0000-0000-0000888D0000}"/>
    <cellStyle name="Normal 3 9 2 2 3 2" xfId="36234" xr:uid="{00000000-0005-0000-0000-0000898D0000}"/>
    <cellStyle name="Normal 3 9 2 2 4" xfId="36235" xr:uid="{00000000-0005-0000-0000-00008A8D0000}"/>
    <cellStyle name="Normal 3 9 2 2 4 2" xfId="36236" xr:uid="{00000000-0005-0000-0000-00008B8D0000}"/>
    <cellStyle name="Normal 3 9 2 2 5" xfId="36237" xr:uid="{00000000-0005-0000-0000-00008C8D0000}"/>
    <cellStyle name="Normal 3 9 2 2 5 2" xfId="36238" xr:uid="{00000000-0005-0000-0000-00008D8D0000}"/>
    <cellStyle name="Normal 3 9 2 2 6" xfId="36239" xr:uid="{00000000-0005-0000-0000-00008E8D0000}"/>
    <cellStyle name="Normal 3 9 2 2 6 2" xfId="36240" xr:uid="{00000000-0005-0000-0000-00008F8D0000}"/>
    <cellStyle name="Normal 3 9 2 2 7" xfId="36241" xr:uid="{00000000-0005-0000-0000-0000908D0000}"/>
    <cellStyle name="Normal 3 9 2 2 7 2" xfId="36242" xr:uid="{00000000-0005-0000-0000-0000918D0000}"/>
    <cellStyle name="Normal 3 9 2 2 8" xfId="36243" xr:uid="{00000000-0005-0000-0000-0000928D0000}"/>
    <cellStyle name="Normal 3 9 2 2 9" xfId="36244" xr:uid="{00000000-0005-0000-0000-0000938D0000}"/>
    <cellStyle name="Normal 3 9 2 20" xfId="36245" xr:uid="{00000000-0005-0000-0000-0000948D0000}"/>
    <cellStyle name="Normal 3 9 2 20 10" xfId="36246" xr:uid="{00000000-0005-0000-0000-0000958D0000}"/>
    <cellStyle name="Normal 3 9 2 20 2" xfId="36247" xr:uid="{00000000-0005-0000-0000-0000968D0000}"/>
    <cellStyle name="Normal 3 9 2 20 2 2" xfId="36248" xr:uid="{00000000-0005-0000-0000-0000978D0000}"/>
    <cellStyle name="Normal 3 9 2 20 3" xfId="36249" xr:uid="{00000000-0005-0000-0000-0000988D0000}"/>
    <cellStyle name="Normal 3 9 2 20 3 2" xfId="36250" xr:uid="{00000000-0005-0000-0000-0000998D0000}"/>
    <cellStyle name="Normal 3 9 2 20 4" xfId="36251" xr:uid="{00000000-0005-0000-0000-00009A8D0000}"/>
    <cellStyle name="Normal 3 9 2 20 4 2" xfId="36252" xr:uid="{00000000-0005-0000-0000-00009B8D0000}"/>
    <cellStyle name="Normal 3 9 2 20 5" xfId="36253" xr:uid="{00000000-0005-0000-0000-00009C8D0000}"/>
    <cellStyle name="Normal 3 9 2 20 5 2" xfId="36254" xr:uid="{00000000-0005-0000-0000-00009D8D0000}"/>
    <cellStyle name="Normal 3 9 2 20 6" xfId="36255" xr:uid="{00000000-0005-0000-0000-00009E8D0000}"/>
    <cellStyle name="Normal 3 9 2 20 6 2" xfId="36256" xr:uid="{00000000-0005-0000-0000-00009F8D0000}"/>
    <cellStyle name="Normal 3 9 2 20 7" xfId="36257" xr:uid="{00000000-0005-0000-0000-0000A08D0000}"/>
    <cellStyle name="Normal 3 9 2 20 7 2" xfId="36258" xr:uid="{00000000-0005-0000-0000-0000A18D0000}"/>
    <cellStyle name="Normal 3 9 2 20 8" xfId="36259" xr:uid="{00000000-0005-0000-0000-0000A28D0000}"/>
    <cellStyle name="Normal 3 9 2 20 9" xfId="36260" xr:uid="{00000000-0005-0000-0000-0000A38D0000}"/>
    <cellStyle name="Normal 3 9 2 21" xfId="36261" xr:uid="{00000000-0005-0000-0000-0000A48D0000}"/>
    <cellStyle name="Normal 3 9 2 21 10" xfId="36262" xr:uid="{00000000-0005-0000-0000-0000A58D0000}"/>
    <cellStyle name="Normal 3 9 2 21 2" xfId="36263" xr:uid="{00000000-0005-0000-0000-0000A68D0000}"/>
    <cellStyle name="Normal 3 9 2 21 2 2" xfId="36264" xr:uid="{00000000-0005-0000-0000-0000A78D0000}"/>
    <cellStyle name="Normal 3 9 2 21 3" xfId="36265" xr:uid="{00000000-0005-0000-0000-0000A88D0000}"/>
    <cellStyle name="Normal 3 9 2 21 3 2" xfId="36266" xr:uid="{00000000-0005-0000-0000-0000A98D0000}"/>
    <cellStyle name="Normal 3 9 2 21 4" xfId="36267" xr:uid="{00000000-0005-0000-0000-0000AA8D0000}"/>
    <cellStyle name="Normal 3 9 2 21 4 2" xfId="36268" xr:uid="{00000000-0005-0000-0000-0000AB8D0000}"/>
    <cellStyle name="Normal 3 9 2 21 5" xfId="36269" xr:uid="{00000000-0005-0000-0000-0000AC8D0000}"/>
    <cellStyle name="Normal 3 9 2 21 5 2" xfId="36270" xr:uid="{00000000-0005-0000-0000-0000AD8D0000}"/>
    <cellStyle name="Normal 3 9 2 21 6" xfId="36271" xr:uid="{00000000-0005-0000-0000-0000AE8D0000}"/>
    <cellStyle name="Normal 3 9 2 21 6 2" xfId="36272" xr:uid="{00000000-0005-0000-0000-0000AF8D0000}"/>
    <cellStyle name="Normal 3 9 2 21 7" xfId="36273" xr:uid="{00000000-0005-0000-0000-0000B08D0000}"/>
    <cellStyle name="Normal 3 9 2 21 7 2" xfId="36274" xr:uid="{00000000-0005-0000-0000-0000B18D0000}"/>
    <cellStyle name="Normal 3 9 2 21 8" xfId="36275" xr:uid="{00000000-0005-0000-0000-0000B28D0000}"/>
    <cellStyle name="Normal 3 9 2 21 9" xfId="36276" xr:uid="{00000000-0005-0000-0000-0000B38D0000}"/>
    <cellStyle name="Normal 3 9 2 22" xfId="36277" xr:uid="{00000000-0005-0000-0000-0000B48D0000}"/>
    <cellStyle name="Normal 3 9 2 22 10" xfId="36278" xr:uid="{00000000-0005-0000-0000-0000B58D0000}"/>
    <cellStyle name="Normal 3 9 2 22 2" xfId="36279" xr:uid="{00000000-0005-0000-0000-0000B68D0000}"/>
    <cellStyle name="Normal 3 9 2 22 2 2" xfId="36280" xr:uid="{00000000-0005-0000-0000-0000B78D0000}"/>
    <cellStyle name="Normal 3 9 2 22 3" xfId="36281" xr:uid="{00000000-0005-0000-0000-0000B88D0000}"/>
    <cellStyle name="Normal 3 9 2 22 3 2" xfId="36282" xr:uid="{00000000-0005-0000-0000-0000B98D0000}"/>
    <cellStyle name="Normal 3 9 2 22 4" xfId="36283" xr:uid="{00000000-0005-0000-0000-0000BA8D0000}"/>
    <cellStyle name="Normal 3 9 2 22 4 2" xfId="36284" xr:uid="{00000000-0005-0000-0000-0000BB8D0000}"/>
    <cellStyle name="Normal 3 9 2 22 5" xfId="36285" xr:uid="{00000000-0005-0000-0000-0000BC8D0000}"/>
    <cellStyle name="Normal 3 9 2 22 5 2" xfId="36286" xr:uid="{00000000-0005-0000-0000-0000BD8D0000}"/>
    <cellStyle name="Normal 3 9 2 22 6" xfId="36287" xr:uid="{00000000-0005-0000-0000-0000BE8D0000}"/>
    <cellStyle name="Normal 3 9 2 22 6 2" xfId="36288" xr:uid="{00000000-0005-0000-0000-0000BF8D0000}"/>
    <cellStyle name="Normal 3 9 2 22 7" xfId="36289" xr:uid="{00000000-0005-0000-0000-0000C08D0000}"/>
    <cellStyle name="Normal 3 9 2 22 7 2" xfId="36290" xr:uid="{00000000-0005-0000-0000-0000C18D0000}"/>
    <cellStyle name="Normal 3 9 2 22 8" xfId="36291" xr:uid="{00000000-0005-0000-0000-0000C28D0000}"/>
    <cellStyle name="Normal 3 9 2 22 9" xfId="36292" xr:uid="{00000000-0005-0000-0000-0000C38D0000}"/>
    <cellStyle name="Normal 3 9 2 23" xfId="36293" xr:uid="{00000000-0005-0000-0000-0000C48D0000}"/>
    <cellStyle name="Normal 3 9 2 23 10" xfId="36294" xr:uid="{00000000-0005-0000-0000-0000C58D0000}"/>
    <cellStyle name="Normal 3 9 2 23 2" xfId="36295" xr:uid="{00000000-0005-0000-0000-0000C68D0000}"/>
    <cellStyle name="Normal 3 9 2 23 2 2" xfId="36296" xr:uid="{00000000-0005-0000-0000-0000C78D0000}"/>
    <cellStyle name="Normal 3 9 2 23 3" xfId="36297" xr:uid="{00000000-0005-0000-0000-0000C88D0000}"/>
    <cellStyle name="Normal 3 9 2 23 3 2" xfId="36298" xr:uid="{00000000-0005-0000-0000-0000C98D0000}"/>
    <cellStyle name="Normal 3 9 2 23 4" xfId="36299" xr:uid="{00000000-0005-0000-0000-0000CA8D0000}"/>
    <cellStyle name="Normal 3 9 2 23 4 2" xfId="36300" xr:uid="{00000000-0005-0000-0000-0000CB8D0000}"/>
    <cellStyle name="Normal 3 9 2 23 5" xfId="36301" xr:uid="{00000000-0005-0000-0000-0000CC8D0000}"/>
    <cellStyle name="Normal 3 9 2 23 5 2" xfId="36302" xr:uid="{00000000-0005-0000-0000-0000CD8D0000}"/>
    <cellStyle name="Normal 3 9 2 23 6" xfId="36303" xr:uid="{00000000-0005-0000-0000-0000CE8D0000}"/>
    <cellStyle name="Normal 3 9 2 23 6 2" xfId="36304" xr:uid="{00000000-0005-0000-0000-0000CF8D0000}"/>
    <cellStyle name="Normal 3 9 2 23 7" xfId="36305" xr:uid="{00000000-0005-0000-0000-0000D08D0000}"/>
    <cellStyle name="Normal 3 9 2 23 7 2" xfId="36306" xr:uid="{00000000-0005-0000-0000-0000D18D0000}"/>
    <cellStyle name="Normal 3 9 2 23 8" xfId="36307" xr:uid="{00000000-0005-0000-0000-0000D28D0000}"/>
    <cellStyle name="Normal 3 9 2 23 9" xfId="36308" xr:uid="{00000000-0005-0000-0000-0000D38D0000}"/>
    <cellStyle name="Normal 3 9 2 24" xfId="36309" xr:uid="{00000000-0005-0000-0000-0000D48D0000}"/>
    <cellStyle name="Normal 3 9 2 24 10" xfId="36310" xr:uid="{00000000-0005-0000-0000-0000D58D0000}"/>
    <cellStyle name="Normal 3 9 2 24 2" xfId="36311" xr:uid="{00000000-0005-0000-0000-0000D68D0000}"/>
    <cellStyle name="Normal 3 9 2 24 2 2" xfId="36312" xr:uid="{00000000-0005-0000-0000-0000D78D0000}"/>
    <cellStyle name="Normal 3 9 2 24 3" xfId="36313" xr:uid="{00000000-0005-0000-0000-0000D88D0000}"/>
    <cellStyle name="Normal 3 9 2 24 3 2" xfId="36314" xr:uid="{00000000-0005-0000-0000-0000D98D0000}"/>
    <cellStyle name="Normal 3 9 2 24 4" xfId="36315" xr:uid="{00000000-0005-0000-0000-0000DA8D0000}"/>
    <cellStyle name="Normal 3 9 2 24 4 2" xfId="36316" xr:uid="{00000000-0005-0000-0000-0000DB8D0000}"/>
    <cellStyle name="Normal 3 9 2 24 5" xfId="36317" xr:uid="{00000000-0005-0000-0000-0000DC8D0000}"/>
    <cellStyle name="Normal 3 9 2 24 5 2" xfId="36318" xr:uid="{00000000-0005-0000-0000-0000DD8D0000}"/>
    <cellStyle name="Normal 3 9 2 24 6" xfId="36319" xr:uid="{00000000-0005-0000-0000-0000DE8D0000}"/>
    <cellStyle name="Normal 3 9 2 24 6 2" xfId="36320" xr:uid="{00000000-0005-0000-0000-0000DF8D0000}"/>
    <cellStyle name="Normal 3 9 2 24 7" xfId="36321" xr:uid="{00000000-0005-0000-0000-0000E08D0000}"/>
    <cellStyle name="Normal 3 9 2 24 7 2" xfId="36322" xr:uid="{00000000-0005-0000-0000-0000E18D0000}"/>
    <cellStyle name="Normal 3 9 2 24 8" xfId="36323" xr:uid="{00000000-0005-0000-0000-0000E28D0000}"/>
    <cellStyle name="Normal 3 9 2 24 9" xfId="36324" xr:uid="{00000000-0005-0000-0000-0000E38D0000}"/>
    <cellStyle name="Normal 3 9 2 25" xfId="36325" xr:uid="{00000000-0005-0000-0000-0000E48D0000}"/>
    <cellStyle name="Normal 3 9 2 25 10" xfId="36326" xr:uid="{00000000-0005-0000-0000-0000E58D0000}"/>
    <cellStyle name="Normal 3 9 2 25 2" xfId="36327" xr:uid="{00000000-0005-0000-0000-0000E68D0000}"/>
    <cellStyle name="Normal 3 9 2 25 2 2" xfId="36328" xr:uid="{00000000-0005-0000-0000-0000E78D0000}"/>
    <cellStyle name="Normal 3 9 2 25 3" xfId="36329" xr:uid="{00000000-0005-0000-0000-0000E88D0000}"/>
    <cellStyle name="Normal 3 9 2 25 3 2" xfId="36330" xr:uid="{00000000-0005-0000-0000-0000E98D0000}"/>
    <cellStyle name="Normal 3 9 2 25 4" xfId="36331" xr:uid="{00000000-0005-0000-0000-0000EA8D0000}"/>
    <cellStyle name="Normal 3 9 2 25 4 2" xfId="36332" xr:uid="{00000000-0005-0000-0000-0000EB8D0000}"/>
    <cellStyle name="Normal 3 9 2 25 5" xfId="36333" xr:uid="{00000000-0005-0000-0000-0000EC8D0000}"/>
    <cellStyle name="Normal 3 9 2 25 5 2" xfId="36334" xr:uid="{00000000-0005-0000-0000-0000ED8D0000}"/>
    <cellStyle name="Normal 3 9 2 25 6" xfId="36335" xr:uid="{00000000-0005-0000-0000-0000EE8D0000}"/>
    <cellStyle name="Normal 3 9 2 25 6 2" xfId="36336" xr:uid="{00000000-0005-0000-0000-0000EF8D0000}"/>
    <cellStyle name="Normal 3 9 2 25 7" xfId="36337" xr:uid="{00000000-0005-0000-0000-0000F08D0000}"/>
    <cellStyle name="Normal 3 9 2 25 7 2" xfId="36338" xr:uid="{00000000-0005-0000-0000-0000F18D0000}"/>
    <cellStyle name="Normal 3 9 2 25 8" xfId="36339" xr:uid="{00000000-0005-0000-0000-0000F28D0000}"/>
    <cellStyle name="Normal 3 9 2 25 9" xfId="36340" xr:uid="{00000000-0005-0000-0000-0000F38D0000}"/>
    <cellStyle name="Normal 3 9 2 26" xfId="36341" xr:uid="{00000000-0005-0000-0000-0000F48D0000}"/>
    <cellStyle name="Normal 3 9 2 26 10" xfId="36342" xr:uid="{00000000-0005-0000-0000-0000F58D0000}"/>
    <cellStyle name="Normal 3 9 2 26 2" xfId="36343" xr:uid="{00000000-0005-0000-0000-0000F68D0000}"/>
    <cellStyle name="Normal 3 9 2 26 2 2" xfId="36344" xr:uid="{00000000-0005-0000-0000-0000F78D0000}"/>
    <cellStyle name="Normal 3 9 2 26 3" xfId="36345" xr:uid="{00000000-0005-0000-0000-0000F88D0000}"/>
    <cellStyle name="Normal 3 9 2 26 3 2" xfId="36346" xr:uid="{00000000-0005-0000-0000-0000F98D0000}"/>
    <cellStyle name="Normal 3 9 2 26 4" xfId="36347" xr:uid="{00000000-0005-0000-0000-0000FA8D0000}"/>
    <cellStyle name="Normal 3 9 2 26 4 2" xfId="36348" xr:uid="{00000000-0005-0000-0000-0000FB8D0000}"/>
    <cellStyle name="Normal 3 9 2 26 5" xfId="36349" xr:uid="{00000000-0005-0000-0000-0000FC8D0000}"/>
    <cellStyle name="Normal 3 9 2 26 5 2" xfId="36350" xr:uid="{00000000-0005-0000-0000-0000FD8D0000}"/>
    <cellStyle name="Normal 3 9 2 26 6" xfId="36351" xr:uid="{00000000-0005-0000-0000-0000FE8D0000}"/>
    <cellStyle name="Normal 3 9 2 26 6 2" xfId="36352" xr:uid="{00000000-0005-0000-0000-0000FF8D0000}"/>
    <cellStyle name="Normal 3 9 2 26 7" xfId="36353" xr:uid="{00000000-0005-0000-0000-0000008E0000}"/>
    <cellStyle name="Normal 3 9 2 26 7 2" xfId="36354" xr:uid="{00000000-0005-0000-0000-0000018E0000}"/>
    <cellStyle name="Normal 3 9 2 26 8" xfId="36355" xr:uid="{00000000-0005-0000-0000-0000028E0000}"/>
    <cellStyle name="Normal 3 9 2 26 9" xfId="36356" xr:uid="{00000000-0005-0000-0000-0000038E0000}"/>
    <cellStyle name="Normal 3 9 2 27" xfId="36357" xr:uid="{00000000-0005-0000-0000-0000048E0000}"/>
    <cellStyle name="Normal 3 9 2 27 10" xfId="36358" xr:uid="{00000000-0005-0000-0000-0000058E0000}"/>
    <cellStyle name="Normal 3 9 2 27 2" xfId="36359" xr:uid="{00000000-0005-0000-0000-0000068E0000}"/>
    <cellStyle name="Normal 3 9 2 27 2 2" xfId="36360" xr:uid="{00000000-0005-0000-0000-0000078E0000}"/>
    <cellStyle name="Normal 3 9 2 27 3" xfId="36361" xr:uid="{00000000-0005-0000-0000-0000088E0000}"/>
    <cellStyle name="Normal 3 9 2 27 3 2" xfId="36362" xr:uid="{00000000-0005-0000-0000-0000098E0000}"/>
    <cellStyle name="Normal 3 9 2 27 4" xfId="36363" xr:uid="{00000000-0005-0000-0000-00000A8E0000}"/>
    <cellStyle name="Normal 3 9 2 27 4 2" xfId="36364" xr:uid="{00000000-0005-0000-0000-00000B8E0000}"/>
    <cellStyle name="Normal 3 9 2 27 5" xfId="36365" xr:uid="{00000000-0005-0000-0000-00000C8E0000}"/>
    <cellStyle name="Normal 3 9 2 27 5 2" xfId="36366" xr:uid="{00000000-0005-0000-0000-00000D8E0000}"/>
    <cellStyle name="Normal 3 9 2 27 6" xfId="36367" xr:uid="{00000000-0005-0000-0000-00000E8E0000}"/>
    <cellStyle name="Normal 3 9 2 27 6 2" xfId="36368" xr:uid="{00000000-0005-0000-0000-00000F8E0000}"/>
    <cellStyle name="Normal 3 9 2 27 7" xfId="36369" xr:uid="{00000000-0005-0000-0000-0000108E0000}"/>
    <cellStyle name="Normal 3 9 2 27 7 2" xfId="36370" xr:uid="{00000000-0005-0000-0000-0000118E0000}"/>
    <cellStyle name="Normal 3 9 2 27 8" xfId="36371" xr:uid="{00000000-0005-0000-0000-0000128E0000}"/>
    <cellStyle name="Normal 3 9 2 27 9" xfId="36372" xr:uid="{00000000-0005-0000-0000-0000138E0000}"/>
    <cellStyle name="Normal 3 9 2 28" xfId="36373" xr:uid="{00000000-0005-0000-0000-0000148E0000}"/>
    <cellStyle name="Normal 3 9 2 28 10" xfId="36374" xr:uid="{00000000-0005-0000-0000-0000158E0000}"/>
    <cellStyle name="Normal 3 9 2 28 2" xfId="36375" xr:uid="{00000000-0005-0000-0000-0000168E0000}"/>
    <cellStyle name="Normal 3 9 2 28 2 2" xfId="36376" xr:uid="{00000000-0005-0000-0000-0000178E0000}"/>
    <cellStyle name="Normal 3 9 2 28 3" xfId="36377" xr:uid="{00000000-0005-0000-0000-0000188E0000}"/>
    <cellStyle name="Normal 3 9 2 28 3 2" xfId="36378" xr:uid="{00000000-0005-0000-0000-0000198E0000}"/>
    <cellStyle name="Normal 3 9 2 28 4" xfId="36379" xr:uid="{00000000-0005-0000-0000-00001A8E0000}"/>
    <cellStyle name="Normal 3 9 2 28 4 2" xfId="36380" xr:uid="{00000000-0005-0000-0000-00001B8E0000}"/>
    <cellStyle name="Normal 3 9 2 28 5" xfId="36381" xr:uid="{00000000-0005-0000-0000-00001C8E0000}"/>
    <cellStyle name="Normal 3 9 2 28 5 2" xfId="36382" xr:uid="{00000000-0005-0000-0000-00001D8E0000}"/>
    <cellStyle name="Normal 3 9 2 28 6" xfId="36383" xr:uid="{00000000-0005-0000-0000-00001E8E0000}"/>
    <cellStyle name="Normal 3 9 2 28 6 2" xfId="36384" xr:uid="{00000000-0005-0000-0000-00001F8E0000}"/>
    <cellStyle name="Normal 3 9 2 28 7" xfId="36385" xr:uid="{00000000-0005-0000-0000-0000208E0000}"/>
    <cellStyle name="Normal 3 9 2 28 7 2" xfId="36386" xr:uid="{00000000-0005-0000-0000-0000218E0000}"/>
    <cellStyle name="Normal 3 9 2 28 8" xfId="36387" xr:uid="{00000000-0005-0000-0000-0000228E0000}"/>
    <cellStyle name="Normal 3 9 2 28 9" xfId="36388" xr:uid="{00000000-0005-0000-0000-0000238E0000}"/>
    <cellStyle name="Normal 3 9 2 29" xfId="36389" xr:uid="{00000000-0005-0000-0000-0000248E0000}"/>
    <cellStyle name="Normal 3 9 2 29 10" xfId="36390" xr:uid="{00000000-0005-0000-0000-0000258E0000}"/>
    <cellStyle name="Normal 3 9 2 29 2" xfId="36391" xr:uid="{00000000-0005-0000-0000-0000268E0000}"/>
    <cellStyle name="Normal 3 9 2 29 2 2" xfId="36392" xr:uid="{00000000-0005-0000-0000-0000278E0000}"/>
    <cellStyle name="Normal 3 9 2 29 3" xfId="36393" xr:uid="{00000000-0005-0000-0000-0000288E0000}"/>
    <cellStyle name="Normal 3 9 2 29 3 2" xfId="36394" xr:uid="{00000000-0005-0000-0000-0000298E0000}"/>
    <cellStyle name="Normal 3 9 2 29 4" xfId="36395" xr:uid="{00000000-0005-0000-0000-00002A8E0000}"/>
    <cellStyle name="Normal 3 9 2 29 4 2" xfId="36396" xr:uid="{00000000-0005-0000-0000-00002B8E0000}"/>
    <cellStyle name="Normal 3 9 2 29 5" xfId="36397" xr:uid="{00000000-0005-0000-0000-00002C8E0000}"/>
    <cellStyle name="Normal 3 9 2 29 5 2" xfId="36398" xr:uid="{00000000-0005-0000-0000-00002D8E0000}"/>
    <cellStyle name="Normal 3 9 2 29 6" xfId="36399" xr:uid="{00000000-0005-0000-0000-00002E8E0000}"/>
    <cellStyle name="Normal 3 9 2 29 6 2" xfId="36400" xr:uid="{00000000-0005-0000-0000-00002F8E0000}"/>
    <cellStyle name="Normal 3 9 2 29 7" xfId="36401" xr:uid="{00000000-0005-0000-0000-0000308E0000}"/>
    <cellStyle name="Normal 3 9 2 29 7 2" xfId="36402" xr:uid="{00000000-0005-0000-0000-0000318E0000}"/>
    <cellStyle name="Normal 3 9 2 29 8" xfId="36403" xr:uid="{00000000-0005-0000-0000-0000328E0000}"/>
    <cellStyle name="Normal 3 9 2 29 9" xfId="36404" xr:uid="{00000000-0005-0000-0000-0000338E0000}"/>
    <cellStyle name="Normal 3 9 2 3" xfId="36405" xr:uid="{00000000-0005-0000-0000-0000348E0000}"/>
    <cellStyle name="Normal 3 9 2 3 10" xfId="36406" xr:uid="{00000000-0005-0000-0000-0000358E0000}"/>
    <cellStyle name="Normal 3 9 2 3 2" xfId="36407" xr:uid="{00000000-0005-0000-0000-0000368E0000}"/>
    <cellStyle name="Normal 3 9 2 3 2 2" xfId="36408" xr:uid="{00000000-0005-0000-0000-0000378E0000}"/>
    <cellStyle name="Normal 3 9 2 3 3" xfId="36409" xr:uid="{00000000-0005-0000-0000-0000388E0000}"/>
    <cellStyle name="Normal 3 9 2 3 3 2" xfId="36410" xr:uid="{00000000-0005-0000-0000-0000398E0000}"/>
    <cellStyle name="Normal 3 9 2 3 4" xfId="36411" xr:uid="{00000000-0005-0000-0000-00003A8E0000}"/>
    <cellStyle name="Normal 3 9 2 3 4 2" xfId="36412" xr:uid="{00000000-0005-0000-0000-00003B8E0000}"/>
    <cellStyle name="Normal 3 9 2 3 5" xfId="36413" xr:uid="{00000000-0005-0000-0000-00003C8E0000}"/>
    <cellStyle name="Normal 3 9 2 3 5 2" xfId="36414" xr:uid="{00000000-0005-0000-0000-00003D8E0000}"/>
    <cellStyle name="Normal 3 9 2 3 6" xfId="36415" xr:uid="{00000000-0005-0000-0000-00003E8E0000}"/>
    <cellStyle name="Normal 3 9 2 3 6 2" xfId="36416" xr:uid="{00000000-0005-0000-0000-00003F8E0000}"/>
    <cellStyle name="Normal 3 9 2 3 7" xfId="36417" xr:uid="{00000000-0005-0000-0000-0000408E0000}"/>
    <cellStyle name="Normal 3 9 2 3 7 2" xfId="36418" xr:uid="{00000000-0005-0000-0000-0000418E0000}"/>
    <cellStyle name="Normal 3 9 2 3 8" xfId="36419" xr:uid="{00000000-0005-0000-0000-0000428E0000}"/>
    <cellStyle name="Normal 3 9 2 3 9" xfId="36420" xr:uid="{00000000-0005-0000-0000-0000438E0000}"/>
    <cellStyle name="Normal 3 9 2 30" xfId="36421" xr:uid="{00000000-0005-0000-0000-0000448E0000}"/>
    <cellStyle name="Normal 3 9 2 30 10" xfId="36422" xr:uid="{00000000-0005-0000-0000-0000458E0000}"/>
    <cellStyle name="Normal 3 9 2 30 2" xfId="36423" xr:uid="{00000000-0005-0000-0000-0000468E0000}"/>
    <cellStyle name="Normal 3 9 2 30 2 2" xfId="36424" xr:uid="{00000000-0005-0000-0000-0000478E0000}"/>
    <cellStyle name="Normal 3 9 2 30 3" xfId="36425" xr:uid="{00000000-0005-0000-0000-0000488E0000}"/>
    <cellStyle name="Normal 3 9 2 30 3 2" xfId="36426" xr:uid="{00000000-0005-0000-0000-0000498E0000}"/>
    <cellStyle name="Normal 3 9 2 30 4" xfId="36427" xr:uid="{00000000-0005-0000-0000-00004A8E0000}"/>
    <cellStyle name="Normal 3 9 2 30 4 2" xfId="36428" xr:uid="{00000000-0005-0000-0000-00004B8E0000}"/>
    <cellStyle name="Normal 3 9 2 30 5" xfId="36429" xr:uid="{00000000-0005-0000-0000-00004C8E0000}"/>
    <cellStyle name="Normal 3 9 2 30 5 2" xfId="36430" xr:uid="{00000000-0005-0000-0000-00004D8E0000}"/>
    <cellStyle name="Normal 3 9 2 30 6" xfId="36431" xr:uid="{00000000-0005-0000-0000-00004E8E0000}"/>
    <cellStyle name="Normal 3 9 2 30 6 2" xfId="36432" xr:uid="{00000000-0005-0000-0000-00004F8E0000}"/>
    <cellStyle name="Normal 3 9 2 30 7" xfId="36433" xr:uid="{00000000-0005-0000-0000-0000508E0000}"/>
    <cellStyle name="Normal 3 9 2 30 7 2" xfId="36434" xr:uid="{00000000-0005-0000-0000-0000518E0000}"/>
    <cellStyle name="Normal 3 9 2 30 8" xfId="36435" xr:uid="{00000000-0005-0000-0000-0000528E0000}"/>
    <cellStyle name="Normal 3 9 2 30 9" xfId="36436" xr:uid="{00000000-0005-0000-0000-0000538E0000}"/>
    <cellStyle name="Normal 3 9 2 31" xfId="36437" xr:uid="{00000000-0005-0000-0000-0000548E0000}"/>
    <cellStyle name="Normal 3 9 2 31 10" xfId="36438" xr:uid="{00000000-0005-0000-0000-0000558E0000}"/>
    <cellStyle name="Normal 3 9 2 31 2" xfId="36439" xr:uid="{00000000-0005-0000-0000-0000568E0000}"/>
    <cellStyle name="Normal 3 9 2 31 2 2" xfId="36440" xr:uid="{00000000-0005-0000-0000-0000578E0000}"/>
    <cellStyle name="Normal 3 9 2 31 3" xfId="36441" xr:uid="{00000000-0005-0000-0000-0000588E0000}"/>
    <cellStyle name="Normal 3 9 2 31 3 2" xfId="36442" xr:uid="{00000000-0005-0000-0000-0000598E0000}"/>
    <cellStyle name="Normal 3 9 2 31 4" xfId="36443" xr:uid="{00000000-0005-0000-0000-00005A8E0000}"/>
    <cellStyle name="Normal 3 9 2 31 4 2" xfId="36444" xr:uid="{00000000-0005-0000-0000-00005B8E0000}"/>
    <cellStyle name="Normal 3 9 2 31 5" xfId="36445" xr:uid="{00000000-0005-0000-0000-00005C8E0000}"/>
    <cellStyle name="Normal 3 9 2 31 5 2" xfId="36446" xr:uid="{00000000-0005-0000-0000-00005D8E0000}"/>
    <cellStyle name="Normal 3 9 2 31 6" xfId="36447" xr:uid="{00000000-0005-0000-0000-00005E8E0000}"/>
    <cellStyle name="Normal 3 9 2 31 6 2" xfId="36448" xr:uid="{00000000-0005-0000-0000-00005F8E0000}"/>
    <cellStyle name="Normal 3 9 2 31 7" xfId="36449" xr:uid="{00000000-0005-0000-0000-0000608E0000}"/>
    <cellStyle name="Normal 3 9 2 31 7 2" xfId="36450" xr:uid="{00000000-0005-0000-0000-0000618E0000}"/>
    <cellStyle name="Normal 3 9 2 31 8" xfId="36451" xr:uid="{00000000-0005-0000-0000-0000628E0000}"/>
    <cellStyle name="Normal 3 9 2 31 9" xfId="36452" xr:uid="{00000000-0005-0000-0000-0000638E0000}"/>
    <cellStyle name="Normal 3 9 2 32" xfId="36453" xr:uid="{00000000-0005-0000-0000-0000648E0000}"/>
    <cellStyle name="Normal 3 9 2 32 10" xfId="36454" xr:uid="{00000000-0005-0000-0000-0000658E0000}"/>
    <cellStyle name="Normal 3 9 2 32 2" xfId="36455" xr:uid="{00000000-0005-0000-0000-0000668E0000}"/>
    <cellStyle name="Normal 3 9 2 32 2 2" xfId="36456" xr:uid="{00000000-0005-0000-0000-0000678E0000}"/>
    <cellStyle name="Normal 3 9 2 32 3" xfId="36457" xr:uid="{00000000-0005-0000-0000-0000688E0000}"/>
    <cellStyle name="Normal 3 9 2 32 3 2" xfId="36458" xr:uid="{00000000-0005-0000-0000-0000698E0000}"/>
    <cellStyle name="Normal 3 9 2 32 4" xfId="36459" xr:uid="{00000000-0005-0000-0000-00006A8E0000}"/>
    <cellStyle name="Normal 3 9 2 32 4 2" xfId="36460" xr:uid="{00000000-0005-0000-0000-00006B8E0000}"/>
    <cellStyle name="Normal 3 9 2 32 5" xfId="36461" xr:uid="{00000000-0005-0000-0000-00006C8E0000}"/>
    <cellStyle name="Normal 3 9 2 32 5 2" xfId="36462" xr:uid="{00000000-0005-0000-0000-00006D8E0000}"/>
    <cellStyle name="Normal 3 9 2 32 6" xfId="36463" xr:uid="{00000000-0005-0000-0000-00006E8E0000}"/>
    <cellStyle name="Normal 3 9 2 32 6 2" xfId="36464" xr:uid="{00000000-0005-0000-0000-00006F8E0000}"/>
    <cellStyle name="Normal 3 9 2 32 7" xfId="36465" xr:uid="{00000000-0005-0000-0000-0000708E0000}"/>
    <cellStyle name="Normal 3 9 2 32 7 2" xfId="36466" xr:uid="{00000000-0005-0000-0000-0000718E0000}"/>
    <cellStyle name="Normal 3 9 2 32 8" xfId="36467" xr:uid="{00000000-0005-0000-0000-0000728E0000}"/>
    <cellStyle name="Normal 3 9 2 32 9" xfId="36468" xr:uid="{00000000-0005-0000-0000-0000738E0000}"/>
    <cellStyle name="Normal 3 9 2 33" xfId="36469" xr:uid="{00000000-0005-0000-0000-0000748E0000}"/>
    <cellStyle name="Normal 3 9 2 33 10" xfId="36470" xr:uid="{00000000-0005-0000-0000-0000758E0000}"/>
    <cellStyle name="Normal 3 9 2 33 2" xfId="36471" xr:uid="{00000000-0005-0000-0000-0000768E0000}"/>
    <cellStyle name="Normal 3 9 2 33 2 2" xfId="36472" xr:uid="{00000000-0005-0000-0000-0000778E0000}"/>
    <cellStyle name="Normal 3 9 2 33 3" xfId="36473" xr:uid="{00000000-0005-0000-0000-0000788E0000}"/>
    <cellStyle name="Normal 3 9 2 33 3 2" xfId="36474" xr:uid="{00000000-0005-0000-0000-0000798E0000}"/>
    <cellStyle name="Normal 3 9 2 33 4" xfId="36475" xr:uid="{00000000-0005-0000-0000-00007A8E0000}"/>
    <cellStyle name="Normal 3 9 2 33 4 2" xfId="36476" xr:uid="{00000000-0005-0000-0000-00007B8E0000}"/>
    <cellStyle name="Normal 3 9 2 33 5" xfId="36477" xr:uid="{00000000-0005-0000-0000-00007C8E0000}"/>
    <cellStyle name="Normal 3 9 2 33 5 2" xfId="36478" xr:uid="{00000000-0005-0000-0000-00007D8E0000}"/>
    <cellStyle name="Normal 3 9 2 33 6" xfId="36479" xr:uid="{00000000-0005-0000-0000-00007E8E0000}"/>
    <cellStyle name="Normal 3 9 2 33 6 2" xfId="36480" xr:uid="{00000000-0005-0000-0000-00007F8E0000}"/>
    <cellStyle name="Normal 3 9 2 33 7" xfId="36481" xr:uid="{00000000-0005-0000-0000-0000808E0000}"/>
    <cellStyle name="Normal 3 9 2 33 7 2" xfId="36482" xr:uid="{00000000-0005-0000-0000-0000818E0000}"/>
    <cellStyle name="Normal 3 9 2 33 8" xfId="36483" xr:uid="{00000000-0005-0000-0000-0000828E0000}"/>
    <cellStyle name="Normal 3 9 2 33 9" xfId="36484" xr:uid="{00000000-0005-0000-0000-0000838E0000}"/>
    <cellStyle name="Normal 3 9 2 34" xfId="36485" xr:uid="{00000000-0005-0000-0000-0000848E0000}"/>
    <cellStyle name="Normal 3 9 2 34 10" xfId="36486" xr:uid="{00000000-0005-0000-0000-0000858E0000}"/>
    <cellStyle name="Normal 3 9 2 34 2" xfId="36487" xr:uid="{00000000-0005-0000-0000-0000868E0000}"/>
    <cellStyle name="Normal 3 9 2 34 2 2" xfId="36488" xr:uid="{00000000-0005-0000-0000-0000878E0000}"/>
    <cellStyle name="Normal 3 9 2 34 3" xfId="36489" xr:uid="{00000000-0005-0000-0000-0000888E0000}"/>
    <cellStyle name="Normal 3 9 2 34 3 2" xfId="36490" xr:uid="{00000000-0005-0000-0000-0000898E0000}"/>
    <cellStyle name="Normal 3 9 2 34 4" xfId="36491" xr:uid="{00000000-0005-0000-0000-00008A8E0000}"/>
    <cellStyle name="Normal 3 9 2 34 4 2" xfId="36492" xr:uid="{00000000-0005-0000-0000-00008B8E0000}"/>
    <cellStyle name="Normal 3 9 2 34 5" xfId="36493" xr:uid="{00000000-0005-0000-0000-00008C8E0000}"/>
    <cellStyle name="Normal 3 9 2 34 5 2" xfId="36494" xr:uid="{00000000-0005-0000-0000-00008D8E0000}"/>
    <cellStyle name="Normal 3 9 2 34 6" xfId="36495" xr:uid="{00000000-0005-0000-0000-00008E8E0000}"/>
    <cellStyle name="Normal 3 9 2 34 6 2" xfId="36496" xr:uid="{00000000-0005-0000-0000-00008F8E0000}"/>
    <cellStyle name="Normal 3 9 2 34 7" xfId="36497" xr:uid="{00000000-0005-0000-0000-0000908E0000}"/>
    <cellStyle name="Normal 3 9 2 34 7 2" xfId="36498" xr:uid="{00000000-0005-0000-0000-0000918E0000}"/>
    <cellStyle name="Normal 3 9 2 34 8" xfId="36499" xr:uid="{00000000-0005-0000-0000-0000928E0000}"/>
    <cellStyle name="Normal 3 9 2 34 9" xfId="36500" xr:uid="{00000000-0005-0000-0000-0000938E0000}"/>
    <cellStyle name="Normal 3 9 2 35" xfId="36501" xr:uid="{00000000-0005-0000-0000-0000948E0000}"/>
    <cellStyle name="Normal 3 9 2 35 10" xfId="36502" xr:uid="{00000000-0005-0000-0000-0000958E0000}"/>
    <cellStyle name="Normal 3 9 2 35 2" xfId="36503" xr:uid="{00000000-0005-0000-0000-0000968E0000}"/>
    <cellStyle name="Normal 3 9 2 35 2 2" xfId="36504" xr:uid="{00000000-0005-0000-0000-0000978E0000}"/>
    <cellStyle name="Normal 3 9 2 35 3" xfId="36505" xr:uid="{00000000-0005-0000-0000-0000988E0000}"/>
    <cellStyle name="Normal 3 9 2 35 3 2" xfId="36506" xr:uid="{00000000-0005-0000-0000-0000998E0000}"/>
    <cellStyle name="Normal 3 9 2 35 4" xfId="36507" xr:uid="{00000000-0005-0000-0000-00009A8E0000}"/>
    <cellStyle name="Normal 3 9 2 35 4 2" xfId="36508" xr:uid="{00000000-0005-0000-0000-00009B8E0000}"/>
    <cellStyle name="Normal 3 9 2 35 5" xfId="36509" xr:uid="{00000000-0005-0000-0000-00009C8E0000}"/>
    <cellStyle name="Normal 3 9 2 35 5 2" xfId="36510" xr:uid="{00000000-0005-0000-0000-00009D8E0000}"/>
    <cellStyle name="Normal 3 9 2 35 6" xfId="36511" xr:uid="{00000000-0005-0000-0000-00009E8E0000}"/>
    <cellStyle name="Normal 3 9 2 35 6 2" xfId="36512" xr:uid="{00000000-0005-0000-0000-00009F8E0000}"/>
    <cellStyle name="Normal 3 9 2 35 7" xfId="36513" xr:uid="{00000000-0005-0000-0000-0000A08E0000}"/>
    <cellStyle name="Normal 3 9 2 35 7 2" xfId="36514" xr:uid="{00000000-0005-0000-0000-0000A18E0000}"/>
    <cellStyle name="Normal 3 9 2 35 8" xfId="36515" xr:uid="{00000000-0005-0000-0000-0000A28E0000}"/>
    <cellStyle name="Normal 3 9 2 35 9" xfId="36516" xr:uid="{00000000-0005-0000-0000-0000A38E0000}"/>
    <cellStyle name="Normal 3 9 2 36" xfId="36517" xr:uid="{00000000-0005-0000-0000-0000A48E0000}"/>
    <cellStyle name="Normal 3 9 2 36 10" xfId="36518" xr:uid="{00000000-0005-0000-0000-0000A58E0000}"/>
    <cellStyle name="Normal 3 9 2 36 2" xfId="36519" xr:uid="{00000000-0005-0000-0000-0000A68E0000}"/>
    <cellStyle name="Normal 3 9 2 36 2 2" xfId="36520" xr:uid="{00000000-0005-0000-0000-0000A78E0000}"/>
    <cellStyle name="Normal 3 9 2 36 3" xfId="36521" xr:uid="{00000000-0005-0000-0000-0000A88E0000}"/>
    <cellStyle name="Normal 3 9 2 36 3 2" xfId="36522" xr:uid="{00000000-0005-0000-0000-0000A98E0000}"/>
    <cellStyle name="Normal 3 9 2 36 4" xfId="36523" xr:uid="{00000000-0005-0000-0000-0000AA8E0000}"/>
    <cellStyle name="Normal 3 9 2 36 4 2" xfId="36524" xr:uid="{00000000-0005-0000-0000-0000AB8E0000}"/>
    <cellStyle name="Normal 3 9 2 36 5" xfId="36525" xr:uid="{00000000-0005-0000-0000-0000AC8E0000}"/>
    <cellStyle name="Normal 3 9 2 36 5 2" xfId="36526" xr:uid="{00000000-0005-0000-0000-0000AD8E0000}"/>
    <cellStyle name="Normal 3 9 2 36 6" xfId="36527" xr:uid="{00000000-0005-0000-0000-0000AE8E0000}"/>
    <cellStyle name="Normal 3 9 2 36 6 2" xfId="36528" xr:uid="{00000000-0005-0000-0000-0000AF8E0000}"/>
    <cellStyle name="Normal 3 9 2 36 7" xfId="36529" xr:uid="{00000000-0005-0000-0000-0000B08E0000}"/>
    <cellStyle name="Normal 3 9 2 36 7 2" xfId="36530" xr:uid="{00000000-0005-0000-0000-0000B18E0000}"/>
    <cellStyle name="Normal 3 9 2 36 8" xfId="36531" xr:uid="{00000000-0005-0000-0000-0000B28E0000}"/>
    <cellStyle name="Normal 3 9 2 36 9" xfId="36532" xr:uid="{00000000-0005-0000-0000-0000B38E0000}"/>
    <cellStyle name="Normal 3 9 2 37" xfId="36533" xr:uid="{00000000-0005-0000-0000-0000B48E0000}"/>
    <cellStyle name="Normal 3 9 2 37 10" xfId="36534" xr:uid="{00000000-0005-0000-0000-0000B58E0000}"/>
    <cellStyle name="Normal 3 9 2 37 2" xfId="36535" xr:uid="{00000000-0005-0000-0000-0000B68E0000}"/>
    <cellStyle name="Normal 3 9 2 37 2 2" xfId="36536" xr:uid="{00000000-0005-0000-0000-0000B78E0000}"/>
    <cellStyle name="Normal 3 9 2 37 3" xfId="36537" xr:uid="{00000000-0005-0000-0000-0000B88E0000}"/>
    <cellStyle name="Normal 3 9 2 37 3 2" xfId="36538" xr:uid="{00000000-0005-0000-0000-0000B98E0000}"/>
    <cellStyle name="Normal 3 9 2 37 4" xfId="36539" xr:uid="{00000000-0005-0000-0000-0000BA8E0000}"/>
    <cellStyle name="Normal 3 9 2 37 4 2" xfId="36540" xr:uid="{00000000-0005-0000-0000-0000BB8E0000}"/>
    <cellStyle name="Normal 3 9 2 37 5" xfId="36541" xr:uid="{00000000-0005-0000-0000-0000BC8E0000}"/>
    <cellStyle name="Normal 3 9 2 37 5 2" xfId="36542" xr:uid="{00000000-0005-0000-0000-0000BD8E0000}"/>
    <cellStyle name="Normal 3 9 2 37 6" xfId="36543" xr:uid="{00000000-0005-0000-0000-0000BE8E0000}"/>
    <cellStyle name="Normal 3 9 2 37 6 2" xfId="36544" xr:uid="{00000000-0005-0000-0000-0000BF8E0000}"/>
    <cellStyle name="Normal 3 9 2 37 7" xfId="36545" xr:uid="{00000000-0005-0000-0000-0000C08E0000}"/>
    <cellStyle name="Normal 3 9 2 37 7 2" xfId="36546" xr:uid="{00000000-0005-0000-0000-0000C18E0000}"/>
    <cellStyle name="Normal 3 9 2 37 8" xfId="36547" xr:uid="{00000000-0005-0000-0000-0000C28E0000}"/>
    <cellStyle name="Normal 3 9 2 37 9" xfId="36548" xr:uid="{00000000-0005-0000-0000-0000C38E0000}"/>
    <cellStyle name="Normal 3 9 2 38" xfId="36549" xr:uid="{00000000-0005-0000-0000-0000C48E0000}"/>
    <cellStyle name="Normal 3 9 2 38 10" xfId="36550" xr:uid="{00000000-0005-0000-0000-0000C58E0000}"/>
    <cellStyle name="Normal 3 9 2 38 2" xfId="36551" xr:uid="{00000000-0005-0000-0000-0000C68E0000}"/>
    <cellStyle name="Normal 3 9 2 38 2 2" xfId="36552" xr:uid="{00000000-0005-0000-0000-0000C78E0000}"/>
    <cellStyle name="Normal 3 9 2 38 3" xfId="36553" xr:uid="{00000000-0005-0000-0000-0000C88E0000}"/>
    <cellStyle name="Normal 3 9 2 38 3 2" xfId="36554" xr:uid="{00000000-0005-0000-0000-0000C98E0000}"/>
    <cellStyle name="Normal 3 9 2 38 4" xfId="36555" xr:uid="{00000000-0005-0000-0000-0000CA8E0000}"/>
    <cellStyle name="Normal 3 9 2 38 4 2" xfId="36556" xr:uid="{00000000-0005-0000-0000-0000CB8E0000}"/>
    <cellStyle name="Normal 3 9 2 38 5" xfId="36557" xr:uid="{00000000-0005-0000-0000-0000CC8E0000}"/>
    <cellStyle name="Normal 3 9 2 38 5 2" xfId="36558" xr:uid="{00000000-0005-0000-0000-0000CD8E0000}"/>
    <cellStyle name="Normal 3 9 2 38 6" xfId="36559" xr:uid="{00000000-0005-0000-0000-0000CE8E0000}"/>
    <cellStyle name="Normal 3 9 2 38 6 2" xfId="36560" xr:uid="{00000000-0005-0000-0000-0000CF8E0000}"/>
    <cellStyle name="Normal 3 9 2 38 7" xfId="36561" xr:uid="{00000000-0005-0000-0000-0000D08E0000}"/>
    <cellStyle name="Normal 3 9 2 38 7 2" xfId="36562" xr:uid="{00000000-0005-0000-0000-0000D18E0000}"/>
    <cellStyle name="Normal 3 9 2 38 8" xfId="36563" xr:uid="{00000000-0005-0000-0000-0000D28E0000}"/>
    <cellStyle name="Normal 3 9 2 38 9" xfId="36564" xr:uid="{00000000-0005-0000-0000-0000D38E0000}"/>
    <cellStyle name="Normal 3 9 2 39" xfId="36565" xr:uid="{00000000-0005-0000-0000-0000D48E0000}"/>
    <cellStyle name="Normal 3 9 2 39 10" xfId="36566" xr:uid="{00000000-0005-0000-0000-0000D58E0000}"/>
    <cellStyle name="Normal 3 9 2 39 2" xfId="36567" xr:uid="{00000000-0005-0000-0000-0000D68E0000}"/>
    <cellStyle name="Normal 3 9 2 39 2 2" xfId="36568" xr:uid="{00000000-0005-0000-0000-0000D78E0000}"/>
    <cellStyle name="Normal 3 9 2 39 3" xfId="36569" xr:uid="{00000000-0005-0000-0000-0000D88E0000}"/>
    <cellStyle name="Normal 3 9 2 39 3 2" xfId="36570" xr:uid="{00000000-0005-0000-0000-0000D98E0000}"/>
    <cellStyle name="Normal 3 9 2 39 4" xfId="36571" xr:uid="{00000000-0005-0000-0000-0000DA8E0000}"/>
    <cellStyle name="Normal 3 9 2 39 4 2" xfId="36572" xr:uid="{00000000-0005-0000-0000-0000DB8E0000}"/>
    <cellStyle name="Normal 3 9 2 39 5" xfId="36573" xr:uid="{00000000-0005-0000-0000-0000DC8E0000}"/>
    <cellStyle name="Normal 3 9 2 39 5 2" xfId="36574" xr:uid="{00000000-0005-0000-0000-0000DD8E0000}"/>
    <cellStyle name="Normal 3 9 2 39 6" xfId="36575" xr:uid="{00000000-0005-0000-0000-0000DE8E0000}"/>
    <cellStyle name="Normal 3 9 2 39 6 2" xfId="36576" xr:uid="{00000000-0005-0000-0000-0000DF8E0000}"/>
    <cellStyle name="Normal 3 9 2 39 7" xfId="36577" xr:uid="{00000000-0005-0000-0000-0000E08E0000}"/>
    <cellStyle name="Normal 3 9 2 39 7 2" xfId="36578" xr:uid="{00000000-0005-0000-0000-0000E18E0000}"/>
    <cellStyle name="Normal 3 9 2 39 8" xfId="36579" xr:uid="{00000000-0005-0000-0000-0000E28E0000}"/>
    <cellStyle name="Normal 3 9 2 39 9" xfId="36580" xr:uid="{00000000-0005-0000-0000-0000E38E0000}"/>
    <cellStyle name="Normal 3 9 2 4" xfId="36581" xr:uid="{00000000-0005-0000-0000-0000E48E0000}"/>
    <cellStyle name="Normal 3 9 2 4 10" xfId="36582" xr:uid="{00000000-0005-0000-0000-0000E58E0000}"/>
    <cellStyle name="Normal 3 9 2 4 2" xfId="36583" xr:uid="{00000000-0005-0000-0000-0000E68E0000}"/>
    <cellStyle name="Normal 3 9 2 4 2 2" xfId="36584" xr:uid="{00000000-0005-0000-0000-0000E78E0000}"/>
    <cellStyle name="Normal 3 9 2 4 3" xfId="36585" xr:uid="{00000000-0005-0000-0000-0000E88E0000}"/>
    <cellStyle name="Normal 3 9 2 4 3 2" xfId="36586" xr:uid="{00000000-0005-0000-0000-0000E98E0000}"/>
    <cellStyle name="Normal 3 9 2 4 4" xfId="36587" xr:uid="{00000000-0005-0000-0000-0000EA8E0000}"/>
    <cellStyle name="Normal 3 9 2 4 4 2" xfId="36588" xr:uid="{00000000-0005-0000-0000-0000EB8E0000}"/>
    <cellStyle name="Normal 3 9 2 4 5" xfId="36589" xr:uid="{00000000-0005-0000-0000-0000EC8E0000}"/>
    <cellStyle name="Normal 3 9 2 4 5 2" xfId="36590" xr:uid="{00000000-0005-0000-0000-0000ED8E0000}"/>
    <cellStyle name="Normal 3 9 2 4 6" xfId="36591" xr:uid="{00000000-0005-0000-0000-0000EE8E0000}"/>
    <cellStyle name="Normal 3 9 2 4 6 2" xfId="36592" xr:uid="{00000000-0005-0000-0000-0000EF8E0000}"/>
    <cellStyle name="Normal 3 9 2 4 7" xfId="36593" xr:uid="{00000000-0005-0000-0000-0000F08E0000}"/>
    <cellStyle name="Normal 3 9 2 4 7 2" xfId="36594" xr:uid="{00000000-0005-0000-0000-0000F18E0000}"/>
    <cellStyle name="Normal 3 9 2 4 8" xfId="36595" xr:uid="{00000000-0005-0000-0000-0000F28E0000}"/>
    <cellStyle name="Normal 3 9 2 4 9" xfId="36596" xr:uid="{00000000-0005-0000-0000-0000F38E0000}"/>
    <cellStyle name="Normal 3 9 2 40" xfId="36597" xr:uid="{00000000-0005-0000-0000-0000F48E0000}"/>
    <cellStyle name="Normal 3 9 2 40 10" xfId="36598" xr:uid="{00000000-0005-0000-0000-0000F58E0000}"/>
    <cellStyle name="Normal 3 9 2 40 2" xfId="36599" xr:uid="{00000000-0005-0000-0000-0000F68E0000}"/>
    <cellStyle name="Normal 3 9 2 40 2 2" xfId="36600" xr:uid="{00000000-0005-0000-0000-0000F78E0000}"/>
    <cellStyle name="Normal 3 9 2 40 3" xfId="36601" xr:uid="{00000000-0005-0000-0000-0000F88E0000}"/>
    <cellStyle name="Normal 3 9 2 40 3 2" xfId="36602" xr:uid="{00000000-0005-0000-0000-0000F98E0000}"/>
    <cellStyle name="Normal 3 9 2 40 4" xfId="36603" xr:uid="{00000000-0005-0000-0000-0000FA8E0000}"/>
    <cellStyle name="Normal 3 9 2 40 4 2" xfId="36604" xr:uid="{00000000-0005-0000-0000-0000FB8E0000}"/>
    <cellStyle name="Normal 3 9 2 40 5" xfId="36605" xr:uid="{00000000-0005-0000-0000-0000FC8E0000}"/>
    <cellStyle name="Normal 3 9 2 40 5 2" xfId="36606" xr:uid="{00000000-0005-0000-0000-0000FD8E0000}"/>
    <cellStyle name="Normal 3 9 2 40 6" xfId="36607" xr:uid="{00000000-0005-0000-0000-0000FE8E0000}"/>
    <cellStyle name="Normal 3 9 2 40 6 2" xfId="36608" xr:uid="{00000000-0005-0000-0000-0000FF8E0000}"/>
    <cellStyle name="Normal 3 9 2 40 7" xfId="36609" xr:uid="{00000000-0005-0000-0000-0000008F0000}"/>
    <cellStyle name="Normal 3 9 2 40 7 2" xfId="36610" xr:uid="{00000000-0005-0000-0000-0000018F0000}"/>
    <cellStyle name="Normal 3 9 2 40 8" xfId="36611" xr:uid="{00000000-0005-0000-0000-0000028F0000}"/>
    <cellStyle name="Normal 3 9 2 40 9" xfId="36612" xr:uid="{00000000-0005-0000-0000-0000038F0000}"/>
    <cellStyle name="Normal 3 9 2 41" xfId="36613" xr:uid="{00000000-0005-0000-0000-0000048F0000}"/>
    <cellStyle name="Normal 3 9 2 41 10" xfId="36614" xr:uid="{00000000-0005-0000-0000-0000058F0000}"/>
    <cellStyle name="Normal 3 9 2 41 2" xfId="36615" xr:uid="{00000000-0005-0000-0000-0000068F0000}"/>
    <cellStyle name="Normal 3 9 2 41 2 2" xfId="36616" xr:uid="{00000000-0005-0000-0000-0000078F0000}"/>
    <cellStyle name="Normal 3 9 2 41 3" xfId="36617" xr:uid="{00000000-0005-0000-0000-0000088F0000}"/>
    <cellStyle name="Normal 3 9 2 41 3 2" xfId="36618" xr:uid="{00000000-0005-0000-0000-0000098F0000}"/>
    <cellStyle name="Normal 3 9 2 41 4" xfId="36619" xr:uid="{00000000-0005-0000-0000-00000A8F0000}"/>
    <cellStyle name="Normal 3 9 2 41 4 2" xfId="36620" xr:uid="{00000000-0005-0000-0000-00000B8F0000}"/>
    <cellStyle name="Normal 3 9 2 41 5" xfId="36621" xr:uid="{00000000-0005-0000-0000-00000C8F0000}"/>
    <cellStyle name="Normal 3 9 2 41 5 2" xfId="36622" xr:uid="{00000000-0005-0000-0000-00000D8F0000}"/>
    <cellStyle name="Normal 3 9 2 41 6" xfId="36623" xr:uid="{00000000-0005-0000-0000-00000E8F0000}"/>
    <cellStyle name="Normal 3 9 2 41 6 2" xfId="36624" xr:uid="{00000000-0005-0000-0000-00000F8F0000}"/>
    <cellStyle name="Normal 3 9 2 41 7" xfId="36625" xr:uid="{00000000-0005-0000-0000-0000108F0000}"/>
    <cellStyle name="Normal 3 9 2 41 7 2" xfId="36626" xr:uid="{00000000-0005-0000-0000-0000118F0000}"/>
    <cellStyle name="Normal 3 9 2 41 8" xfId="36627" xr:uid="{00000000-0005-0000-0000-0000128F0000}"/>
    <cellStyle name="Normal 3 9 2 41 9" xfId="36628" xr:uid="{00000000-0005-0000-0000-0000138F0000}"/>
    <cellStyle name="Normal 3 9 2 42" xfId="36629" xr:uid="{00000000-0005-0000-0000-0000148F0000}"/>
    <cellStyle name="Normal 3 9 2 42 10" xfId="36630" xr:uid="{00000000-0005-0000-0000-0000158F0000}"/>
    <cellStyle name="Normal 3 9 2 42 2" xfId="36631" xr:uid="{00000000-0005-0000-0000-0000168F0000}"/>
    <cellStyle name="Normal 3 9 2 42 2 2" xfId="36632" xr:uid="{00000000-0005-0000-0000-0000178F0000}"/>
    <cellStyle name="Normal 3 9 2 42 3" xfId="36633" xr:uid="{00000000-0005-0000-0000-0000188F0000}"/>
    <cellStyle name="Normal 3 9 2 42 3 2" xfId="36634" xr:uid="{00000000-0005-0000-0000-0000198F0000}"/>
    <cellStyle name="Normal 3 9 2 42 4" xfId="36635" xr:uid="{00000000-0005-0000-0000-00001A8F0000}"/>
    <cellStyle name="Normal 3 9 2 42 4 2" xfId="36636" xr:uid="{00000000-0005-0000-0000-00001B8F0000}"/>
    <cellStyle name="Normal 3 9 2 42 5" xfId="36637" xr:uid="{00000000-0005-0000-0000-00001C8F0000}"/>
    <cellStyle name="Normal 3 9 2 42 5 2" xfId="36638" xr:uid="{00000000-0005-0000-0000-00001D8F0000}"/>
    <cellStyle name="Normal 3 9 2 42 6" xfId="36639" xr:uid="{00000000-0005-0000-0000-00001E8F0000}"/>
    <cellStyle name="Normal 3 9 2 42 6 2" xfId="36640" xr:uid="{00000000-0005-0000-0000-00001F8F0000}"/>
    <cellStyle name="Normal 3 9 2 42 7" xfId="36641" xr:uid="{00000000-0005-0000-0000-0000208F0000}"/>
    <cellStyle name="Normal 3 9 2 42 7 2" xfId="36642" xr:uid="{00000000-0005-0000-0000-0000218F0000}"/>
    <cellStyle name="Normal 3 9 2 42 8" xfId="36643" xr:uid="{00000000-0005-0000-0000-0000228F0000}"/>
    <cellStyle name="Normal 3 9 2 42 9" xfId="36644" xr:uid="{00000000-0005-0000-0000-0000238F0000}"/>
    <cellStyle name="Normal 3 9 2 43" xfId="36645" xr:uid="{00000000-0005-0000-0000-0000248F0000}"/>
    <cellStyle name="Normal 3 9 2 43 10" xfId="36646" xr:uid="{00000000-0005-0000-0000-0000258F0000}"/>
    <cellStyle name="Normal 3 9 2 43 2" xfId="36647" xr:uid="{00000000-0005-0000-0000-0000268F0000}"/>
    <cellStyle name="Normal 3 9 2 43 2 2" xfId="36648" xr:uid="{00000000-0005-0000-0000-0000278F0000}"/>
    <cellStyle name="Normal 3 9 2 43 3" xfId="36649" xr:uid="{00000000-0005-0000-0000-0000288F0000}"/>
    <cellStyle name="Normal 3 9 2 43 3 2" xfId="36650" xr:uid="{00000000-0005-0000-0000-0000298F0000}"/>
    <cellStyle name="Normal 3 9 2 43 4" xfId="36651" xr:uid="{00000000-0005-0000-0000-00002A8F0000}"/>
    <cellStyle name="Normal 3 9 2 43 4 2" xfId="36652" xr:uid="{00000000-0005-0000-0000-00002B8F0000}"/>
    <cellStyle name="Normal 3 9 2 43 5" xfId="36653" xr:uid="{00000000-0005-0000-0000-00002C8F0000}"/>
    <cellStyle name="Normal 3 9 2 43 5 2" xfId="36654" xr:uid="{00000000-0005-0000-0000-00002D8F0000}"/>
    <cellStyle name="Normal 3 9 2 43 6" xfId="36655" xr:uid="{00000000-0005-0000-0000-00002E8F0000}"/>
    <cellStyle name="Normal 3 9 2 43 6 2" xfId="36656" xr:uid="{00000000-0005-0000-0000-00002F8F0000}"/>
    <cellStyle name="Normal 3 9 2 43 7" xfId="36657" xr:uid="{00000000-0005-0000-0000-0000308F0000}"/>
    <cellStyle name="Normal 3 9 2 43 7 2" xfId="36658" xr:uid="{00000000-0005-0000-0000-0000318F0000}"/>
    <cellStyle name="Normal 3 9 2 43 8" xfId="36659" xr:uid="{00000000-0005-0000-0000-0000328F0000}"/>
    <cellStyle name="Normal 3 9 2 43 9" xfId="36660" xr:uid="{00000000-0005-0000-0000-0000338F0000}"/>
    <cellStyle name="Normal 3 9 2 44" xfId="36661" xr:uid="{00000000-0005-0000-0000-0000348F0000}"/>
    <cellStyle name="Normal 3 9 2 44 10" xfId="36662" xr:uid="{00000000-0005-0000-0000-0000358F0000}"/>
    <cellStyle name="Normal 3 9 2 44 2" xfId="36663" xr:uid="{00000000-0005-0000-0000-0000368F0000}"/>
    <cellStyle name="Normal 3 9 2 44 2 2" xfId="36664" xr:uid="{00000000-0005-0000-0000-0000378F0000}"/>
    <cellStyle name="Normal 3 9 2 44 3" xfId="36665" xr:uid="{00000000-0005-0000-0000-0000388F0000}"/>
    <cellStyle name="Normal 3 9 2 44 3 2" xfId="36666" xr:uid="{00000000-0005-0000-0000-0000398F0000}"/>
    <cellStyle name="Normal 3 9 2 44 4" xfId="36667" xr:uid="{00000000-0005-0000-0000-00003A8F0000}"/>
    <cellStyle name="Normal 3 9 2 44 4 2" xfId="36668" xr:uid="{00000000-0005-0000-0000-00003B8F0000}"/>
    <cellStyle name="Normal 3 9 2 44 5" xfId="36669" xr:uid="{00000000-0005-0000-0000-00003C8F0000}"/>
    <cellStyle name="Normal 3 9 2 44 5 2" xfId="36670" xr:uid="{00000000-0005-0000-0000-00003D8F0000}"/>
    <cellStyle name="Normal 3 9 2 44 6" xfId="36671" xr:uid="{00000000-0005-0000-0000-00003E8F0000}"/>
    <cellStyle name="Normal 3 9 2 44 6 2" xfId="36672" xr:uid="{00000000-0005-0000-0000-00003F8F0000}"/>
    <cellStyle name="Normal 3 9 2 44 7" xfId="36673" xr:uid="{00000000-0005-0000-0000-0000408F0000}"/>
    <cellStyle name="Normal 3 9 2 44 7 2" xfId="36674" xr:uid="{00000000-0005-0000-0000-0000418F0000}"/>
    <cellStyle name="Normal 3 9 2 44 8" xfId="36675" xr:uid="{00000000-0005-0000-0000-0000428F0000}"/>
    <cellStyle name="Normal 3 9 2 44 9" xfId="36676" xr:uid="{00000000-0005-0000-0000-0000438F0000}"/>
    <cellStyle name="Normal 3 9 2 45" xfId="36677" xr:uid="{00000000-0005-0000-0000-0000448F0000}"/>
    <cellStyle name="Normal 3 9 2 45 10" xfId="36678" xr:uid="{00000000-0005-0000-0000-0000458F0000}"/>
    <cellStyle name="Normal 3 9 2 45 2" xfId="36679" xr:uid="{00000000-0005-0000-0000-0000468F0000}"/>
    <cellStyle name="Normal 3 9 2 45 2 2" xfId="36680" xr:uid="{00000000-0005-0000-0000-0000478F0000}"/>
    <cellStyle name="Normal 3 9 2 45 3" xfId="36681" xr:uid="{00000000-0005-0000-0000-0000488F0000}"/>
    <cellStyle name="Normal 3 9 2 45 3 2" xfId="36682" xr:uid="{00000000-0005-0000-0000-0000498F0000}"/>
    <cellStyle name="Normal 3 9 2 45 4" xfId="36683" xr:uid="{00000000-0005-0000-0000-00004A8F0000}"/>
    <cellStyle name="Normal 3 9 2 45 4 2" xfId="36684" xr:uid="{00000000-0005-0000-0000-00004B8F0000}"/>
    <cellStyle name="Normal 3 9 2 45 5" xfId="36685" xr:uid="{00000000-0005-0000-0000-00004C8F0000}"/>
    <cellStyle name="Normal 3 9 2 45 5 2" xfId="36686" xr:uid="{00000000-0005-0000-0000-00004D8F0000}"/>
    <cellStyle name="Normal 3 9 2 45 6" xfId="36687" xr:uid="{00000000-0005-0000-0000-00004E8F0000}"/>
    <cellStyle name="Normal 3 9 2 45 6 2" xfId="36688" xr:uid="{00000000-0005-0000-0000-00004F8F0000}"/>
    <cellStyle name="Normal 3 9 2 45 7" xfId="36689" xr:uid="{00000000-0005-0000-0000-0000508F0000}"/>
    <cellStyle name="Normal 3 9 2 45 7 2" xfId="36690" xr:uid="{00000000-0005-0000-0000-0000518F0000}"/>
    <cellStyle name="Normal 3 9 2 45 8" xfId="36691" xr:uid="{00000000-0005-0000-0000-0000528F0000}"/>
    <cellStyle name="Normal 3 9 2 45 9" xfId="36692" xr:uid="{00000000-0005-0000-0000-0000538F0000}"/>
    <cellStyle name="Normal 3 9 2 46" xfId="36693" xr:uid="{00000000-0005-0000-0000-0000548F0000}"/>
    <cellStyle name="Normal 3 9 2 46 10" xfId="36694" xr:uid="{00000000-0005-0000-0000-0000558F0000}"/>
    <cellStyle name="Normal 3 9 2 46 2" xfId="36695" xr:uid="{00000000-0005-0000-0000-0000568F0000}"/>
    <cellStyle name="Normal 3 9 2 46 2 2" xfId="36696" xr:uid="{00000000-0005-0000-0000-0000578F0000}"/>
    <cellStyle name="Normal 3 9 2 46 3" xfId="36697" xr:uid="{00000000-0005-0000-0000-0000588F0000}"/>
    <cellStyle name="Normal 3 9 2 46 3 2" xfId="36698" xr:uid="{00000000-0005-0000-0000-0000598F0000}"/>
    <cellStyle name="Normal 3 9 2 46 4" xfId="36699" xr:uid="{00000000-0005-0000-0000-00005A8F0000}"/>
    <cellStyle name="Normal 3 9 2 46 4 2" xfId="36700" xr:uid="{00000000-0005-0000-0000-00005B8F0000}"/>
    <cellStyle name="Normal 3 9 2 46 5" xfId="36701" xr:uid="{00000000-0005-0000-0000-00005C8F0000}"/>
    <cellStyle name="Normal 3 9 2 46 5 2" xfId="36702" xr:uid="{00000000-0005-0000-0000-00005D8F0000}"/>
    <cellStyle name="Normal 3 9 2 46 6" xfId="36703" xr:uid="{00000000-0005-0000-0000-00005E8F0000}"/>
    <cellStyle name="Normal 3 9 2 46 6 2" xfId="36704" xr:uid="{00000000-0005-0000-0000-00005F8F0000}"/>
    <cellStyle name="Normal 3 9 2 46 7" xfId="36705" xr:uid="{00000000-0005-0000-0000-0000608F0000}"/>
    <cellStyle name="Normal 3 9 2 46 7 2" xfId="36706" xr:uid="{00000000-0005-0000-0000-0000618F0000}"/>
    <cellStyle name="Normal 3 9 2 46 8" xfId="36707" xr:uid="{00000000-0005-0000-0000-0000628F0000}"/>
    <cellStyle name="Normal 3 9 2 46 9" xfId="36708" xr:uid="{00000000-0005-0000-0000-0000638F0000}"/>
    <cellStyle name="Normal 3 9 2 47" xfId="36709" xr:uid="{00000000-0005-0000-0000-0000648F0000}"/>
    <cellStyle name="Normal 3 9 2 47 10" xfId="36710" xr:uid="{00000000-0005-0000-0000-0000658F0000}"/>
    <cellStyle name="Normal 3 9 2 47 2" xfId="36711" xr:uid="{00000000-0005-0000-0000-0000668F0000}"/>
    <cellStyle name="Normal 3 9 2 47 2 2" xfId="36712" xr:uid="{00000000-0005-0000-0000-0000678F0000}"/>
    <cellStyle name="Normal 3 9 2 47 3" xfId="36713" xr:uid="{00000000-0005-0000-0000-0000688F0000}"/>
    <cellStyle name="Normal 3 9 2 47 3 2" xfId="36714" xr:uid="{00000000-0005-0000-0000-0000698F0000}"/>
    <cellStyle name="Normal 3 9 2 47 4" xfId="36715" xr:uid="{00000000-0005-0000-0000-00006A8F0000}"/>
    <cellStyle name="Normal 3 9 2 47 4 2" xfId="36716" xr:uid="{00000000-0005-0000-0000-00006B8F0000}"/>
    <cellStyle name="Normal 3 9 2 47 5" xfId="36717" xr:uid="{00000000-0005-0000-0000-00006C8F0000}"/>
    <cellStyle name="Normal 3 9 2 47 5 2" xfId="36718" xr:uid="{00000000-0005-0000-0000-00006D8F0000}"/>
    <cellStyle name="Normal 3 9 2 47 6" xfId="36719" xr:uid="{00000000-0005-0000-0000-00006E8F0000}"/>
    <cellStyle name="Normal 3 9 2 47 6 2" xfId="36720" xr:uid="{00000000-0005-0000-0000-00006F8F0000}"/>
    <cellStyle name="Normal 3 9 2 47 7" xfId="36721" xr:uid="{00000000-0005-0000-0000-0000708F0000}"/>
    <cellStyle name="Normal 3 9 2 47 7 2" xfId="36722" xr:uid="{00000000-0005-0000-0000-0000718F0000}"/>
    <cellStyle name="Normal 3 9 2 47 8" xfId="36723" xr:uid="{00000000-0005-0000-0000-0000728F0000}"/>
    <cellStyle name="Normal 3 9 2 47 9" xfId="36724" xr:uid="{00000000-0005-0000-0000-0000738F0000}"/>
    <cellStyle name="Normal 3 9 2 48" xfId="36725" xr:uid="{00000000-0005-0000-0000-0000748F0000}"/>
    <cellStyle name="Normal 3 9 2 48 10" xfId="36726" xr:uid="{00000000-0005-0000-0000-0000758F0000}"/>
    <cellStyle name="Normal 3 9 2 48 2" xfId="36727" xr:uid="{00000000-0005-0000-0000-0000768F0000}"/>
    <cellStyle name="Normal 3 9 2 48 2 2" xfId="36728" xr:uid="{00000000-0005-0000-0000-0000778F0000}"/>
    <cellStyle name="Normal 3 9 2 48 3" xfId="36729" xr:uid="{00000000-0005-0000-0000-0000788F0000}"/>
    <cellStyle name="Normal 3 9 2 48 3 2" xfId="36730" xr:uid="{00000000-0005-0000-0000-0000798F0000}"/>
    <cellStyle name="Normal 3 9 2 48 4" xfId="36731" xr:uid="{00000000-0005-0000-0000-00007A8F0000}"/>
    <cellStyle name="Normal 3 9 2 48 4 2" xfId="36732" xr:uid="{00000000-0005-0000-0000-00007B8F0000}"/>
    <cellStyle name="Normal 3 9 2 48 5" xfId="36733" xr:uid="{00000000-0005-0000-0000-00007C8F0000}"/>
    <cellStyle name="Normal 3 9 2 48 5 2" xfId="36734" xr:uid="{00000000-0005-0000-0000-00007D8F0000}"/>
    <cellStyle name="Normal 3 9 2 48 6" xfId="36735" xr:uid="{00000000-0005-0000-0000-00007E8F0000}"/>
    <cellStyle name="Normal 3 9 2 48 6 2" xfId="36736" xr:uid="{00000000-0005-0000-0000-00007F8F0000}"/>
    <cellStyle name="Normal 3 9 2 48 7" xfId="36737" xr:uid="{00000000-0005-0000-0000-0000808F0000}"/>
    <cellStyle name="Normal 3 9 2 48 7 2" xfId="36738" xr:uid="{00000000-0005-0000-0000-0000818F0000}"/>
    <cellStyle name="Normal 3 9 2 48 8" xfId="36739" xr:uid="{00000000-0005-0000-0000-0000828F0000}"/>
    <cellStyle name="Normal 3 9 2 48 9" xfId="36740" xr:uid="{00000000-0005-0000-0000-0000838F0000}"/>
    <cellStyle name="Normal 3 9 2 49" xfId="36741" xr:uid="{00000000-0005-0000-0000-0000848F0000}"/>
    <cellStyle name="Normal 3 9 2 49 10" xfId="36742" xr:uid="{00000000-0005-0000-0000-0000858F0000}"/>
    <cellStyle name="Normal 3 9 2 49 2" xfId="36743" xr:uid="{00000000-0005-0000-0000-0000868F0000}"/>
    <cellStyle name="Normal 3 9 2 49 2 2" xfId="36744" xr:uid="{00000000-0005-0000-0000-0000878F0000}"/>
    <cellStyle name="Normal 3 9 2 49 3" xfId="36745" xr:uid="{00000000-0005-0000-0000-0000888F0000}"/>
    <cellStyle name="Normal 3 9 2 49 3 2" xfId="36746" xr:uid="{00000000-0005-0000-0000-0000898F0000}"/>
    <cellStyle name="Normal 3 9 2 49 4" xfId="36747" xr:uid="{00000000-0005-0000-0000-00008A8F0000}"/>
    <cellStyle name="Normal 3 9 2 49 4 2" xfId="36748" xr:uid="{00000000-0005-0000-0000-00008B8F0000}"/>
    <cellStyle name="Normal 3 9 2 49 5" xfId="36749" xr:uid="{00000000-0005-0000-0000-00008C8F0000}"/>
    <cellStyle name="Normal 3 9 2 49 5 2" xfId="36750" xr:uid="{00000000-0005-0000-0000-00008D8F0000}"/>
    <cellStyle name="Normal 3 9 2 49 6" xfId="36751" xr:uid="{00000000-0005-0000-0000-00008E8F0000}"/>
    <cellStyle name="Normal 3 9 2 49 6 2" xfId="36752" xr:uid="{00000000-0005-0000-0000-00008F8F0000}"/>
    <cellStyle name="Normal 3 9 2 49 7" xfId="36753" xr:uid="{00000000-0005-0000-0000-0000908F0000}"/>
    <cellStyle name="Normal 3 9 2 49 7 2" xfId="36754" xr:uid="{00000000-0005-0000-0000-0000918F0000}"/>
    <cellStyle name="Normal 3 9 2 49 8" xfId="36755" xr:uid="{00000000-0005-0000-0000-0000928F0000}"/>
    <cellStyle name="Normal 3 9 2 49 9" xfId="36756" xr:uid="{00000000-0005-0000-0000-0000938F0000}"/>
    <cellStyle name="Normal 3 9 2 5" xfId="36757" xr:uid="{00000000-0005-0000-0000-0000948F0000}"/>
    <cellStyle name="Normal 3 9 2 5 10" xfId="36758" xr:uid="{00000000-0005-0000-0000-0000958F0000}"/>
    <cellStyle name="Normal 3 9 2 5 2" xfId="36759" xr:uid="{00000000-0005-0000-0000-0000968F0000}"/>
    <cellStyle name="Normal 3 9 2 5 2 2" xfId="36760" xr:uid="{00000000-0005-0000-0000-0000978F0000}"/>
    <cellStyle name="Normal 3 9 2 5 3" xfId="36761" xr:uid="{00000000-0005-0000-0000-0000988F0000}"/>
    <cellStyle name="Normal 3 9 2 5 3 2" xfId="36762" xr:uid="{00000000-0005-0000-0000-0000998F0000}"/>
    <cellStyle name="Normal 3 9 2 5 4" xfId="36763" xr:uid="{00000000-0005-0000-0000-00009A8F0000}"/>
    <cellStyle name="Normal 3 9 2 5 4 2" xfId="36764" xr:uid="{00000000-0005-0000-0000-00009B8F0000}"/>
    <cellStyle name="Normal 3 9 2 5 5" xfId="36765" xr:uid="{00000000-0005-0000-0000-00009C8F0000}"/>
    <cellStyle name="Normal 3 9 2 5 5 2" xfId="36766" xr:uid="{00000000-0005-0000-0000-00009D8F0000}"/>
    <cellStyle name="Normal 3 9 2 5 6" xfId="36767" xr:uid="{00000000-0005-0000-0000-00009E8F0000}"/>
    <cellStyle name="Normal 3 9 2 5 6 2" xfId="36768" xr:uid="{00000000-0005-0000-0000-00009F8F0000}"/>
    <cellStyle name="Normal 3 9 2 5 7" xfId="36769" xr:uid="{00000000-0005-0000-0000-0000A08F0000}"/>
    <cellStyle name="Normal 3 9 2 5 7 2" xfId="36770" xr:uid="{00000000-0005-0000-0000-0000A18F0000}"/>
    <cellStyle name="Normal 3 9 2 5 8" xfId="36771" xr:uid="{00000000-0005-0000-0000-0000A28F0000}"/>
    <cellStyle name="Normal 3 9 2 5 9" xfId="36772" xr:uid="{00000000-0005-0000-0000-0000A38F0000}"/>
    <cellStyle name="Normal 3 9 2 50" xfId="36773" xr:uid="{00000000-0005-0000-0000-0000A48F0000}"/>
    <cellStyle name="Normal 3 9 2 50 2" xfId="36774" xr:uid="{00000000-0005-0000-0000-0000A58F0000}"/>
    <cellStyle name="Normal 3 9 2 51" xfId="36775" xr:uid="{00000000-0005-0000-0000-0000A68F0000}"/>
    <cellStyle name="Normal 3 9 2 51 2" xfId="36776" xr:uid="{00000000-0005-0000-0000-0000A78F0000}"/>
    <cellStyle name="Normal 3 9 2 52" xfId="36777" xr:uid="{00000000-0005-0000-0000-0000A88F0000}"/>
    <cellStyle name="Normal 3 9 2 52 2" xfId="36778" xr:uid="{00000000-0005-0000-0000-0000A98F0000}"/>
    <cellStyle name="Normal 3 9 2 53" xfId="36779" xr:uid="{00000000-0005-0000-0000-0000AA8F0000}"/>
    <cellStyle name="Normal 3 9 2 53 2" xfId="36780" xr:uid="{00000000-0005-0000-0000-0000AB8F0000}"/>
    <cellStyle name="Normal 3 9 2 54" xfId="36781" xr:uid="{00000000-0005-0000-0000-0000AC8F0000}"/>
    <cellStyle name="Normal 3 9 2 54 2" xfId="36782" xr:uid="{00000000-0005-0000-0000-0000AD8F0000}"/>
    <cellStyle name="Normal 3 9 2 55" xfId="36783" xr:uid="{00000000-0005-0000-0000-0000AE8F0000}"/>
    <cellStyle name="Normal 3 9 2 55 2" xfId="36784" xr:uid="{00000000-0005-0000-0000-0000AF8F0000}"/>
    <cellStyle name="Normal 3 9 2 56" xfId="36785" xr:uid="{00000000-0005-0000-0000-0000B08F0000}"/>
    <cellStyle name="Normal 3 9 2 57" xfId="36786" xr:uid="{00000000-0005-0000-0000-0000B18F0000}"/>
    <cellStyle name="Normal 3 9 2 58" xfId="36787" xr:uid="{00000000-0005-0000-0000-0000B28F0000}"/>
    <cellStyle name="Normal 3 9 2 6" xfId="36788" xr:uid="{00000000-0005-0000-0000-0000B38F0000}"/>
    <cellStyle name="Normal 3 9 2 6 10" xfId="36789" xr:uid="{00000000-0005-0000-0000-0000B48F0000}"/>
    <cellStyle name="Normal 3 9 2 6 2" xfId="36790" xr:uid="{00000000-0005-0000-0000-0000B58F0000}"/>
    <cellStyle name="Normal 3 9 2 6 2 2" xfId="36791" xr:uid="{00000000-0005-0000-0000-0000B68F0000}"/>
    <cellStyle name="Normal 3 9 2 6 3" xfId="36792" xr:uid="{00000000-0005-0000-0000-0000B78F0000}"/>
    <cellStyle name="Normal 3 9 2 6 3 2" xfId="36793" xr:uid="{00000000-0005-0000-0000-0000B88F0000}"/>
    <cellStyle name="Normal 3 9 2 6 4" xfId="36794" xr:uid="{00000000-0005-0000-0000-0000B98F0000}"/>
    <cellStyle name="Normal 3 9 2 6 4 2" xfId="36795" xr:uid="{00000000-0005-0000-0000-0000BA8F0000}"/>
    <cellStyle name="Normal 3 9 2 6 5" xfId="36796" xr:uid="{00000000-0005-0000-0000-0000BB8F0000}"/>
    <cellStyle name="Normal 3 9 2 6 5 2" xfId="36797" xr:uid="{00000000-0005-0000-0000-0000BC8F0000}"/>
    <cellStyle name="Normal 3 9 2 6 6" xfId="36798" xr:uid="{00000000-0005-0000-0000-0000BD8F0000}"/>
    <cellStyle name="Normal 3 9 2 6 6 2" xfId="36799" xr:uid="{00000000-0005-0000-0000-0000BE8F0000}"/>
    <cellStyle name="Normal 3 9 2 6 7" xfId="36800" xr:uid="{00000000-0005-0000-0000-0000BF8F0000}"/>
    <cellStyle name="Normal 3 9 2 6 7 2" xfId="36801" xr:uid="{00000000-0005-0000-0000-0000C08F0000}"/>
    <cellStyle name="Normal 3 9 2 6 8" xfId="36802" xr:uid="{00000000-0005-0000-0000-0000C18F0000}"/>
    <cellStyle name="Normal 3 9 2 6 9" xfId="36803" xr:uid="{00000000-0005-0000-0000-0000C28F0000}"/>
    <cellStyle name="Normal 3 9 2 7" xfId="36804" xr:uid="{00000000-0005-0000-0000-0000C38F0000}"/>
    <cellStyle name="Normal 3 9 2 7 10" xfId="36805" xr:uid="{00000000-0005-0000-0000-0000C48F0000}"/>
    <cellStyle name="Normal 3 9 2 7 2" xfId="36806" xr:uid="{00000000-0005-0000-0000-0000C58F0000}"/>
    <cellStyle name="Normal 3 9 2 7 2 2" xfId="36807" xr:uid="{00000000-0005-0000-0000-0000C68F0000}"/>
    <cellStyle name="Normal 3 9 2 7 3" xfId="36808" xr:uid="{00000000-0005-0000-0000-0000C78F0000}"/>
    <cellStyle name="Normal 3 9 2 7 3 2" xfId="36809" xr:uid="{00000000-0005-0000-0000-0000C88F0000}"/>
    <cellStyle name="Normal 3 9 2 7 4" xfId="36810" xr:uid="{00000000-0005-0000-0000-0000C98F0000}"/>
    <cellStyle name="Normal 3 9 2 7 4 2" xfId="36811" xr:uid="{00000000-0005-0000-0000-0000CA8F0000}"/>
    <cellStyle name="Normal 3 9 2 7 5" xfId="36812" xr:uid="{00000000-0005-0000-0000-0000CB8F0000}"/>
    <cellStyle name="Normal 3 9 2 7 5 2" xfId="36813" xr:uid="{00000000-0005-0000-0000-0000CC8F0000}"/>
    <cellStyle name="Normal 3 9 2 7 6" xfId="36814" xr:uid="{00000000-0005-0000-0000-0000CD8F0000}"/>
    <cellStyle name="Normal 3 9 2 7 6 2" xfId="36815" xr:uid="{00000000-0005-0000-0000-0000CE8F0000}"/>
    <cellStyle name="Normal 3 9 2 7 7" xfId="36816" xr:uid="{00000000-0005-0000-0000-0000CF8F0000}"/>
    <cellStyle name="Normal 3 9 2 7 7 2" xfId="36817" xr:uid="{00000000-0005-0000-0000-0000D08F0000}"/>
    <cellStyle name="Normal 3 9 2 7 8" xfId="36818" xr:uid="{00000000-0005-0000-0000-0000D18F0000}"/>
    <cellStyle name="Normal 3 9 2 7 9" xfId="36819" xr:uid="{00000000-0005-0000-0000-0000D28F0000}"/>
    <cellStyle name="Normal 3 9 2 8" xfId="36820" xr:uid="{00000000-0005-0000-0000-0000D38F0000}"/>
    <cellStyle name="Normal 3 9 2 8 10" xfId="36821" xr:uid="{00000000-0005-0000-0000-0000D48F0000}"/>
    <cellStyle name="Normal 3 9 2 8 2" xfId="36822" xr:uid="{00000000-0005-0000-0000-0000D58F0000}"/>
    <cellStyle name="Normal 3 9 2 8 2 2" xfId="36823" xr:uid="{00000000-0005-0000-0000-0000D68F0000}"/>
    <cellStyle name="Normal 3 9 2 8 3" xfId="36824" xr:uid="{00000000-0005-0000-0000-0000D78F0000}"/>
    <cellStyle name="Normal 3 9 2 8 3 2" xfId="36825" xr:uid="{00000000-0005-0000-0000-0000D88F0000}"/>
    <cellStyle name="Normal 3 9 2 8 4" xfId="36826" xr:uid="{00000000-0005-0000-0000-0000D98F0000}"/>
    <cellStyle name="Normal 3 9 2 8 4 2" xfId="36827" xr:uid="{00000000-0005-0000-0000-0000DA8F0000}"/>
    <cellStyle name="Normal 3 9 2 8 5" xfId="36828" xr:uid="{00000000-0005-0000-0000-0000DB8F0000}"/>
    <cellStyle name="Normal 3 9 2 8 5 2" xfId="36829" xr:uid="{00000000-0005-0000-0000-0000DC8F0000}"/>
    <cellStyle name="Normal 3 9 2 8 6" xfId="36830" xr:uid="{00000000-0005-0000-0000-0000DD8F0000}"/>
    <cellStyle name="Normal 3 9 2 8 6 2" xfId="36831" xr:uid="{00000000-0005-0000-0000-0000DE8F0000}"/>
    <cellStyle name="Normal 3 9 2 8 7" xfId="36832" xr:uid="{00000000-0005-0000-0000-0000DF8F0000}"/>
    <cellStyle name="Normal 3 9 2 8 7 2" xfId="36833" xr:uid="{00000000-0005-0000-0000-0000E08F0000}"/>
    <cellStyle name="Normal 3 9 2 8 8" xfId="36834" xr:uid="{00000000-0005-0000-0000-0000E18F0000}"/>
    <cellStyle name="Normal 3 9 2 8 9" xfId="36835" xr:uid="{00000000-0005-0000-0000-0000E28F0000}"/>
    <cellStyle name="Normal 3 9 2 9" xfId="36836" xr:uid="{00000000-0005-0000-0000-0000E38F0000}"/>
    <cellStyle name="Normal 3 9 2 9 10" xfId="36837" xr:uid="{00000000-0005-0000-0000-0000E48F0000}"/>
    <cellStyle name="Normal 3 9 2 9 2" xfId="36838" xr:uid="{00000000-0005-0000-0000-0000E58F0000}"/>
    <cellStyle name="Normal 3 9 2 9 2 2" xfId="36839" xr:uid="{00000000-0005-0000-0000-0000E68F0000}"/>
    <cellStyle name="Normal 3 9 2 9 3" xfId="36840" xr:uid="{00000000-0005-0000-0000-0000E78F0000}"/>
    <cellStyle name="Normal 3 9 2 9 3 2" xfId="36841" xr:uid="{00000000-0005-0000-0000-0000E88F0000}"/>
    <cellStyle name="Normal 3 9 2 9 4" xfId="36842" xr:uid="{00000000-0005-0000-0000-0000E98F0000}"/>
    <cellStyle name="Normal 3 9 2 9 4 2" xfId="36843" xr:uid="{00000000-0005-0000-0000-0000EA8F0000}"/>
    <cellStyle name="Normal 3 9 2 9 5" xfId="36844" xr:uid="{00000000-0005-0000-0000-0000EB8F0000}"/>
    <cellStyle name="Normal 3 9 2 9 5 2" xfId="36845" xr:uid="{00000000-0005-0000-0000-0000EC8F0000}"/>
    <cellStyle name="Normal 3 9 2 9 6" xfId="36846" xr:uid="{00000000-0005-0000-0000-0000ED8F0000}"/>
    <cellStyle name="Normal 3 9 2 9 6 2" xfId="36847" xr:uid="{00000000-0005-0000-0000-0000EE8F0000}"/>
    <cellStyle name="Normal 3 9 2 9 7" xfId="36848" xr:uid="{00000000-0005-0000-0000-0000EF8F0000}"/>
    <cellStyle name="Normal 3 9 2 9 7 2" xfId="36849" xr:uid="{00000000-0005-0000-0000-0000F08F0000}"/>
    <cellStyle name="Normal 3 9 2 9 8" xfId="36850" xr:uid="{00000000-0005-0000-0000-0000F18F0000}"/>
    <cellStyle name="Normal 3 9 2 9 9" xfId="36851" xr:uid="{00000000-0005-0000-0000-0000F28F0000}"/>
    <cellStyle name="Normal 3 9 20" xfId="36852" xr:uid="{00000000-0005-0000-0000-0000F38F0000}"/>
    <cellStyle name="Normal 3 9 20 2" xfId="36853" xr:uid="{00000000-0005-0000-0000-0000F48F0000}"/>
    <cellStyle name="Normal 3 9 21" xfId="36854" xr:uid="{00000000-0005-0000-0000-0000F58F0000}"/>
    <cellStyle name="Normal 3 9 22" xfId="36855" xr:uid="{00000000-0005-0000-0000-0000F68F0000}"/>
    <cellStyle name="Normal 3 9 23" xfId="36856" xr:uid="{00000000-0005-0000-0000-0000F78F0000}"/>
    <cellStyle name="Normal 3 9 3" xfId="36857" xr:uid="{00000000-0005-0000-0000-0000F88F0000}"/>
    <cellStyle name="Normal 3 9 3 10" xfId="36858" xr:uid="{00000000-0005-0000-0000-0000F98F0000}"/>
    <cellStyle name="Normal 3 9 3 2" xfId="36859" xr:uid="{00000000-0005-0000-0000-0000FA8F0000}"/>
    <cellStyle name="Normal 3 9 3 2 2" xfId="36860" xr:uid="{00000000-0005-0000-0000-0000FB8F0000}"/>
    <cellStyle name="Normal 3 9 3 3" xfId="36861" xr:uid="{00000000-0005-0000-0000-0000FC8F0000}"/>
    <cellStyle name="Normal 3 9 3 3 2" xfId="36862" xr:uid="{00000000-0005-0000-0000-0000FD8F0000}"/>
    <cellStyle name="Normal 3 9 3 4" xfId="36863" xr:uid="{00000000-0005-0000-0000-0000FE8F0000}"/>
    <cellStyle name="Normal 3 9 3 4 2" xfId="36864" xr:uid="{00000000-0005-0000-0000-0000FF8F0000}"/>
    <cellStyle name="Normal 3 9 3 5" xfId="36865" xr:uid="{00000000-0005-0000-0000-000000900000}"/>
    <cellStyle name="Normal 3 9 3 5 2" xfId="36866" xr:uid="{00000000-0005-0000-0000-000001900000}"/>
    <cellStyle name="Normal 3 9 3 6" xfId="36867" xr:uid="{00000000-0005-0000-0000-000002900000}"/>
    <cellStyle name="Normal 3 9 3 6 2" xfId="36868" xr:uid="{00000000-0005-0000-0000-000003900000}"/>
    <cellStyle name="Normal 3 9 3 7" xfId="36869" xr:uid="{00000000-0005-0000-0000-000004900000}"/>
    <cellStyle name="Normal 3 9 3 7 2" xfId="36870" xr:uid="{00000000-0005-0000-0000-000005900000}"/>
    <cellStyle name="Normal 3 9 3 8" xfId="36871" xr:uid="{00000000-0005-0000-0000-000006900000}"/>
    <cellStyle name="Normal 3 9 3 9" xfId="36872" xr:uid="{00000000-0005-0000-0000-000007900000}"/>
    <cellStyle name="Normal 3 9 4" xfId="36873" xr:uid="{00000000-0005-0000-0000-000008900000}"/>
    <cellStyle name="Normal 3 9 4 10" xfId="36874" xr:uid="{00000000-0005-0000-0000-000009900000}"/>
    <cellStyle name="Normal 3 9 4 2" xfId="36875" xr:uid="{00000000-0005-0000-0000-00000A900000}"/>
    <cellStyle name="Normal 3 9 4 2 2" xfId="36876" xr:uid="{00000000-0005-0000-0000-00000B900000}"/>
    <cellStyle name="Normal 3 9 4 3" xfId="36877" xr:uid="{00000000-0005-0000-0000-00000C900000}"/>
    <cellStyle name="Normal 3 9 4 3 2" xfId="36878" xr:uid="{00000000-0005-0000-0000-00000D900000}"/>
    <cellStyle name="Normal 3 9 4 4" xfId="36879" xr:uid="{00000000-0005-0000-0000-00000E900000}"/>
    <cellStyle name="Normal 3 9 4 4 2" xfId="36880" xr:uid="{00000000-0005-0000-0000-00000F900000}"/>
    <cellStyle name="Normal 3 9 4 5" xfId="36881" xr:uid="{00000000-0005-0000-0000-000010900000}"/>
    <cellStyle name="Normal 3 9 4 5 2" xfId="36882" xr:uid="{00000000-0005-0000-0000-000011900000}"/>
    <cellStyle name="Normal 3 9 4 6" xfId="36883" xr:uid="{00000000-0005-0000-0000-000012900000}"/>
    <cellStyle name="Normal 3 9 4 6 2" xfId="36884" xr:uid="{00000000-0005-0000-0000-000013900000}"/>
    <cellStyle name="Normal 3 9 4 7" xfId="36885" xr:uid="{00000000-0005-0000-0000-000014900000}"/>
    <cellStyle name="Normal 3 9 4 7 2" xfId="36886" xr:uid="{00000000-0005-0000-0000-000015900000}"/>
    <cellStyle name="Normal 3 9 4 8" xfId="36887" xr:uid="{00000000-0005-0000-0000-000016900000}"/>
    <cellStyle name="Normal 3 9 4 9" xfId="36888" xr:uid="{00000000-0005-0000-0000-000017900000}"/>
    <cellStyle name="Normal 3 9 5" xfId="36889" xr:uid="{00000000-0005-0000-0000-000018900000}"/>
    <cellStyle name="Normal 3 9 5 10" xfId="36890" xr:uid="{00000000-0005-0000-0000-000019900000}"/>
    <cellStyle name="Normal 3 9 5 2" xfId="36891" xr:uid="{00000000-0005-0000-0000-00001A900000}"/>
    <cellStyle name="Normal 3 9 5 2 2" xfId="36892" xr:uid="{00000000-0005-0000-0000-00001B900000}"/>
    <cellStyle name="Normal 3 9 5 3" xfId="36893" xr:uid="{00000000-0005-0000-0000-00001C900000}"/>
    <cellStyle name="Normal 3 9 5 3 2" xfId="36894" xr:uid="{00000000-0005-0000-0000-00001D900000}"/>
    <cellStyle name="Normal 3 9 5 4" xfId="36895" xr:uid="{00000000-0005-0000-0000-00001E900000}"/>
    <cellStyle name="Normal 3 9 5 4 2" xfId="36896" xr:uid="{00000000-0005-0000-0000-00001F900000}"/>
    <cellStyle name="Normal 3 9 5 5" xfId="36897" xr:uid="{00000000-0005-0000-0000-000020900000}"/>
    <cellStyle name="Normal 3 9 5 5 2" xfId="36898" xr:uid="{00000000-0005-0000-0000-000021900000}"/>
    <cellStyle name="Normal 3 9 5 6" xfId="36899" xr:uid="{00000000-0005-0000-0000-000022900000}"/>
    <cellStyle name="Normal 3 9 5 6 2" xfId="36900" xr:uid="{00000000-0005-0000-0000-000023900000}"/>
    <cellStyle name="Normal 3 9 5 7" xfId="36901" xr:uid="{00000000-0005-0000-0000-000024900000}"/>
    <cellStyle name="Normal 3 9 5 7 2" xfId="36902" xr:uid="{00000000-0005-0000-0000-000025900000}"/>
    <cellStyle name="Normal 3 9 5 8" xfId="36903" xr:uid="{00000000-0005-0000-0000-000026900000}"/>
    <cellStyle name="Normal 3 9 5 9" xfId="36904" xr:uid="{00000000-0005-0000-0000-000027900000}"/>
    <cellStyle name="Normal 3 9 6" xfId="36905" xr:uid="{00000000-0005-0000-0000-000028900000}"/>
    <cellStyle name="Normal 3 9 6 10" xfId="36906" xr:uid="{00000000-0005-0000-0000-000029900000}"/>
    <cellStyle name="Normal 3 9 6 2" xfId="36907" xr:uid="{00000000-0005-0000-0000-00002A900000}"/>
    <cellStyle name="Normal 3 9 6 2 2" xfId="36908" xr:uid="{00000000-0005-0000-0000-00002B900000}"/>
    <cellStyle name="Normal 3 9 6 3" xfId="36909" xr:uid="{00000000-0005-0000-0000-00002C900000}"/>
    <cellStyle name="Normal 3 9 6 3 2" xfId="36910" xr:uid="{00000000-0005-0000-0000-00002D900000}"/>
    <cellStyle name="Normal 3 9 6 4" xfId="36911" xr:uid="{00000000-0005-0000-0000-00002E900000}"/>
    <cellStyle name="Normal 3 9 6 4 2" xfId="36912" xr:uid="{00000000-0005-0000-0000-00002F900000}"/>
    <cellStyle name="Normal 3 9 6 5" xfId="36913" xr:uid="{00000000-0005-0000-0000-000030900000}"/>
    <cellStyle name="Normal 3 9 6 5 2" xfId="36914" xr:uid="{00000000-0005-0000-0000-000031900000}"/>
    <cellStyle name="Normal 3 9 6 6" xfId="36915" xr:uid="{00000000-0005-0000-0000-000032900000}"/>
    <cellStyle name="Normal 3 9 6 6 2" xfId="36916" xr:uid="{00000000-0005-0000-0000-000033900000}"/>
    <cellStyle name="Normal 3 9 6 7" xfId="36917" xr:uid="{00000000-0005-0000-0000-000034900000}"/>
    <cellStyle name="Normal 3 9 6 7 2" xfId="36918" xr:uid="{00000000-0005-0000-0000-000035900000}"/>
    <cellStyle name="Normal 3 9 6 8" xfId="36919" xr:uid="{00000000-0005-0000-0000-000036900000}"/>
    <cellStyle name="Normal 3 9 6 9" xfId="36920" xr:uid="{00000000-0005-0000-0000-000037900000}"/>
    <cellStyle name="Normal 3 9 7" xfId="36921" xr:uid="{00000000-0005-0000-0000-000038900000}"/>
    <cellStyle name="Normal 3 9 7 10" xfId="36922" xr:uid="{00000000-0005-0000-0000-000039900000}"/>
    <cellStyle name="Normal 3 9 7 2" xfId="36923" xr:uid="{00000000-0005-0000-0000-00003A900000}"/>
    <cellStyle name="Normal 3 9 7 2 2" xfId="36924" xr:uid="{00000000-0005-0000-0000-00003B900000}"/>
    <cellStyle name="Normal 3 9 7 3" xfId="36925" xr:uid="{00000000-0005-0000-0000-00003C900000}"/>
    <cellStyle name="Normal 3 9 7 3 2" xfId="36926" xr:uid="{00000000-0005-0000-0000-00003D900000}"/>
    <cellStyle name="Normal 3 9 7 4" xfId="36927" xr:uid="{00000000-0005-0000-0000-00003E900000}"/>
    <cellStyle name="Normal 3 9 7 4 2" xfId="36928" xr:uid="{00000000-0005-0000-0000-00003F900000}"/>
    <cellStyle name="Normal 3 9 7 5" xfId="36929" xr:uid="{00000000-0005-0000-0000-000040900000}"/>
    <cellStyle name="Normal 3 9 7 5 2" xfId="36930" xr:uid="{00000000-0005-0000-0000-000041900000}"/>
    <cellStyle name="Normal 3 9 7 6" xfId="36931" xr:uid="{00000000-0005-0000-0000-000042900000}"/>
    <cellStyle name="Normal 3 9 7 6 2" xfId="36932" xr:uid="{00000000-0005-0000-0000-000043900000}"/>
    <cellStyle name="Normal 3 9 7 7" xfId="36933" xr:uid="{00000000-0005-0000-0000-000044900000}"/>
    <cellStyle name="Normal 3 9 7 7 2" xfId="36934" xr:uid="{00000000-0005-0000-0000-000045900000}"/>
    <cellStyle name="Normal 3 9 7 8" xfId="36935" xr:uid="{00000000-0005-0000-0000-000046900000}"/>
    <cellStyle name="Normal 3 9 7 9" xfId="36936" xr:uid="{00000000-0005-0000-0000-000047900000}"/>
    <cellStyle name="Normal 3 9 8" xfId="36937" xr:uid="{00000000-0005-0000-0000-000048900000}"/>
    <cellStyle name="Normal 3 9 8 10" xfId="36938" xr:uid="{00000000-0005-0000-0000-000049900000}"/>
    <cellStyle name="Normal 3 9 8 2" xfId="36939" xr:uid="{00000000-0005-0000-0000-00004A900000}"/>
    <cellStyle name="Normal 3 9 8 2 2" xfId="36940" xr:uid="{00000000-0005-0000-0000-00004B900000}"/>
    <cellStyle name="Normal 3 9 8 3" xfId="36941" xr:uid="{00000000-0005-0000-0000-00004C900000}"/>
    <cellStyle name="Normal 3 9 8 3 2" xfId="36942" xr:uid="{00000000-0005-0000-0000-00004D900000}"/>
    <cellStyle name="Normal 3 9 8 4" xfId="36943" xr:uid="{00000000-0005-0000-0000-00004E900000}"/>
    <cellStyle name="Normal 3 9 8 4 2" xfId="36944" xr:uid="{00000000-0005-0000-0000-00004F900000}"/>
    <cellStyle name="Normal 3 9 8 5" xfId="36945" xr:uid="{00000000-0005-0000-0000-000050900000}"/>
    <cellStyle name="Normal 3 9 8 5 2" xfId="36946" xr:uid="{00000000-0005-0000-0000-000051900000}"/>
    <cellStyle name="Normal 3 9 8 6" xfId="36947" xr:uid="{00000000-0005-0000-0000-000052900000}"/>
    <cellStyle name="Normal 3 9 8 6 2" xfId="36948" xr:uid="{00000000-0005-0000-0000-000053900000}"/>
    <cellStyle name="Normal 3 9 8 7" xfId="36949" xr:uid="{00000000-0005-0000-0000-000054900000}"/>
    <cellStyle name="Normal 3 9 8 7 2" xfId="36950" xr:uid="{00000000-0005-0000-0000-000055900000}"/>
    <cellStyle name="Normal 3 9 8 8" xfId="36951" xr:uid="{00000000-0005-0000-0000-000056900000}"/>
    <cellStyle name="Normal 3 9 8 9" xfId="36952" xr:uid="{00000000-0005-0000-0000-000057900000}"/>
    <cellStyle name="Normal 3 9 9" xfId="36953" xr:uid="{00000000-0005-0000-0000-000058900000}"/>
    <cellStyle name="Normal 3 9 9 10" xfId="36954" xr:uid="{00000000-0005-0000-0000-000059900000}"/>
    <cellStyle name="Normal 3 9 9 2" xfId="36955" xr:uid="{00000000-0005-0000-0000-00005A900000}"/>
    <cellStyle name="Normal 3 9 9 2 2" xfId="36956" xr:uid="{00000000-0005-0000-0000-00005B900000}"/>
    <cellStyle name="Normal 3 9 9 3" xfId="36957" xr:uid="{00000000-0005-0000-0000-00005C900000}"/>
    <cellStyle name="Normal 3 9 9 3 2" xfId="36958" xr:uid="{00000000-0005-0000-0000-00005D900000}"/>
    <cellStyle name="Normal 3 9 9 4" xfId="36959" xr:uid="{00000000-0005-0000-0000-00005E900000}"/>
    <cellStyle name="Normal 3 9 9 4 2" xfId="36960" xr:uid="{00000000-0005-0000-0000-00005F900000}"/>
    <cellStyle name="Normal 3 9 9 5" xfId="36961" xr:uid="{00000000-0005-0000-0000-000060900000}"/>
    <cellStyle name="Normal 3 9 9 5 2" xfId="36962" xr:uid="{00000000-0005-0000-0000-000061900000}"/>
    <cellStyle name="Normal 3 9 9 6" xfId="36963" xr:uid="{00000000-0005-0000-0000-000062900000}"/>
    <cellStyle name="Normal 3 9 9 6 2" xfId="36964" xr:uid="{00000000-0005-0000-0000-000063900000}"/>
    <cellStyle name="Normal 3 9 9 7" xfId="36965" xr:uid="{00000000-0005-0000-0000-000064900000}"/>
    <cellStyle name="Normal 3 9 9 7 2" xfId="36966" xr:uid="{00000000-0005-0000-0000-000065900000}"/>
    <cellStyle name="Normal 3 9 9 8" xfId="36967" xr:uid="{00000000-0005-0000-0000-000066900000}"/>
    <cellStyle name="Normal 3 9 9 9" xfId="36968" xr:uid="{00000000-0005-0000-0000-000067900000}"/>
    <cellStyle name="Normal 30" xfId="36969" xr:uid="{00000000-0005-0000-0000-000068900000}"/>
    <cellStyle name="Normal 30 10" xfId="36970" xr:uid="{00000000-0005-0000-0000-000069900000}"/>
    <cellStyle name="Normal 30 2" xfId="36971" xr:uid="{00000000-0005-0000-0000-00006A900000}"/>
    <cellStyle name="Normal 30 2 2" xfId="36972" xr:uid="{00000000-0005-0000-0000-00006B900000}"/>
    <cellStyle name="Normal 30 3" xfId="36973" xr:uid="{00000000-0005-0000-0000-00006C900000}"/>
    <cellStyle name="Normal 30 3 2" xfId="36974" xr:uid="{00000000-0005-0000-0000-00006D900000}"/>
    <cellStyle name="Normal 30 4" xfId="36975" xr:uid="{00000000-0005-0000-0000-00006E900000}"/>
    <cellStyle name="Normal 30 4 2" xfId="36976" xr:uid="{00000000-0005-0000-0000-00006F900000}"/>
    <cellStyle name="Normal 30 5" xfId="36977" xr:uid="{00000000-0005-0000-0000-000070900000}"/>
    <cellStyle name="Normal 30 5 2" xfId="36978" xr:uid="{00000000-0005-0000-0000-000071900000}"/>
    <cellStyle name="Normal 30 6" xfId="36979" xr:uid="{00000000-0005-0000-0000-000072900000}"/>
    <cellStyle name="Normal 30 6 2" xfId="36980" xr:uid="{00000000-0005-0000-0000-000073900000}"/>
    <cellStyle name="Normal 30 7" xfId="36981" xr:uid="{00000000-0005-0000-0000-000074900000}"/>
    <cellStyle name="Normal 30 7 2" xfId="36982" xr:uid="{00000000-0005-0000-0000-000075900000}"/>
    <cellStyle name="Normal 30 8" xfId="36983" xr:uid="{00000000-0005-0000-0000-000076900000}"/>
    <cellStyle name="Normal 30 9" xfId="36984" xr:uid="{00000000-0005-0000-0000-000077900000}"/>
    <cellStyle name="Normal 31" xfId="36985" xr:uid="{00000000-0005-0000-0000-000078900000}"/>
    <cellStyle name="Normal 31 10" xfId="36986" xr:uid="{00000000-0005-0000-0000-000079900000}"/>
    <cellStyle name="Normal 31 2" xfId="36987" xr:uid="{00000000-0005-0000-0000-00007A900000}"/>
    <cellStyle name="Normal 31 2 2" xfId="36988" xr:uid="{00000000-0005-0000-0000-00007B900000}"/>
    <cellStyle name="Normal 31 3" xfId="36989" xr:uid="{00000000-0005-0000-0000-00007C900000}"/>
    <cellStyle name="Normal 31 3 2" xfId="36990" xr:uid="{00000000-0005-0000-0000-00007D900000}"/>
    <cellStyle name="Normal 31 4" xfId="36991" xr:uid="{00000000-0005-0000-0000-00007E900000}"/>
    <cellStyle name="Normal 31 4 2" xfId="36992" xr:uid="{00000000-0005-0000-0000-00007F900000}"/>
    <cellStyle name="Normal 31 5" xfId="36993" xr:uid="{00000000-0005-0000-0000-000080900000}"/>
    <cellStyle name="Normal 31 5 2" xfId="36994" xr:uid="{00000000-0005-0000-0000-000081900000}"/>
    <cellStyle name="Normal 31 6" xfId="36995" xr:uid="{00000000-0005-0000-0000-000082900000}"/>
    <cellStyle name="Normal 31 6 2" xfId="36996" xr:uid="{00000000-0005-0000-0000-000083900000}"/>
    <cellStyle name="Normal 31 7" xfId="36997" xr:uid="{00000000-0005-0000-0000-000084900000}"/>
    <cellStyle name="Normal 31 7 2" xfId="36998" xr:uid="{00000000-0005-0000-0000-000085900000}"/>
    <cellStyle name="Normal 31 8" xfId="36999" xr:uid="{00000000-0005-0000-0000-000086900000}"/>
    <cellStyle name="Normal 31 9" xfId="37000" xr:uid="{00000000-0005-0000-0000-000087900000}"/>
    <cellStyle name="Normal 32" xfId="37001" xr:uid="{00000000-0005-0000-0000-000088900000}"/>
    <cellStyle name="Normal 32 10" xfId="37002" xr:uid="{00000000-0005-0000-0000-000089900000}"/>
    <cellStyle name="Normal 32 2" xfId="37003" xr:uid="{00000000-0005-0000-0000-00008A900000}"/>
    <cellStyle name="Normal 32 2 2" xfId="37004" xr:uid="{00000000-0005-0000-0000-00008B900000}"/>
    <cellStyle name="Normal 32 3" xfId="37005" xr:uid="{00000000-0005-0000-0000-00008C900000}"/>
    <cellStyle name="Normal 32 3 2" xfId="37006" xr:uid="{00000000-0005-0000-0000-00008D900000}"/>
    <cellStyle name="Normal 32 4" xfId="37007" xr:uid="{00000000-0005-0000-0000-00008E900000}"/>
    <cellStyle name="Normal 32 4 2" xfId="37008" xr:uid="{00000000-0005-0000-0000-00008F900000}"/>
    <cellStyle name="Normal 32 5" xfId="37009" xr:uid="{00000000-0005-0000-0000-000090900000}"/>
    <cellStyle name="Normal 32 5 2" xfId="37010" xr:uid="{00000000-0005-0000-0000-000091900000}"/>
    <cellStyle name="Normal 32 6" xfId="37011" xr:uid="{00000000-0005-0000-0000-000092900000}"/>
    <cellStyle name="Normal 32 6 2" xfId="37012" xr:uid="{00000000-0005-0000-0000-000093900000}"/>
    <cellStyle name="Normal 32 7" xfId="37013" xr:uid="{00000000-0005-0000-0000-000094900000}"/>
    <cellStyle name="Normal 32 7 2" xfId="37014" xr:uid="{00000000-0005-0000-0000-000095900000}"/>
    <cellStyle name="Normal 32 8" xfId="37015" xr:uid="{00000000-0005-0000-0000-000096900000}"/>
    <cellStyle name="Normal 32 9" xfId="37016" xr:uid="{00000000-0005-0000-0000-000097900000}"/>
    <cellStyle name="Normal 33" xfId="37017" xr:uid="{00000000-0005-0000-0000-000098900000}"/>
    <cellStyle name="Normal 33 10" xfId="37018" xr:uid="{00000000-0005-0000-0000-000099900000}"/>
    <cellStyle name="Normal 33 2" xfId="37019" xr:uid="{00000000-0005-0000-0000-00009A900000}"/>
    <cellStyle name="Normal 33 2 2" xfId="37020" xr:uid="{00000000-0005-0000-0000-00009B900000}"/>
    <cellStyle name="Normal 33 3" xfId="37021" xr:uid="{00000000-0005-0000-0000-00009C900000}"/>
    <cellStyle name="Normal 33 3 2" xfId="37022" xr:uid="{00000000-0005-0000-0000-00009D900000}"/>
    <cellStyle name="Normal 33 4" xfId="37023" xr:uid="{00000000-0005-0000-0000-00009E900000}"/>
    <cellStyle name="Normal 33 4 2" xfId="37024" xr:uid="{00000000-0005-0000-0000-00009F900000}"/>
    <cellStyle name="Normal 33 5" xfId="37025" xr:uid="{00000000-0005-0000-0000-0000A0900000}"/>
    <cellStyle name="Normal 33 5 2" xfId="37026" xr:uid="{00000000-0005-0000-0000-0000A1900000}"/>
    <cellStyle name="Normal 33 6" xfId="37027" xr:uid="{00000000-0005-0000-0000-0000A2900000}"/>
    <cellStyle name="Normal 33 6 2" xfId="37028" xr:uid="{00000000-0005-0000-0000-0000A3900000}"/>
    <cellStyle name="Normal 33 7" xfId="37029" xr:uid="{00000000-0005-0000-0000-0000A4900000}"/>
    <cellStyle name="Normal 33 7 2" xfId="37030" xr:uid="{00000000-0005-0000-0000-0000A5900000}"/>
    <cellStyle name="Normal 33 8" xfId="37031" xr:uid="{00000000-0005-0000-0000-0000A6900000}"/>
    <cellStyle name="Normal 33 9" xfId="37032" xr:uid="{00000000-0005-0000-0000-0000A7900000}"/>
    <cellStyle name="Normal 34" xfId="37033" xr:uid="{00000000-0005-0000-0000-0000A8900000}"/>
    <cellStyle name="Normal 34 10" xfId="37034" xr:uid="{00000000-0005-0000-0000-0000A9900000}"/>
    <cellStyle name="Normal 34 2" xfId="37035" xr:uid="{00000000-0005-0000-0000-0000AA900000}"/>
    <cellStyle name="Normal 34 2 2" xfId="37036" xr:uid="{00000000-0005-0000-0000-0000AB900000}"/>
    <cellStyle name="Normal 34 2 2 2" xfId="37037" xr:uid="{00000000-0005-0000-0000-0000AC900000}"/>
    <cellStyle name="Normal 34 2 2 3" xfId="37038" xr:uid="{00000000-0005-0000-0000-0000AD900000}"/>
    <cellStyle name="Normal 34 2 3" xfId="37039" xr:uid="{00000000-0005-0000-0000-0000AE900000}"/>
    <cellStyle name="Normal 34 2 3 2" xfId="37040" xr:uid="{00000000-0005-0000-0000-0000AF900000}"/>
    <cellStyle name="Normal 34 2 4" xfId="37041" xr:uid="{00000000-0005-0000-0000-0000B0900000}"/>
    <cellStyle name="Normal 34 2 4 2" xfId="37042" xr:uid="{00000000-0005-0000-0000-0000B1900000}"/>
    <cellStyle name="Normal 34 2 5" xfId="37043" xr:uid="{00000000-0005-0000-0000-0000B2900000}"/>
    <cellStyle name="Normal 34 2 5 2" xfId="37044" xr:uid="{00000000-0005-0000-0000-0000B3900000}"/>
    <cellStyle name="Normal 34 2 6" xfId="37045" xr:uid="{00000000-0005-0000-0000-0000B4900000}"/>
    <cellStyle name="Normal 34 2 7" xfId="37046" xr:uid="{00000000-0005-0000-0000-0000B5900000}"/>
    <cellStyle name="Normal 34 3" xfId="37047" xr:uid="{00000000-0005-0000-0000-0000B6900000}"/>
    <cellStyle name="Normal 34 3 2" xfId="37048" xr:uid="{00000000-0005-0000-0000-0000B7900000}"/>
    <cellStyle name="Normal 34 3 3" xfId="37049" xr:uid="{00000000-0005-0000-0000-0000B8900000}"/>
    <cellStyle name="Normal 34 4" xfId="37050" xr:uid="{00000000-0005-0000-0000-0000B9900000}"/>
    <cellStyle name="Normal 34 4 2" xfId="37051" xr:uid="{00000000-0005-0000-0000-0000BA900000}"/>
    <cellStyle name="Normal 34 5" xfId="37052" xr:uid="{00000000-0005-0000-0000-0000BB900000}"/>
    <cellStyle name="Normal 34 5 2" xfId="37053" xr:uid="{00000000-0005-0000-0000-0000BC900000}"/>
    <cellStyle name="Normal 34 6" xfId="37054" xr:uid="{00000000-0005-0000-0000-0000BD900000}"/>
    <cellStyle name="Normal 34 6 2" xfId="37055" xr:uid="{00000000-0005-0000-0000-0000BE900000}"/>
    <cellStyle name="Normal 34 7" xfId="37056" xr:uid="{00000000-0005-0000-0000-0000BF900000}"/>
    <cellStyle name="Normal 34 7 2" xfId="37057" xr:uid="{00000000-0005-0000-0000-0000C0900000}"/>
    <cellStyle name="Normal 34 8" xfId="37058" xr:uid="{00000000-0005-0000-0000-0000C1900000}"/>
    <cellStyle name="Normal 34 8 2" xfId="37059" xr:uid="{00000000-0005-0000-0000-0000C2900000}"/>
    <cellStyle name="Normal 34 9" xfId="37060" xr:uid="{00000000-0005-0000-0000-0000C3900000}"/>
    <cellStyle name="Normal 35" xfId="37061" xr:uid="{00000000-0005-0000-0000-0000C4900000}"/>
    <cellStyle name="Normal 35 10" xfId="37062" xr:uid="{00000000-0005-0000-0000-0000C5900000}"/>
    <cellStyle name="Normal 35 2" xfId="37063" xr:uid="{00000000-0005-0000-0000-0000C6900000}"/>
    <cellStyle name="Normal 35 2 2" xfId="37064" xr:uid="{00000000-0005-0000-0000-0000C7900000}"/>
    <cellStyle name="Normal 35 2 2 2" xfId="37065" xr:uid="{00000000-0005-0000-0000-0000C8900000}"/>
    <cellStyle name="Normal 35 2 2 3" xfId="37066" xr:uid="{00000000-0005-0000-0000-0000C9900000}"/>
    <cellStyle name="Normal 35 2 3" xfId="37067" xr:uid="{00000000-0005-0000-0000-0000CA900000}"/>
    <cellStyle name="Normal 35 2 3 2" xfId="37068" xr:uid="{00000000-0005-0000-0000-0000CB900000}"/>
    <cellStyle name="Normal 35 2 4" xfId="37069" xr:uid="{00000000-0005-0000-0000-0000CC900000}"/>
    <cellStyle name="Normal 35 2 4 2" xfId="37070" xr:uid="{00000000-0005-0000-0000-0000CD900000}"/>
    <cellStyle name="Normal 35 2 5" xfId="37071" xr:uid="{00000000-0005-0000-0000-0000CE900000}"/>
    <cellStyle name="Normal 35 2 5 2" xfId="37072" xr:uid="{00000000-0005-0000-0000-0000CF900000}"/>
    <cellStyle name="Normal 35 2 6" xfId="37073" xr:uid="{00000000-0005-0000-0000-0000D0900000}"/>
    <cellStyle name="Normal 35 2 7" xfId="37074" xr:uid="{00000000-0005-0000-0000-0000D1900000}"/>
    <cellStyle name="Normal 35 3" xfId="37075" xr:uid="{00000000-0005-0000-0000-0000D2900000}"/>
    <cellStyle name="Normal 35 3 2" xfId="37076" xr:uid="{00000000-0005-0000-0000-0000D3900000}"/>
    <cellStyle name="Normal 35 3 3" xfId="37077" xr:uid="{00000000-0005-0000-0000-0000D4900000}"/>
    <cellStyle name="Normal 35 4" xfId="37078" xr:uid="{00000000-0005-0000-0000-0000D5900000}"/>
    <cellStyle name="Normal 35 4 2" xfId="37079" xr:uid="{00000000-0005-0000-0000-0000D6900000}"/>
    <cellStyle name="Normal 35 5" xfId="37080" xr:uid="{00000000-0005-0000-0000-0000D7900000}"/>
    <cellStyle name="Normal 35 5 2" xfId="37081" xr:uid="{00000000-0005-0000-0000-0000D8900000}"/>
    <cellStyle name="Normal 35 6" xfId="37082" xr:uid="{00000000-0005-0000-0000-0000D9900000}"/>
    <cellStyle name="Normal 35 6 2" xfId="37083" xr:uid="{00000000-0005-0000-0000-0000DA900000}"/>
    <cellStyle name="Normal 35 7" xfId="37084" xr:uid="{00000000-0005-0000-0000-0000DB900000}"/>
    <cellStyle name="Normal 35 7 2" xfId="37085" xr:uid="{00000000-0005-0000-0000-0000DC900000}"/>
    <cellStyle name="Normal 35 8" xfId="37086" xr:uid="{00000000-0005-0000-0000-0000DD900000}"/>
    <cellStyle name="Normal 35 8 2" xfId="37087" xr:uid="{00000000-0005-0000-0000-0000DE900000}"/>
    <cellStyle name="Normal 35 9" xfId="37088" xr:uid="{00000000-0005-0000-0000-0000DF900000}"/>
    <cellStyle name="Normal 36" xfId="37089" xr:uid="{00000000-0005-0000-0000-0000E0900000}"/>
    <cellStyle name="Normal 36 10" xfId="37090" xr:uid="{00000000-0005-0000-0000-0000E1900000}"/>
    <cellStyle name="Normal 36 10 2" xfId="37091" xr:uid="{00000000-0005-0000-0000-0000E2900000}"/>
    <cellStyle name="Normal 36 11" xfId="37092" xr:uid="{00000000-0005-0000-0000-0000E3900000}"/>
    <cellStyle name="Normal 36 12" xfId="37093" xr:uid="{00000000-0005-0000-0000-0000E4900000}"/>
    <cellStyle name="Normal 36 2" xfId="37094" xr:uid="{00000000-0005-0000-0000-0000E5900000}"/>
    <cellStyle name="Normal 36 2 2" xfId="37095" xr:uid="{00000000-0005-0000-0000-0000E6900000}"/>
    <cellStyle name="Normal 36 2 2 2" xfId="37096" xr:uid="{00000000-0005-0000-0000-0000E7900000}"/>
    <cellStyle name="Normal 36 2 2 3" xfId="37097" xr:uid="{00000000-0005-0000-0000-0000E8900000}"/>
    <cellStyle name="Normal 36 2 3" xfId="37098" xr:uid="{00000000-0005-0000-0000-0000E9900000}"/>
    <cellStyle name="Normal 36 2 3 2" xfId="37099" xr:uid="{00000000-0005-0000-0000-0000EA900000}"/>
    <cellStyle name="Normal 36 2 4" xfId="37100" xr:uid="{00000000-0005-0000-0000-0000EB900000}"/>
    <cellStyle name="Normal 36 2 4 2" xfId="37101" xr:uid="{00000000-0005-0000-0000-0000EC900000}"/>
    <cellStyle name="Normal 36 2 5" xfId="37102" xr:uid="{00000000-0005-0000-0000-0000ED900000}"/>
    <cellStyle name="Normal 36 2 5 2" xfId="37103" xr:uid="{00000000-0005-0000-0000-0000EE900000}"/>
    <cellStyle name="Normal 36 2 6" xfId="37104" xr:uid="{00000000-0005-0000-0000-0000EF900000}"/>
    <cellStyle name="Normal 36 2 7" xfId="37105" xr:uid="{00000000-0005-0000-0000-0000F0900000}"/>
    <cellStyle name="Normal 36 3" xfId="37106" xr:uid="{00000000-0005-0000-0000-0000F1900000}"/>
    <cellStyle name="Normal 36 3 2" xfId="37107" xr:uid="{00000000-0005-0000-0000-0000F2900000}"/>
    <cellStyle name="Normal 36 3 2 2" xfId="37108" xr:uid="{00000000-0005-0000-0000-0000F3900000}"/>
    <cellStyle name="Normal 36 3 2 3" xfId="37109" xr:uid="{00000000-0005-0000-0000-0000F4900000}"/>
    <cellStyle name="Normal 36 3 3" xfId="37110" xr:uid="{00000000-0005-0000-0000-0000F5900000}"/>
    <cellStyle name="Normal 36 3 3 2" xfId="37111" xr:uid="{00000000-0005-0000-0000-0000F6900000}"/>
    <cellStyle name="Normal 36 3 4" xfId="37112" xr:uid="{00000000-0005-0000-0000-0000F7900000}"/>
    <cellStyle name="Normal 36 3 4 2" xfId="37113" xr:uid="{00000000-0005-0000-0000-0000F8900000}"/>
    <cellStyle name="Normal 36 3 5" xfId="37114" xr:uid="{00000000-0005-0000-0000-0000F9900000}"/>
    <cellStyle name="Normal 36 3 5 2" xfId="37115" xr:uid="{00000000-0005-0000-0000-0000FA900000}"/>
    <cellStyle name="Normal 36 3 6" xfId="37116" xr:uid="{00000000-0005-0000-0000-0000FB900000}"/>
    <cellStyle name="Normal 36 3 7" xfId="37117" xr:uid="{00000000-0005-0000-0000-0000FC900000}"/>
    <cellStyle name="Normal 36 4" xfId="37118" xr:uid="{00000000-0005-0000-0000-0000FD900000}"/>
    <cellStyle name="Normal 36 4 2" xfId="37119" xr:uid="{00000000-0005-0000-0000-0000FE900000}"/>
    <cellStyle name="Normal 36 4 2 2" xfId="37120" xr:uid="{00000000-0005-0000-0000-0000FF900000}"/>
    <cellStyle name="Normal 36 4 2 3" xfId="37121" xr:uid="{00000000-0005-0000-0000-000000910000}"/>
    <cellStyle name="Normal 36 4 3" xfId="37122" xr:uid="{00000000-0005-0000-0000-000001910000}"/>
    <cellStyle name="Normal 36 4 3 2" xfId="37123" xr:uid="{00000000-0005-0000-0000-000002910000}"/>
    <cellStyle name="Normal 36 4 4" xfId="37124" xr:uid="{00000000-0005-0000-0000-000003910000}"/>
    <cellStyle name="Normal 36 4 4 2" xfId="37125" xr:uid="{00000000-0005-0000-0000-000004910000}"/>
    <cellStyle name="Normal 36 4 5" xfId="37126" xr:uid="{00000000-0005-0000-0000-000005910000}"/>
    <cellStyle name="Normal 36 4 5 2" xfId="37127" xr:uid="{00000000-0005-0000-0000-000006910000}"/>
    <cellStyle name="Normal 36 4 6" xfId="37128" xr:uid="{00000000-0005-0000-0000-000007910000}"/>
    <cellStyle name="Normal 36 4 7" xfId="37129" xr:uid="{00000000-0005-0000-0000-000008910000}"/>
    <cellStyle name="Normal 36 5" xfId="37130" xr:uid="{00000000-0005-0000-0000-000009910000}"/>
    <cellStyle name="Normal 36 5 2" xfId="37131" xr:uid="{00000000-0005-0000-0000-00000A910000}"/>
    <cellStyle name="Normal 36 5 3" xfId="37132" xr:uid="{00000000-0005-0000-0000-00000B910000}"/>
    <cellStyle name="Normal 36 6" xfId="37133" xr:uid="{00000000-0005-0000-0000-00000C910000}"/>
    <cellStyle name="Normal 36 6 2" xfId="37134" xr:uid="{00000000-0005-0000-0000-00000D910000}"/>
    <cellStyle name="Normal 36 7" xfId="37135" xr:uid="{00000000-0005-0000-0000-00000E910000}"/>
    <cellStyle name="Normal 36 7 2" xfId="37136" xr:uid="{00000000-0005-0000-0000-00000F910000}"/>
    <cellStyle name="Normal 36 8" xfId="37137" xr:uid="{00000000-0005-0000-0000-000010910000}"/>
    <cellStyle name="Normal 36 8 2" xfId="37138" xr:uid="{00000000-0005-0000-0000-000011910000}"/>
    <cellStyle name="Normal 36 9" xfId="37139" xr:uid="{00000000-0005-0000-0000-000012910000}"/>
    <cellStyle name="Normal 36 9 2" xfId="37140" xr:uid="{00000000-0005-0000-0000-000013910000}"/>
    <cellStyle name="Normal 37" xfId="37141" xr:uid="{00000000-0005-0000-0000-000014910000}"/>
    <cellStyle name="Normal 37 10" xfId="37142" xr:uid="{00000000-0005-0000-0000-000015910000}"/>
    <cellStyle name="Normal 37 10 2" xfId="37143" xr:uid="{00000000-0005-0000-0000-000016910000}"/>
    <cellStyle name="Normal 37 11" xfId="37144" xr:uid="{00000000-0005-0000-0000-000017910000}"/>
    <cellStyle name="Normal 37 12" xfId="37145" xr:uid="{00000000-0005-0000-0000-000018910000}"/>
    <cellStyle name="Normal 37 2" xfId="37146" xr:uid="{00000000-0005-0000-0000-000019910000}"/>
    <cellStyle name="Normal 37 2 2" xfId="37147" xr:uid="{00000000-0005-0000-0000-00001A910000}"/>
    <cellStyle name="Normal 37 2 2 2" xfId="37148" xr:uid="{00000000-0005-0000-0000-00001B910000}"/>
    <cellStyle name="Normal 37 2 2 3" xfId="37149" xr:uid="{00000000-0005-0000-0000-00001C910000}"/>
    <cellStyle name="Normal 37 2 3" xfId="37150" xr:uid="{00000000-0005-0000-0000-00001D910000}"/>
    <cellStyle name="Normal 37 2 3 2" xfId="37151" xr:uid="{00000000-0005-0000-0000-00001E910000}"/>
    <cellStyle name="Normal 37 2 4" xfId="37152" xr:uid="{00000000-0005-0000-0000-00001F910000}"/>
    <cellStyle name="Normal 37 2 4 2" xfId="37153" xr:uid="{00000000-0005-0000-0000-000020910000}"/>
    <cellStyle name="Normal 37 2 5" xfId="37154" xr:uid="{00000000-0005-0000-0000-000021910000}"/>
    <cellStyle name="Normal 37 2 5 2" xfId="37155" xr:uid="{00000000-0005-0000-0000-000022910000}"/>
    <cellStyle name="Normal 37 2 6" xfId="37156" xr:uid="{00000000-0005-0000-0000-000023910000}"/>
    <cellStyle name="Normal 37 2 7" xfId="37157" xr:uid="{00000000-0005-0000-0000-000024910000}"/>
    <cellStyle name="Normal 37 3" xfId="37158" xr:uid="{00000000-0005-0000-0000-000025910000}"/>
    <cellStyle name="Normal 37 3 2" xfId="37159" xr:uid="{00000000-0005-0000-0000-000026910000}"/>
    <cellStyle name="Normal 37 3 2 2" xfId="37160" xr:uid="{00000000-0005-0000-0000-000027910000}"/>
    <cellStyle name="Normal 37 3 2 3" xfId="37161" xr:uid="{00000000-0005-0000-0000-000028910000}"/>
    <cellStyle name="Normal 37 3 3" xfId="37162" xr:uid="{00000000-0005-0000-0000-000029910000}"/>
    <cellStyle name="Normal 37 3 3 2" xfId="37163" xr:uid="{00000000-0005-0000-0000-00002A910000}"/>
    <cellStyle name="Normal 37 3 4" xfId="37164" xr:uid="{00000000-0005-0000-0000-00002B910000}"/>
    <cellStyle name="Normal 37 3 4 2" xfId="37165" xr:uid="{00000000-0005-0000-0000-00002C910000}"/>
    <cellStyle name="Normal 37 3 5" xfId="37166" xr:uid="{00000000-0005-0000-0000-00002D910000}"/>
    <cellStyle name="Normal 37 3 5 2" xfId="37167" xr:uid="{00000000-0005-0000-0000-00002E910000}"/>
    <cellStyle name="Normal 37 3 6" xfId="37168" xr:uid="{00000000-0005-0000-0000-00002F910000}"/>
    <cellStyle name="Normal 37 3 7" xfId="37169" xr:uid="{00000000-0005-0000-0000-000030910000}"/>
    <cellStyle name="Normal 37 4" xfId="37170" xr:uid="{00000000-0005-0000-0000-000031910000}"/>
    <cellStyle name="Normal 37 4 2" xfId="37171" xr:uid="{00000000-0005-0000-0000-000032910000}"/>
    <cellStyle name="Normal 37 4 2 2" xfId="37172" xr:uid="{00000000-0005-0000-0000-000033910000}"/>
    <cellStyle name="Normal 37 4 2 3" xfId="37173" xr:uid="{00000000-0005-0000-0000-000034910000}"/>
    <cellStyle name="Normal 37 4 3" xfId="37174" xr:uid="{00000000-0005-0000-0000-000035910000}"/>
    <cellStyle name="Normal 37 4 3 2" xfId="37175" xr:uid="{00000000-0005-0000-0000-000036910000}"/>
    <cellStyle name="Normal 37 4 4" xfId="37176" xr:uid="{00000000-0005-0000-0000-000037910000}"/>
    <cellStyle name="Normal 37 4 4 2" xfId="37177" xr:uid="{00000000-0005-0000-0000-000038910000}"/>
    <cellStyle name="Normal 37 4 5" xfId="37178" xr:uid="{00000000-0005-0000-0000-000039910000}"/>
    <cellStyle name="Normal 37 4 5 2" xfId="37179" xr:uid="{00000000-0005-0000-0000-00003A910000}"/>
    <cellStyle name="Normal 37 4 6" xfId="37180" xr:uid="{00000000-0005-0000-0000-00003B910000}"/>
    <cellStyle name="Normal 37 4 7" xfId="37181" xr:uid="{00000000-0005-0000-0000-00003C910000}"/>
    <cellStyle name="Normal 37 5" xfId="37182" xr:uid="{00000000-0005-0000-0000-00003D910000}"/>
    <cellStyle name="Normal 37 5 2" xfId="37183" xr:uid="{00000000-0005-0000-0000-00003E910000}"/>
    <cellStyle name="Normal 37 5 3" xfId="37184" xr:uid="{00000000-0005-0000-0000-00003F910000}"/>
    <cellStyle name="Normal 37 6" xfId="37185" xr:uid="{00000000-0005-0000-0000-000040910000}"/>
    <cellStyle name="Normal 37 6 2" xfId="37186" xr:uid="{00000000-0005-0000-0000-000041910000}"/>
    <cellStyle name="Normal 37 7" xfId="37187" xr:uid="{00000000-0005-0000-0000-000042910000}"/>
    <cellStyle name="Normal 37 7 2" xfId="37188" xr:uid="{00000000-0005-0000-0000-000043910000}"/>
    <cellStyle name="Normal 37 8" xfId="37189" xr:uid="{00000000-0005-0000-0000-000044910000}"/>
    <cellStyle name="Normal 37 8 2" xfId="37190" xr:uid="{00000000-0005-0000-0000-000045910000}"/>
    <cellStyle name="Normal 37 9" xfId="37191" xr:uid="{00000000-0005-0000-0000-000046910000}"/>
    <cellStyle name="Normal 37 9 2" xfId="37192" xr:uid="{00000000-0005-0000-0000-000047910000}"/>
    <cellStyle name="Normal 38" xfId="37193" xr:uid="{00000000-0005-0000-0000-000048910000}"/>
    <cellStyle name="Normal 38 10" xfId="37194" xr:uid="{00000000-0005-0000-0000-000049910000}"/>
    <cellStyle name="Normal 38 10 2" xfId="37195" xr:uid="{00000000-0005-0000-0000-00004A910000}"/>
    <cellStyle name="Normal 38 11" xfId="37196" xr:uid="{00000000-0005-0000-0000-00004B910000}"/>
    <cellStyle name="Normal 38 12" xfId="37197" xr:uid="{00000000-0005-0000-0000-00004C910000}"/>
    <cellStyle name="Normal 38 2" xfId="37198" xr:uid="{00000000-0005-0000-0000-00004D910000}"/>
    <cellStyle name="Normal 38 2 2" xfId="37199" xr:uid="{00000000-0005-0000-0000-00004E910000}"/>
    <cellStyle name="Normal 38 2 2 2" xfId="37200" xr:uid="{00000000-0005-0000-0000-00004F910000}"/>
    <cellStyle name="Normal 38 2 2 3" xfId="37201" xr:uid="{00000000-0005-0000-0000-000050910000}"/>
    <cellStyle name="Normal 38 2 3" xfId="37202" xr:uid="{00000000-0005-0000-0000-000051910000}"/>
    <cellStyle name="Normal 38 2 3 2" xfId="37203" xr:uid="{00000000-0005-0000-0000-000052910000}"/>
    <cellStyle name="Normal 38 2 4" xfId="37204" xr:uid="{00000000-0005-0000-0000-000053910000}"/>
    <cellStyle name="Normal 38 2 4 2" xfId="37205" xr:uid="{00000000-0005-0000-0000-000054910000}"/>
    <cellStyle name="Normal 38 2 5" xfId="37206" xr:uid="{00000000-0005-0000-0000-000055910000}"/>
    <cellStyle name="Normal 38 2 5 2" xfId="37207" xr:uid="{00000000-0005-0000-0000-000056910000}"/>
    <cellStyle name="Normal 38 2 6" xfId="37208" xr:uid="{00000000-0005-0000-0000-000057910000}"/>
    <cellStyle name="Normal 38 2 7" xfId="37209" xr:uid="{00000000-0005-0000-0000-000058910000}"/>
    <cellStyle name="Normal 38 3" xfId="37210" xr:uid="{00000000-0005-0000-0000-000059910000}"/>
    <cellStyle name="Normal 38 3 2" xfId="37211" xr:uid="{00000000-0005-0000-0000-00005A910000}"/>
    <cellStyle name="Normal 38 3 2 2" xfId="37212" xr:uid="{00000000-0005-0000-0000-00005B910000}"/>
    <cellStyle name="Normal 38 3 2 3" xfId="37213" xr:uid="{00000000-0005-0000-0000-00005C910000}"/>
    <cellStyle name="Normal 38 3 3" xfId="37214" xr:uid="{00000000-0005-0000-0000-00005D910000}"/>
    <cellStyle name="Normal 38 3 3 2" xfId="37215" xr:uid="{00000000-0005-0000-0000-00005E910000}"/>
    <cellStyle name="Normal 38 3 4" xfId="37216" xr:uid="{00000000-0005-0000-0000-00005F910000}"/>
    <cellStyle name="Normal 38 3 4 2" xfId="37217" xr:uid="{00000000-0005-0000-0000-000060910000}"/>
    <cellStyle name="Normal 38 3 5" xfId="37218" xr:uid="{00000000-0005-0000-0000-000061910000}"/>
    <cellStyle name="Normal 38 3 5 2" xfId="37219" xr:uid="{00000000-0005-0000-0000-000062910000}"/>
    <cellStyle name="Normal 38 3 6" xfId="37220" xr:uid="{00000000-0005-0000-0000-000063910000}"/>
    <cellStyle name="Normal 38 3 7" xfId="37221" xr:uid="{00000000-0005-0000-0000-000064910000}"/>
    <cellStyle name="Normal 38 4" xfId="37222" xr:uid="{00000000-0005-0000-0000-000065910000}"/>
    <cellStyle name="Normal 38 4 2" xfId="37223" xr:uid="{00000000-0005-0000-0000-000066910000}"/>
    <cellStyle name="Normal 38 4 2 2" xfId="37224" xr:uid="{00000000-0005-0000-0000-000067910000}"/>
    <cellStyle name="Normal 38 4 2 3" xfId="37225" xr:uid="{00000000-0005-0000-0000-000068910000}"/>
    <cellStyle name="Normal 38 4 3" xfId="37226" xr:uid="{00000000-0005-0000-0000-000069910000}"/>
    <cellStyle name="Normal 38 4 3 2" xfId="37227" xr:uid="{00000000-0005-0000-0000-00006A910000}"/>
    <cellStyle name="Normal 38 4 4" xfId="37228" xr:uid="{00000000-0005-0000-0000-00006B910000}"/>
    <cellStyle name="Normal 38 4 4 2" xfId="37229" xr:uid="{00000000-0005-0000-0000-00006C910000}"/>
    <cellStyle name="Normal 38 4 5" xfId="37230" xr:uid="{00000000-0005-0000-0000-00006D910000}"/>
    <cellStyle name="Normal 38 4 5 2" xfId="37231" xr:uid="{00000000-0005-0000-0000-00006E910000}"/>
    <cellStyle name="Normal 38 4 6" xfId="37232" xr:uid="{00000000-0005-0000-0000-00006F910000}"/>
    <cellStyle name="Normal 38 4 7" xfId="37233" xr:uid="{00000000-0005-0000-0000-000070910000}"/>
    <cellStyle name="Normal 38 5" xfId="37234" xr:uid="{00000000-0005-0000-0000-000071910000}"/>
    <cellStyle name="Normal 38 5 2" xfId="37235" xr:uid="{00000000-0005-0000-0000-000072910000}"/>
    <cellStyle name="Normal 38 5 3" xfId="37236" xr:uid="{00000000-0005-0000-0000-000073910000}"/>
    <cellStyle name="Normal 38 6" xfId="37237" xr:uid="{00000000-0005-0000-0000-000074910000}"/>
    <cellStyle name="Normal 38 6 2" xfId="37238" xr:uid="{00000000-0005-0000-0000-000075910000}"/>
    <cellStyle name="Normal 38 7" xfId="37239" xr:uid="{00000000-0005-0000-0000-000076910000}"/>
    <cellStyle name="Normal 38 7 2" xfId="37240" xr:uid="{00000000-0005-0000-0000-000077910000}"/>
    <cellStyle name="Normal 38 8" xfId="37241" xr:uid="{00000000-0005-0000-0000-000078910000}"/>
    <cellStyle name="Normal 38 8 2" xfId="37242" xr:uid="{00000000-0005-0000-0000-000079910000}"/>
    <cellStyle name="Normal 38 9" xfId="37243" xr:uid="{00000000-0005-0000-0000-00007A910000}"/>
    <cellStyle name="Normal 38 9 2" xfId="37244" xr:uid="{00000000-0005-0000-0000-00007B910000}"/>
    <cellStyle name="Normal 39" xfId="37245" xr:uid="{00000000-0005-0000-0000-00007C910000}"/>
    <cellStyle name="Normal 39 10" xfId="37246" xr:uid="{00000000-0005-0000-0000-00007D910000}"/>
    <cellStyle name="Normal 39 10 2" xfId="37247" xr:uid="{00000000-0005-0000-0000-00007E910000}"/>
    <cellStyle name="Normal 39 11" xfId="37248" xr:uid="{00000000-0005-0000-0000-00007F910000}"/>
    <cellStyle name="Normal 39 12" xfId="37249" xr:uid="{00000000-0005-0000-0000-000080910000}"/>
    <cellStyle name="Normal 39 2" xfId="37250" xr:uid="{00000000-0005-0000-0000-000081910000}"/>
    <cellStyle name="Normal 39 2 2" xfId="37251" xr:uid="{00000000-0005-0000-0000-000082910000}"/>
    <cellStyle name="Normal 39 2 2 2" xfId="37252" xr:uid="{00000000-0005-0000-0000-000083910000}"/>
    <cellStyle name="Normal 39 2 2 3" xfId="37253" xr:uid="{00000000-0005-0000-0000-000084910000}"/>
    <cellStyle name="Normal 39 2 3" xfId="37254" xr:uid="{00000000-0005-0000-0000-000085910000}"/>
    <cellStyle name="Normal 39 2 3 2" xfId="37255" xr:uid="{00000000-0005-0000-0000-000086910000}"/>
    <cellStyle name="Normal 39 2 4" xfId="37256" xr:uid="{00000000-0005-0000-0000-000087910000}"/>
    <cellStyle name="Normal 39 2 4 2" xfId="37257" xr:uid="{00000000-0005-0000-0000-000088910000}"/>
    <cellStyle name="Normal 39 2 5" xfId="37258" xr:uid="{00000000-0005-0000-0000-000089910000}"/>
    <cellStyle name="Normal 39 2 5 2" xfId="37259" xr:uid="{00000000-0005-0000-0000-00008A910000}"/>
    <cellStyle name="Normal 39 2 6" xfId="37260" xr:uid="{00000000-0005-0000-0000-00008B910000}"/>
    <cellStyle name="Normal 39 2 7" xfId="37261" xr:uid="{00000000-0005-0000-0000-00008C910000}"/>
    <cellStyle name="Normal 39 3" xfId="37262" xr:uid="{00000000-0005-0000-0000-00008D910000}"/>
    <cellStyle name="Normal 39 3 2" xfId="37263" xr:uid="{00000000-0005-0000-0000-00008E910000}"/>
    <cellStyle name="Normal 39 3 2 2" xfId="37264" xr:uid="{00000000-0005-0000-0000-00008F910000}"/>
    <cellStyle name="Normal 39 3 2 3" xfId="37265" xr:uid="{00000000-0005-0000-0000-000090910000}"/>
    <cellStyle name="Normal 39 3 3" xfId="37266" xr:uid="{00000000-0005-0000-0000-000091910000}"/>
    <cellStyle name="Normal 39 3 3 2" xfId="37267" xr:uid="{00000000-0005-0000-0000-000092910000}"/>
    <cellStyle name="Normal 39 3 4" xfId="37268" xr:uid="{00000000-0005-0000-0000-000093910000}"/>
    <cellStyle name="Normal 39 3 4 2" xfId="37269" xr:uid="{00000000-0005-0000-0000-000094910000}"/>
    <cellStyle name="Normal 39 3 5" xfId="37270" xr:uid="{00000000-0005-0000-0000-000095910000}"/>
    <cellStyle name="Normal 39 3 5 2" xfId="37271" xr:uid="{00000000-0005-0000-0000-000096910000}"/>
    <cellStyle name="Normal 39 3 6" xfId="37272" xr:uid="{00000000-0005-0000-0000-000097910000}"/>
    <cellStyle name="Normal 39 3 7" xfId="37273" xr:uid="{00000000-0005-0000-0000-000098910000}"/>
    <cellStyle name="Normal 39 4" xfId="37274" xr:uid="{00000000-0005-0000-0000-000099910000}"/>
    <cellStyle name="Normal 39 4 2" xfId="37275" xr:uid="{00000000-0005-0000-0000-00009A910000}"/>
    <cellStyle name="Normal 39 4 2 2" xfId="37276" xr:uid="{00000000-0005-0000-0000-00009B910000}"/>
    <cellStyle name="Normal 39 4 2 3" xfId="37277" xr:uid="{00000000-0005-0000-0000-00009C910000}"/>
    <cellStyle name="Normal 39 4 3" xfId="37278" xr:uid="{00000000-0005-0000-0000-00009D910000}"/>
    <cellStyle name="Normal 39 4 3 2" xfId="37279" xr:uid="{00000000-0005-0000-0000-00009E910000}"/>
    <cellStyle name="Normal 39 4 4" xfId="37280" xr:uid="{00000000-0005-0000-0000-00009F910000}"/>
    <cellStyle name="Normal 39 4 4 2" xfId="37281" xr:uid="{00000000-0005-0000-0000-0000A0910000}"/>
    <cellStyle name="Normal 39 4 5" xfId="37282" xr:uid="{00000000-0005-0000-0000-0000A1910000}"/>
    <cellStyle name="Normal 39 4 5 2" xfId="37283" xr:uid="{00000000-0005-0000-0000-0000A2910000}"/>
    <cellStyle name="Normal 39 4 6" xfId="37284" xr:uid="{00000000-0005-0000-0000-0000A3910000}"/>
    <cellStyle name="Normal 39 4 7" xfId="37285" xr:uid="{00000000-0005-0000-0000-0000A4910000}"/>
    <cellStyle name="Normal 39 5" xfId="37286" xr:uid="{00000000-0005-0000-0000-0000A5910000}"/>
    <cellStyle name="Normal 39 5 2" xfId="37287" xr:uid="{00000000-0005-0000-0000-0000A6910000}"/>
    <cellStyle name="Normal 39 5 3" xfId="37288" xr:uid="{00000000-0005-0000-0000-0000A7910000}"/>
    <cellStyle name="Normal 39 6" xfId="37289" xr:uid="{00000000-0005-0000-0000-0000A8910000}"/>
    <cellStyle name="Normal 39 6 2" xfId="37290" xr:uid="{00000000-0005-0000-0000-0000A9910000}"/>
    <cellStyle name="Normal 39 7" xfId="37291" xr:uid="{00000000-0005-0000-0000-0000AA910000}"/>
    <cellStyle name="Normal 39 7 2" xfId="37292" xr:uid="{00000000-0005-0000-0000-0000AB910000}"/>
    <cellStyle name="Normal 39 8" xfId="37293" xr:uid="{00000000-0005-0000-0000-0000AC910000}"/>
    <cellStyle name="Normal 39 8 2" xfId="37294" xr:uid="{00000000-0005-0000-0000-0000AD910000}"/>
    <cellStyle name="Normal 39 9" xfId="37295" xr:uid="{00000000-0005-0000-0000-0000AE910000}"/>
    <cellStyle name="Normal 39 9 2" xfId="37296" xr:uid="{00000000-0005-0000-0000-0000AF910000}"/>
    <cellStyle name="Normal 4" xfId="37297" xr:uid="{00000000-0005-0000-0000-0000B0910000}"/>
    <cellStyle name="Normal 4 10" xfId="37298" xr:uid="{00000000-0005-0000-0000-0000B1910000}"/>
    <cellStyle name="Normal 4 10 10" xfId="37299" xr:uid="{00000000-0005-0000-0000-0000B2910000}"/>
    <cellStyle name="Normal 4 10 2" xfId="37300" xr:uid="{00000000-0005-0000-0000-0000B3910000}"/>
    <cellStyle name="Normal 4 10 2 2" xfId="37301" xr:uid="{00000000-0005-0000-0000-0000B4910000}"/>
    <cellStyle name="Normal 4 10 2 3" xfId="37302" xr:uid="{00000000-0005-0000-0000-0000B5910000}"/>
    <cellStyle name="Normal 4 10 3" xfId="37303" xr:uid="{00000000-0005-0000-0000-0000B6910000}"/>
    <cellStyle name="Normal 4 10 3 2" xfId="37304" xr:uid="{00000000-0005-0000-0000-0000B7910000}"/>
    <cellStyle name="Normal 4 10 4" xfId="37305" xr:uid="{00000000-0005-0000-0000-0000B8910000}"/>
    <cellStyle name="Normal 4 10 4 2" xfId="37306" xr:uid="{00000000-0005-0000-0000-0000B9910000}"/>
    <cellStyle name="Normal 4 10 5" xfId="37307" xr:uid="{00000000-0005-0000-0000-0000BA910000}"/>
    <cellStyle name="Normal 4 10 5 2" xfId="37308" xr:uid="{00000000-0005-0000-0000-0000BB910000}"/>
    <cellStyle name="Normal 4 10 6" xfId="37309" xr:uid="{00000000-0005-0000-0000-0000BC910000}"/>
    <cellStyle name="Normal 4 10 6 2" xfId="37310" xr:uid="{00000000-0005-0000-0000-0000BD910000}"/>
    <cellStyle name="Normal 4 10 7" xfId="37311" xr:uid="{00000000-0005-0000-0000-0000BE910000}"/>
    <cellStyle name="Normal 4 10 7 2" xfId="37312" xr:uid="{00000000-0005-0000-0000-0000BF910000}"/>
    <cellStyle name="Normal 4 10 8" xfId="37313" xr:uid="{00000000-0005-0000-0000-0000C0910000}"/>
    <cellStyle name="Normal 4 10 9" xfId="37314" xr:uid="{00000000-0005-0000-0000-0000C1910000}"/>
    <cellStyle name="Normal 4 11" xfId="37315" xr:uid="{00000000-0005-0000-0000-0000C2910000}"/>
    <cellStyle name="Normal 4 11 10" xfId="37316" xr:uid="{00000000-0005-0000-0000-0000C3910000}"/>
    <cellStyle name="Normal 4 11 2" xfId="37317" xr:uid="{00000000-0005-0000-0000-0000C4910000}"/>
    <cellStyle name="Normal 4 11 2 2" xfId="37318" xr:uid="{00000000-0005-0000-0000-0000C5910000}"/>
    <cellStyle name="Normal 4 11 3" xfId="37319" xr:uid="{00000000-0005-0000-0000-0000C6910000}"/>
    <cellStyle name="Normal 4 11 3 2" xfId="37320" xr:uid="{00000000-0005-0000-0000-0000C7910000}"/>
    <cellStyle name="Normal 4 11 4" xfId="37321" xr:uid="{00000000-0005-0000-0000-0000C8910000}"/>
    <cellStyle name="Normal 4 11 4 2" xfId="37322" xr:uid="{00000000-0005-0000-0000-0000C9910000}"/>
    <cellStyle name="Normal 4 11 5" xfId="37323" xr:uid="{00000000-0005-0000-0000-0000CA910000}"/>
    <cellStyle name="Normal 4 11 5 2" xfId="37324" xr:uid="{00000000-0005-0000-0000-0000CB910000}"/>
    <cellStyle name="Normal 4 11 6" xfId="37325" xr:uid="{00000000-0005-0000-0000-0000CC910000}"/>
    <cellStyle name="Normal 4 11 6 2" xfId="37326" xr:uid="{00000000-0005-0000-0000-0000CD910000}"/>
    <cellStyle name="Normal 4 11 7" xfId="37327" xr:uid="{00000000-0005-0000-0000-0000CE910000}"/>
    <cellStyle name="Normal 4 11 7 2" xfId="37328" xr:uid="{00000000-0005-0000-0000-0000CF910000}"/>
    <cellStyle name="Normal 4 11 8" xfId="37329" xr:uid="{00000000-0005-0000-0000-0000D0910000}"/>
    <cellStyle name="Normal 4 11 9" xfId="37330" xr:uid="{00000000-0005-0000-0000-0000D1910000}"/>
    <cellStyle name="Normal 4 12" xfId="37331" xr:uid="{00000000-0005-0000-0000-0000D2910000}"/>
    <cellStyle name="Normal 4 12 10" xfId="37332" xr:uid="{00000000-0005-0000-0000-0000D3910000}"/>
    <cellStyle name="Normal 4 12 2" xfId="37333" xr:uid="{00000000-0005-0000-0000-0000D4910000}"/>
    <cellStyle name="Normal 4 12 2 2" xfId="37334" xr:uid="{00000000-0005-0000-0000-0000D5910000}"/>
    <cellStyle name="Normal 4 12 3" xfId="37335" xr:uid="{00000000-0005-0000-0000-0000D6910000}"/>
    <cellStyle name="Normal 4 12 3 2" xfId="37336" xr:uid="{00000000-0005-0000-0000-0000D7910000}"/>
    <cellStyle name="Normal 4 12 4" xfId="37337" xr:uid="{00000000-0005-0000-0000-0000D8910000}"/>
    <cellStyle name="Normal 4 12 4 2" xfId="37338" xr:uid="{00000000-0005-0000-0000-0000D9910000}"/>
    <cellStyle name="Normal 4 12 5" xfId="37339" xr:uid="{00000000-0005-0000-0000-0000DA910000}"/>
    <cellStyle name="Normal 4 12 5 2" xfId="37340" xr:uid="{00000000-0005-0000-0000-0000DB910000}"/>
    <cellStyle name="Normal 4 12 6" xfId="37341" xr:uid="{00000000-0005-0000-0000-0000DC910000}"/>
    <cellStyle name="Normal 4 12 6 2" xfId="37342" xr:uid="{00000000-0005-0000-0000-0000DD910000}"/>
    <cellStyle name="Normal 4 12 7" xfId="37343" xr:uid="{00000000-0005-0000-0000-0000DE910000}"/>
    <cellStyle name="Normal 4 12 7 2" xfId="37344" xr:uid="{00000000-0005-0000-0000-0000DF910000}"/>
    <cellStyle name="Normal 4 12 8" xfId="37345" xr:uid="{00000000-0005-0000-0000-0000E0910000}"/>
    <cellStyle name="Normal 4 12 9" xfId="37346" xr:uid="{00000000-0005-0000-0000-0000E1910000}"/>
    <cellStyle name="Normal 4 13" xfId="37347" xr:uid="{00000000-0005-0000-0000-0000E2910000}"/>
    <cellStyle name="Normal 4 13 10" xfId="37348" xr:uid="{00000000-0005-0000-0000-0000E3910000}"/>
    <cellStyle name="Normal 4 13 2" xfId="37349" xr:uid="{00000000-0005-0000-0000-0000E4910000}"/>
    <cellStyle name="Normal 4 13 2 2" xfId="37350" xr:uid="{00000000-0005-0000-0000-0000E5910000}"/>
    <cellStyle name="Normal 4 13 3" xfId="37351" xr:uid="{00000000-0005-0000-0000-0000E6910000}"/>
    <cellStyle name="Normal 4 13 3 2" xfId="37352" xr:uid="{00000000-0005-0000-0000-0000E7910000}"/>
    <cellStyle name="Normal 4 13 4" xfId="37353" xr:uid="{00000000-0005-0000-0000-0000E8910000}"/>
    <cellStyle name="Normal 4 13 4 2" xfId="37354" xr:uid="{00000000-0005-0000-0000-0000E9910000}"/>
    <cellStyle name="Normal 4 13 5" xfId="37355" xr:uid="{00000000-0005-0000-0000-0000EA910000}"/>
    <cellStyle name="Normal 4 13 5 2" xfId="37356" xr:uid="{00000000-0005-0000-0000-0000EB910000}"/>
    <cellStyle name="Normal 4 13 6" xfId="37357" xr:uid="{00000000-0005-0000-0000-0000EC910000}"/>
    <cellStyle name="Normal 4 13 6 2" xfId="37358" xr:uid="{00000000-0005-0000-0000-0000ED910000}"/>
    <cellStyle name="Normal 4 13 7" xfId="37359" xr:uid="{00000000-0005-0000-0000-0000EE910000}"/>
    <cellStyle name="Normal 4 13 7 2" xfId="37360" xr:uid="{00000000-0005-0000-0000-0000EF910000}"/>
    <cellStyle name="Normal 4 13 8" xfId="37361" xr:uid="{00000000-0005-0000-0000-0000F0910000}"/>
    <cellStyle name="Normal 4 13 9" xfId="37362" xr:uid="{00000000-0005-0000-0000-0000F1910000}"/>
    <cellStyle name="Normal 4 14" xfId="37363" xr:uid="{00000000-0005-0000-0000-0000F2910000}"/>
    <cellStyle name="Normal 4 14 10" xfId="37364" xr:uid="{00000000-0005-0000-0000-0000F3910000}"/>
    <cellStyle name="Normal 4 14 2" xfId="37365" xr:uid="{00000000-0005-0000-0000-0000F4910000}"/>
    <cellStyle name="Normal 4 14 2 2" xfId="37366" xr:uid="{00000000-0005-0000-0000-0000F5910000}"/>
    <cellStyle name="Normal 4 14 3" xfId="37367" xr:uid="{00000000-0005-0000-0000-0000F6910000}"/>
    <cellStyle name="Normal 4 14 3 2" xfId="37368" xr:uid="{00000000-0005-0000-0000-0000F7910000}"/>
    <cellStyle name="Normal 4 14 4" xfId="37369" xr:uid="{00000000-0005-0000-0000-0000F8910000}"/>
    <cellStyle name="Normal 4 14 4 2" xfId="37370" xr:uid="{00000000-0005-0000-0000-0000F9910000}"/>
    <cellStyle name="Normal 4 14 5" xfId="37371" xr:uid="{00000000-0005-0000-0000-0000FA910000}"/>
    <cellStyle name="Normal 4 14 5 2" xfId="37372" xr:uid="{00000000-0005-0000-0000-0000FB910000}"/>
    <cellStyle name="Normal 4 14 6" xfId="37373" xr:uid="{00000000-0005-0000-0000-0000FC910000}"/>
    <cellStyle name="Normal 4 14 6 2" xfId="37374" xr:uid="{00000000-0005-0000-0000-0000FD910000}"/>
    <cellStyle name="Normal 4 14 7" xfId="37375" xr:uid="{00000000-0005-0000-0000-0000FE910000}"/>
    <cellStyle name="Normal 4 14 7 2" xfId="37376" xr:uid="{00000000-0005-0000-0000-0000FF910000}"/>
    <cellStyle name="Normal 4 14 8" xfId="37377" xr:uid="{00000000-0005-0000-0000-000000920000}"/>
    <cellStyle name="Normal 4 14 9" xfId="37378" xr:uid="{00000000-0005-0000-0000-000001920000}"/>
    <cellStyle name="Normal 4 15" xfId="37379" xr:uid="{00000000-0005-0000-0000-000002920000}"/>
    <cellStyle name="Normal 4 15 10" xfId="37380" xr:uid="{00000000-0005-0000-0000-000003920000}"/>
    <cellStyle name="Normal 4 15 2" xfId="37381" xr:uid="{00000000-0005-0000-0000-000004920000}"/>
    <cellStyle name="Normal 4 15 2 2" xfId="37382" xr:uid="{00000000-0005-0000-0000-000005920000}"/>
    <cellStyle name="Normal 4 15 3" xfId="37383" xr:uid="{00000000-0005-0000-0000-000006920000}"/>
    <cellStyle name="Normal 4 15 3 2" xfId="37384" xr:uid="{00000000-0005-0000-0000-000007920000}"/>
    <cellStyle name="Normal 4 15 4" xfId="37385" xr:uid="{00000000-0005-0000-0000-000008920000}"/>
    <cellStyle name="Normal 4 15 4 2" xfId="37386" xr:uid="{00000000-0005-0000-0000-000009920000}"/>
    <cellStyle name="Normal 4 15 5" xfId="37387" xr:uid="{00000000-0005-0000-0000-00000A920000}"/>
    <cellStyle name="Normal 4 15 5 2" xfId="37388" xr:uid="{00000000-0005-0000-0000-00000B920000}"/>
    <cellStyle name="Normal 4 15 6" xfId="37389" xr:uid="{00000000-0005-0000-0000-00000C920000}"/>
    <cellStyle name="Normal 4 15 6 2" xfId="37390" xr:uid="{00000000-0005-0000-0000-00000D920000}"/>
    <cellStyle name="Normal 4 15 7" xfId="37391" xr:uid="{00000000-0005-0000-0000-00000E920000}"/>
    <cellStyle name="Normal 4 15 7 2" xfId="37392" xr:uid="{00000000-0005-0000-0000-00000F920000}"/>
    <cellStyle name="Normal 4 15 8" xfId="37393" xr:uid="{00000000-0005-0000-0000-000010920000}"/>
    <cellStyle name="Normal 4 15 9" xfId="37394" xr:uid="{00000000-0005-0000-0000-000011920000}"/>
    <cellStyle name="Normal 4 16" xfId="37395" xr:uid="{00000000-0005-0000-0000-000012920000}"/>
    <cellStyle name="Normal 4 16 10" xfId="37396" xr:uid="{00000000-0005-0000-0000-000013920000}"/>
    <cellStyle name="Normal 4 16 2" xfId="37397" xr:uid="{00000000-0005-0000-0000-000014920000}"/>
    <cellStyle name="Normal 4 16 2 2" xfId="37398" xr:uid="{00000000-0005-0000-0000-000015920000}"/>
    <cellStyle name="Normal 4 16 3" xfId="37399" xr:uid="{00000000-0005-0000-0000-000016920000}"/>
    <cellStyle name="Normal 4 16 3 2" xfId="37400" xr:uid="{00000000-0005-0000-0000-000017920000}"/>
    <cellStyle name="Normal 4 16 4" xfId="37401" xr:uid="{00000000-0005-0000-0000-000018920000}"/>
    <cellStyle name="Normal 4 16 4 2" xfId="37402" xr:uid="{00000000-0005-0000-0000-000019920000}"/>
    <cellStyle name="Normal 4 16 5" xfId="37403" xr:uid="{00000000-0005-0000-0000-00001A920000}"/>
    <cellStyle name="Normal 4 16 5 2" xfId="37404" xr:uid="{00000000-0005-0000-0000-00001B920000}"/>
    <cellStyle name="Normal 4 16 6" xfId="37405" xr:uid="{00000000-0005-0000-0000-00001C920000}"/>
    <cellStyle name="Normal 4 16 6 2" xfId="37406" xr:uid="{00000000-0005-0000-0000-00001D920000}"/>
    <cellStyle name="Normal 4 16 7" xfId="37407" xr:uid="{00000000-0005-0000-0000-00001E920000}"/>
    <cellStyle name="Normal 4 16 7 2" xfId="37408" xr:uid="{00000000-0005-0000-0000-00001F920000}"/>
    <cellStyle name="Normal 4 16 8" xfId="37409" xr:uid="{00000000-0005-0000-0000-000020920000}"/>
    <cellStyle name="Normal 4 16 9" xfId="37410" xr:uid="{00000000-0005-0000-0000-000021920000}"/>
    <cellStyle name="Normal 4 17" xfId="37411" xr:uid="{00000000-0005-0000-0000-000022920000}"/>
    <cellStyle name="Normal 4 17 10" xfId="37412" xr:uid="{00000000-0005-0000-0000-000023920000}"/>
    <cellStyle name="Normal 4 17 2" xfId="37413" xr:uid="{00000000-0005-0000-0000-000024920000}"/>
    <cellStyle name="Normal 4 17 2 2" xfId="37414" xr:uid="{00000000-0005-0000-0000-000025920000}"/>
    <cellStyle name="Normal 4 17 3" xfId="37415" xr:uid="{00000000-0005-0000-0000-000026920000}"/>
    <cellStyle name="Normal 4 17 3 2" xfId="37416" xr:uid="{00000000-0005-0000-0000-000027920000}"/>
    <cellStyle name="Normal 4 17 4" xfId="37417" xr:uid="{00000000-0005-0000-0000-000028920000}"/>
    <cellStyle name="Normal 4 17 4 2" xfId="37418" xr:uid="{00000000-0005-0000-0000-000029920000}"/>
    <cellStyle name="Normal 4 17 5" xfId="37419" xr:uid="{00000000-0005-0000-0000-00002A920000}"/>
    <cellStyle name="Normal 4 17 5 2" xfId="37420" xr:uid="{00000000-0005-0000-0000-00002B920000}"/>
    <cellStyle name="Normal 4 17 6" xfId="37421" xr:uid="{00000000-0005-0000-0000-00002C920000}"/>
    <cellStyle name="Normal 4 17 6 2" xfId="37422" xr:uid="{00000000-0005-0000-0000-00002D920000}"/>
    <cellStyle name="Normal 4 17 7" xfId="37423" xr:uid="{00000000-0005-0000-0000-00002E920000}"/>
    <cellStyle name="Normal 4 17 7 2" xfId="37424" xr:uid="{00000000-0005-0000-0000-00002F920000}"/>
    <cellStyle name="Normal 4 17 8" xfId="37425" xr:uid="{00000000-0005-0000-0000-000030920000}"/>
    <cellStyle name="Normal 4 17 9" xfId="37426" xr:uid="{00000000-0005-0000-0000-000031920000}"/>
    <cellStyle name="Normal 4 18" xfId="37427" xr:uid="{00000000-0005-0000-0000-000032920000}"/>
    <cellStyle name="Normal 4 18 10" xfId="37428" xr:uid="{00000000-0005-0000-0000-000033920000}"/>
    <cellStyle name="Normal 4 18 2" xfId="37429" xr:uid="{00000000-0005-0000-0000-000034920000}"/>
    <cellStyle name="Normal 4 18 2 2" xfId="37430" xr:uid="{00000000-0005-0000-0000-000035920000}"/>
    <cellStyle name="Normal 4 18 3" xfId="37431" xr:uid="{00000000-0005-0000-0000-000036920000}"/>
    <cellStyle name="Normal 4 18 3 2" xfId="37432" xr:uid="{00000000-0005-0000-0000-000037920000}"/>
    <cellStyle name="Normal 4 18 4" xfId="37433" xr:uid="{00000000-0005-0000-0000-000038920000}"/>
    <cellStyle name="Normal 4 18 4 2" xfId="37434" xr:uid="{00000000-0005-0000-0000-000039920000}"/>
    <cellStyle name="Normal 4 18 5" xfId="37435" xr:uid="{00000000-0005-0000-0000-00003A920000}"/>
    <cellStyle name="Normal 4 18 5 2" xfId="37436" xr:uid="{00000000-0005-0000-0000-00003B920000}"/>
    <cellStyle name="Normal 4 18 6" xfId="37437" xr:uid="{00000000-0005-0000-0000-00003C920000}"/>
    <cellStyle name="Normal 4 18 6 2" xfId="37438" xr:uid="{00000000-0005-0000-0000-00003D920000}"/>
    <cellStyle name="Normal 4 18 7" xfId="37439" xr:uid="{00000000-0005-0000-0000-00003E920000}"/>
    <cellStyle name="Normal 4 18 7 2" xfId="37440" xr:uid="{00000000-0005-0000-0000-00003F920000}"/>
    <cellStyle name="Normal 4 18 8" xfId="37441" xr:uid="{00000000-0005-0000-0000-000040920000}"/>
    <cellStyle name="Normal 4 18 9" xfId="37442" xr:uid="{00000000-0005-0000-0000-000041920000}"/>
    <cellStyle name="Normal 4 19" xfId="37443" xr:uid="{00000000-0005-0000-0000-000042920000}"/>
    <cellStyle name="Normal 4 19 10" xfId="37444" xr:uid="{00000000-0005-0000-0000-000043920000}"/>
    <cellStyle name="Normal 4 19 2" xfId="37445" xr:uid="{00000000-0005-0000-0000-000044920000}"/>
    <cellStyle name="Normal 4 19 2 2" xfId="37446" xr:uid="{00000000-0005-0000-0000-000045920000}"/>
    <cellStyle name="Normal 4 19 3" xfId="37447" xr:uid="{00000000-0005-0000-0000-000046920000}"/>
    <cellStyle name="Normal 4 19 3 2" xfId="37448" xr:uid="{00000000-0005-0000-0000-000047920000}"/>
    <cellStyle name="Normal 4 19 4" xfId="37449" xr:uid="{00000000-0005-0000-0000-000048920000}"/>
    <cellStyle name="Normal 4 19 4 2" xfId="37450" xr:uid="{00000000-0005-0000-0000-000049920000}"/>
    <cellStyle name="Normal 4 19 5" xfId="37451" xr:uid="{00000000-0005-0000-0000-00004A920000}"/>
    <cellStyle name="Normal 4 19 5 2" xfId="37452" xr:uid="{00000000-0005-0000-0000-00004B920000}"/>
    <cellStyle name="Normal 4 19 6" xfId="37453" xr:uid="{00000000-0005-0000-0000-00004C920000}"/>
    <cellStyle name="Normal 4 19 6 2" xfId="37454" xr:uid="{00000000-0005-0000-0000-00004D920000}"/>
    <cellStyle name="Normal 4 19 7" xfId="37455" xr:uid="{00000000-0005-0000-0000-00004E920000}"/>
    <cellStyle name="Normal 4 19 7 2" xfId="37456" xr:uid="{00000000-0005-0000-0000-00004F920000}"/>
    <cellStyle name="Normal 4 19 8" xfId="37457" xr:uid="{00000000-0005-0000-0000-000050920000}"/>
    <cellStyle name="Normal 4 19 9" xfId="37458" xr:uid="{00000000-0005-0000-0000-000051920000}"/>
    <cellStyle name="Normal 4 2" xfId="37459" xr:uid="{00000000-0005-0000-0000-000052920000}"/>
    <cellStyle name="Normal 4 2 10" xfId="37460" xr:uid="{00000000-0005-0000-0000-000053920000}"/>
    <cellStyle name="Normal 4 2 2" xfId="37461" xr:uid="{00000000-0005-0000-0000-000054920000}"/>
    <cellStyle name="Normal 4 2 2 2" xfId="37462" xr:uid="{00000000-0005-0000-0000-000055920000}"/>
    <cellStyle name="Normal 4 2 3" xfId="37463" xr:uid="{00000000-0005-0000-0000-000056920000}"/>
    <cellStyle name="Normal 4 2 3 2" xfId="37464" xr:uid="{00000000-0005-0000-0000-000057920000}"/>
    <cellStyle name="Normal 4 2 4" xfId="37465" xr:uid="{00000000-0005-0000-0000-000058920000}"/>
    <cellStyle name="Normal 4 2 4 2" xfId="37466" xr:uid="{00000000-0005-0000-0000-000059920000}"/>
    <cellStyle name="Normal 4 2 5" xfId="37467" xr:uid="{00000000-0005-0000-0000-00005A920000}"/>
    <cellStyle name="Normal 4 2 5 2" xfId="37468" xr:uid="{00000000-0005-0000-0000-00005B920000}"/>
    <cellStyle name="Normal 4 2 6" xfId="37469" xr:uid="{00000000-0005-0000-0000-00005C920000}"/>
    <cellStyle name="Normal 4 2 6 2" xfId="37470" xr:uid="{00000000-0005-0000-0000-00005D920000}"/>
    <cellStyle name="Normal 4 2 7" xfId="37471" xr:uid="{00000000-0005-0000-0000-00005E920000}"/>
    <cellStyle name="Normal 4 2 7 2" xfId="37472" xr:uid="{00000000-0005-0000-0000-00005F920000}"/>
    <cellStyle name="Normal 4 2 8" xfId="37473" xr:uid="{00000000-0005-0000-0000-000060920000}"/>
    <cellStyle name="Normal 4 2 9" xfId="37474" xr:uid="{00000000-0005-0000-0000-000061920000}"/>
    <cellStyle name="Normal 4 20" xfId="37475" xr:uid="{00000000-0005-0000-0000-000062920000}"/>
    <cellStyle name="Normal 4 20 2" xfId="37476" xr:uid="{00000000-0005-0000-0000-000063920000}"/>
    <cellStyle name="Normal 4 21" xfId="37477" xr:uid="{00000000-0005-0000-0000-000064920000}"/>
    <cellStyle name="Normal 4 21 2" xfId="37478" xr:uid="{00000000-0005-0000-0000-000065920000}"/>
    <cellStyle name="Normal 4 22" xfId="37479" xr:uid="{00000000-0005-0000-0000-000066920000}"/>
    <cellStyle name="Normal 4 22 2" xfId="37480" xr:uid="{00000000-0005-0000-0000-000067920000}"/>
    <cellStyle name="Normal 4 23" xfId="37481" xr:uid="{00000000-0005-0000-0000-000068920000}"/>
    <cellStyle name="Normal 4 23 2" xfId="37482" xr:uid="{00000000-0005-0000-0000-000069920000}"/>
    <cellStyle name="Normal 4 24" xfId="37483" xr:uid="{00000000-0005-0000-0000-00006A920000}"/>
    <cellStyle name="Normal 4 24 2" xfId="37484" xr:uid="{00000000-0005-0000-0000-00006B920000}"/>
    <cellStyle name="Normal 4 25" xfId="37485" xr:uid="{00000000-0005-0000-0000-00006C920000}"/>
    <cellStyle name="Normal 4 25 2" xfId="37486" xr:uid="{00000000-0005-0000-0000-00006D920000}"/>
    <cellStyle name="Normal 4 26" xfId="37487" xr:uid="{00000000-0005-0000-0000-00006E920000}"/>
    <cellStyle name="Normal 4 27" xfId="37488" xr:uid="{00000000-0005-0000-0000-00006F920000}"/>
    <cellStyle name="Normal 4 28" xfId="37489" xr:uid="{00000000-0005-0000-0000-000070920000}"/>
    <cellStyle name="Normal 4 3" xfId="37490" xr:uid="{00000000-0005-0000-0000-000071920000}"/>
    <cellStyle name="Normal 4 3 10" xfId="37491" xr:uid="{00000000-0005-0000-0000-000072920000}"/>
    <cellStyle name="Normal 4 3 2" xfId="37492" xr:uid="{00000000-0005-0000-0000-000073920000}"/>
    <cellStyle name="Normal 4 3 2 2" xfId="37493" xr:uid="{00000000-0005-0000-0000-000074920000}"/>
    <cellStyle name="Normal 4 3 3" xfId="37494" xr:uid="{00000000-0005-0000-0000-000075920000}"/>
    <cellStyle name="Normal 4 3 3 2" xfId="37495" xr:uid="{00000000-0005-0000-0000-000076920000}"/>
    <cellStyle name="Normal 4 3 4" xfId="37496" xr:uid="{00000000-0005-0000-0000-000077920000}"/>
    <cellStyle name="Normal 4 3 4 2" xfId="37497" xr:uid="{00000000-0005-0000-0000-000078920000}"/>
    <cellStyle name="Normal 4 3 5" xfId="37498" xr:uid="{00000000-0005-0000-0000-000079920000}"/>
    <cellStyle name="Normal 4 3 5 2" xfId="37499" xr:uid="{00000000-0005-0000-0000-00007A920000}"/>
    <cellStyle name="Normal 4 3 6" xfId="37500" xr:uid="{00000000-0005-0000-0000-00007B920000}"/>
    <cellStyle name="Normal 4 3 6 2" xfId="37501" xr:uid="{00000000-0005-0000-0000-00007C920000}"/>
    <cellStyle name="Normal 4 3 7" xfId="37502" xr:uid="{00000000-0005-0000-0000-00007D920000}"/>
    <cellStyle name="Normal 4 3 7 2" xfId="37503" xr:uid="{00000000-0005-0000-0000-00007E920000}"/>
    <cellStyle name="Normal 4 3 8" xfId="37504" xr:uid="{00000000-0005-0000-0000-00007F920000}"/>
    <cellStyle name="Normal 4 3 9" xfId="37505" xr:uid="{00000000-0005-0000-0000-000080920000}"/>
    <cellStyle name="Normal 4 4" xfId="37506" xr:uid="{00000000-0005-0000-0000-000081920000}"/>
    <cellStyle name="Normal 4 4 10" xfId="37507" xr:uid="{00000000-0005-0000-0000-000082920000}"/>
    <cellStyle name="Normal 4 4 2" xfId="37508" xr:uid="{00000000-0005-0000-0000-000083920000}"/>
    <cellStyle name="Normal 4 4 2 2" xfId="37509" xr:uid="{00000000-0005-0000-0000-000084920000}"/>
    <cellStyle name="Normal 4 4 3" xfId="37510" xr:uid="{00000000-0005-0000-0000-000085920000}"/>
    <cellStyle name="Normal 4 4 3 2" xfId="37511" xr:uid="{00000000-0005-0000-0000-000086920000}"/>
    <cellStyle name="Normal 4 4 4" xfId="37512" xr:uid="{00000000-0005-0000-0000-000087920000}"/>
    <cellStyle name="Normal 4 4 4 2" xfId="37513" xr:uid="{00000000-0005-0000-0000-000088920000}"/>
    <cellStyle name="Normal 4 4 5" xfId="37514" xr:uid="{00000000-0005-0000-0000-000089920000}"/>
    <cellStyle name="Normal 4 4 5 2" xfId="37515" xr:uid="{00000000-0005-0000-0000-00008A920000}"/>
    <cellStyle name="Normal 4 4 6" xfId="37516" xr:uid="{00000000-0005-0000-0000-00008B920000}"/>
    <cellStyle name="Normal 4 4 6 2" xfId="37517" xr:uid="{00000000-0005-0000-0000-00008C920000}"/>
    <cellStyle name="Normal 4 4 7" xfId="37518" xr:uid="{00000000-0005-0000-0000-00008D920000}"/>
    <cellStyle name="Normal 4 4 7 2" xfId="37519" xr:uid="{00000000-0005-0000-0000-00008E920000}"/>
    <cellStyle name="Normal 4 4 8" xfId="37520" xr:uid="{00000000-0005-0000-0000-00008F920000}"/>
    <cellStyle name="Normal 4 4 9" xfId="37521" xr:uid="{00000000-0005-0000-0000-000090920000}"/>
    <cellStyle name="Normal 4 5" xfId="37522" xr:uid="{00000000-0005-0000-0000-000091920000}"/>
    <cellStyle name="Normal 4 5 10" xfId="37523" xr:uid="{00000000-0005-0000-0000-000092920000}"/>
    <cellStyle name="Normal 4 5 2" xfId="37524" xr:uid="{00000000-0005-0000-0000-000093920000}"/>
    <cellStyle name="Normal 4 5 2 2" xfId="37525" xr:uid="{00000000-0005-0000-0000-000094920000}"/>
    <cellStyle name="Normal 4 5 3" xfId="37526" xr:uid="{00000000-0005-0000-0000-000095920000}"/>
    <cellStyle name="Normal 4 5 3 2" xfId="37527" xr:uid="{00000000-0005-0000-0000-000096920000}"/>
    <cellStyle name="Normal 4 5 4" xfId="37528" xr:uid="{00000000-0005-0000-0000-000097920000}"/>
    <cellStyle name="Normal 4 5 4 2" xfId="37529" xr:uid="{00000000-0005-0000-0000-000098920000}"/>
    <cellStyle name="Normal 4 5 5" xfId="37530" xr:uid="{00000000-0005-0000-0000-000099920000}"/>
    <cellStyle name="Normal 4 5 5 2" xfId="37531" xr:uid="{00000000-0005-0000-0000-00009A920000}"/>
    <cellStyle name="Normal 4 5 6" xfId="37532" xr:uid="{00000000-0005-0000-0000-00009B920000}"/>
    <cellStyle name="Normal 4 5 6 2" xfId="37533" xr:uid="{00000000-0005-0000-0000-00009C920000}"/>
    <cellStyle name="Normal 4 5 7" xfId="37534" xr:uid="{00000000-0005-0000-0000-00009D920000}"/>
    <cellStyle name="Normal 4 5 7 2" xfId="37535" xr:uid="{00000000-0005-0000-0000-00009E920000}"/>
    <cellStyle name="Normal 4 5 8" xfId="37536" xr:uid="{00000000-0005-0000-0000-00009F920000}"/>
    <cellStyle name="Normal 4 5 9" xfId="37537" xr:uid="{00000000-0005-0000-0000-0000A0920000}"/>
    <cellStyle name="Normal 4 6" xfId="37538" xr:uid="{00000000-0005-0000-0000-0000A1920000}"/>
    <cellStyle name="Normal 4 6 10" xfId="37539" xr:uid="{00000000-0005-0000-0000-0000A2920000}"/>
    <cellStyle name="Normal 4 6 2" xfId="37540" xr:uid="{00000000-0005-0000-0000-0000A3920000}"/>
    <cellStyle name="Normal 4 6 2 2" xfId="37541" xr:uid="{00000000-0005-0000-0000-0000A4920000}"/>
    <cellStyle name="Normal 4 6 3" xfId="37542" xr:uid="{00000000-0005-0000-0000-0000A5920000}"/>
    <cellStyle name="Normal 4 6 3 2" xfId="37543" xr:uid="{00000000-0005-0000-0000-0000A6920000}"/>
    <cellStyle name="Normal 4 6 4" xfId="37544" xr:uid="{00000000-0005-0000-0000-0000A7920000}"/>
    <cellStyle name="Normal 4 6 4 2" xfId="37545" xr:uid="{00000000-0005-0000-0000-0000A8920000}"/>
    <cellStyle name="Normal 4 6 5" xfId="37546" xr:uid="{00000000-0005-0000-0000-0000A9920000}"/>
    <cellStyle name="Normal 4 6 5 2" xfId="37547" xr:uid="{00000000-0005-0000-0000-0000AA920000}"/>
    <cellStyle name="Normal 4 6 6" xfId="37548" xr:uid="{00000000-0005-0000-0000-0000AB920000}"/>
    <cellStyle name="Normal 4 6 6 2" xfId="37549" xr:uid="{00000000-0005-0000-0000-0000AC920000}"/>
    <cellStyle name="Normal 4 6 7" xfId="37550" xr:uid="{00000000-0005-0000-0000-0000AD920000}"/>
    <cellStyle name="Normal 4 6 7 2" xfId="37551" xr:uid="{00000000-0005-0000-0000-0000AE920000}"/>
    <cellStyle name="Normal 4 6 8" xfId="37552" xr:uid="{00000000-0005-0000-0000-0000AF920000}"/>
    <cellStyle name="Normal 4 6 9" xfId="37553" xr:uid="{00000000-0005-0000-0000-0000B0920000}"/>
    <cellStyle name="Normal 4 7" xfId="37554" xr:uid="{00000000-0005-0000-0000-0000B1920000}"/>
    <cellStyle name="Normal 4 7 10" xfId="37555" xr:uid="{00000000-0005-0000-0000-0000B2920000}"/>
    <cellStyle name="Normal 4 7 2" xfId="37556" xr:uid="{00000000-0005-0000-0000-0000B3920000}"/>
    <cellStyle name="Normal 4 7 2 2" xfId="37557" xr:uid="{00000000-0005-0000-0000-0000B4920000}"/>
    <cellStyle name="Normal 4 7 3" xfId="37558" xr:uid="{00000000-0005-0000-0000-0000B5920000}"/>
    <cellStyle name="Normal 4 7 3 2" xfId="37559" xr:uid="{00000000-0005-0000-0000-0000B6920000}"/>
    <cellStyle name="Normal 4 7 4" xfId="37560" xr:uid="{00000000-0005-0000-0000-0000B7920000}"/>
    <cellStyle name="Normal 4 7 4 2" xfId="37561" xr:uid="{00000000-0005-0000-0000-0000B8920000}"/>
    <cellStyle name="Normal 4 7 5" xfId="37562" xr:uid="{00000000-0005-0000-0000-0000B9920000}"/>
    <cellStyle name="Normal 4 7 5 2" xfId="37563" xr:uid="{00000000-0005-0000-0000-0000BA920000}"/>
    <cellStyle name="Normal 4 7 6" xfId="37564" xr:uid="{00000000-0005-0000-0000-0000BB920000}"/>
    <cellStyle name="Normal 4 7 6 2" xfId="37565" xr:uid="{00000000-0005-0000-0000-0000BC920000}"/>
    <cellStyle name="Normal 4 7 7" xfId="37566" xr:uid="{00000000-0005-0000-0000-0000BD920000}"/>
    <cellStyle name="Normal 4 7 7 2" xfId="37567" xr:uid="{00000000-0005-0000-0000-0000BE920000}"/>
    <cellStyle name="Normal 4 7 8" xfId="37568" xr:uid="{00000000-0005-0000-0000-0000BF920000}"/>
    <cellStyle name="Normal 4 7 9" xfId="37569" xr:uid="{00000000-0005-0000-0000-0000C0920000}"/>
    <cellStyle name="Normal 4 8" xfId="37570" xr:uid="{00000000-0005-0000-0000-0000C1920000}"/>
    <cellStyle name="Normal 4 8 10" xfId="37571" xr:uid="{00000000-0005-0000-0000-0000C2920000}"/>
    <cellStyle name="Normal 4 8 2" xfId="37572" xr:uid="{00000000-0005-0000-0000-0000C3920000}"/>
    <cellStyle name="Normal 4 8 2 2" xfId="37573" xr:uid="{00000000-0005-0000-0000-0000C4920000}"/>
    <cellStyle name="Normal 4 8 3" xfId="37574" xr:uid="{00000000-0005-0000-0000-0000C5920000}"/>
    <cellStyle name="Normal 4 8 3 2" xfId="37575" xr:uid="{00000000-0005-0000-0000-0000C6920000}"/>
    <cellStyle name="Normal 4 8 4" xfId="37576" xr:uid="{00000000-0005-0000-0000-0000C7920000}"/>
    <cellStyle name="Normal 4 8 4 2" xfId="37577" xr:uid="{00000000-0005-0000-0000-0000C8920000}"/>
    <cellStyle name="Normal 4 8 5" xfId="37578" xr:uid="{00000000-0005-0000-0000-0000C9920000}"/>
    <cellStyle name="Normal 4 8 5 2" xfId="37579" xr:uid="{00000000-0005-0000-0000-0000CA920000}"/>
    <cellStyle name="Normal 4 8 6" xfId="37580" xr:uid="{00000000-0005-0000-0000-0000CB920000}"/>
    <cellStyle name="Normal 4 8 6 2" xfId="37581" xr:uid="{00000000-0005-0000-0000-0000CC920000}"/>
    <cellStyle name="Normal 4 8 7" xfId="37582" xr:uid="{00000000-0005-0000-0000-0000CD920000}"/>
    <cellStyle name="Normal 4 8 7 2" xfId="37583" xr:uid="{00000000-0005-0000-0000-0000CE920000}"/>
    <cellStyle name="Normal 4 8 8" xfId="37584" xr:uid="{00000000-0005-0000-0000-0000CF920000}"/>
    <cellStyle name="Normal 4 8 9" xfId="37585" xr:uid="{00000000-0005-0000-0000-0000D0920000}"/>
    <cellStyle name="Normal 4 9" xfId="37586" xr:uid="{00000000-0005-0000-0000-0000D1920000}"/>
    <cellStyle name="Normal 4 9 10" xfId="37587" xr:uid="{00000000-0005-0000-0000-0000D2920000}"/>
    <cellStyle name="Normal 4 9 2" xfId="37588" xr:uid="{00000000-0005-0000-0000-0000D3920000}"/>
    <cellStyle name="Normal 4 9 2 2" xfId="37589" xr:uid="{00000000-0005-0000-0000-0000D4920000}"/>
    <cellStyle name="Normal 4 9 3" xfId="37590" xr:uid="{00000000-0005-0000-0000-0000D5920000}"/>
    <cellStyle name="Normal 4 9 3 2" xfId="37591" xr:uid="{00000000-0005-0000-0000-0000D6920000}"/>
    <cellStyle name="Normal 4 9 4" xfId="37592" xr:uid="{00000000-0005-0000-0000-0000D7920000}"/>
    <cellStyle name="Normal 4 9 4 2" xfId="37593" xr:uid="{00000000-0005-0000-0000-0000D8920000}"/>
    <cellStyle name="Normal 4 9 5" xfId="37594" xr:uid="{00000000-0005-0000-0000-0000D9920000}"/>
    <cellStyle name="Normal 4 9 5 2" xfId="37595" xr:uid="{00000000-0005-0000-0000-0000DA920000}"/>
    <cellStyle name="Normal 4 9 6" xfId="37596" xr:uid="{00000000-0005-0000-0000-0000DB920000}"/>
    <cellStyle name="Normal 4 9 6 2" xfId="37597" xr:uid="{00000000-0005-0000-0000-0000DC920000}"/>
    <cellStyle name="Normal 4 9 7" xfId="37598" xr:uid="{00000000-0005-0000-0000-0000DD920000}"/>
    <cellStyle name="Normal 4 9 7 2" xfId="37599" xr:uid="{00000000-0005-0000-0000-0000DE920000}"/>
    <cellStyle name="Normal 4 9 8" xfId="37600" xr:uid="{00000000-0005-0000-0000-0000DF920000}"/>
    <cellStyle name="Normal 4 9 9" xfId="37601" xr:uid="{00000000-0005-0000-0000-0000E0920000}"/>
    <cellStyle name="Normal 40" xfId="37602" xr:uid="{00000000-0005-0000-0000-0000E1920000}"/>
    <cellStyle name="Normal 40 10" xfId="37603" xr:uid="{00000000-0005-0000-0000-0000E2920000}"/>
    <cellStyle name="Normal 40 10 2" xfId="37604" xr:uid="{00000000-0005-0000-0000-0000E3920000}"/>
    <cellStyle name="Normal 40 11" xfId="37605" xr:uid="{00000000-0005-0000-0000-0000E4920000}"/>
    <cellStyle name="Normal 40 12" xfId="37606" xr:uid="{00000000-0005-0000-0000-0000E5920000}"/>
    <cellStyle name="Normal 40 2" xfId="37607" xr:uid="{00000000-0005-0000-0000-0000E6920000}"/>
    <cellStyle name="Normal 40 2 2" xfId="37608" xr:uid="{00000000-0005-0000-0000-0000E7920000}"/>
    <cellStyle name="Normal 40 2 2 2" xfId="37609" xr:uid="{00000000-0005-0000-0000-0000E8920000}"/>
    <cellStyle name="Normal 40 2 2 3" xfId="37610" xr:uid="{00000000-0005-0000-0000-0000E9920000}"/>
    <cellStyle name="Normal 40 2 3" xfId="37611" xr:uid="{00000000-0005-0000-0000-0000EA920000}"/>
    <cellStyle name="Normal 40 2 3 2" xfId="37612" xr:uid="{00000000-0005-0000-0000-0000EB920000}"/>
    <cellStyle name="Normal 40 2 4" xfId="37613" xr:uid="{00000000-0005-0000-0000-0000EC920000}"/>
    <cellStyle name="Normal 40 2 4 2" xfId="37614" xr:uid="{00000000-0005-0000-0000-0000ED920000}"/>
    <cellStyle name="Normal 40 2 5" xfId="37615" xr:uid="{00000000-0005-0000-0000-0000EE920000}"/>
    <cellStyle name="Normal 40 2 5 2" xfId="37616" xr:uid="{00000000-0005-0000-0000-0000EF920000}"/>
    <cellStyle name="Normal 40 2 6" xfId="37617" xr:uid="{00000000-0005-0000-0000-0000F0920000}"/>
    <cellStyle name="Normal 40 2 7" xfId="37618" xr:uid="{00000000-0005-0000-0000-0000F1920000}"/>
    <cellStyle name="Normal 40 3" xfId="37619" xr:uid="{00000000-0005-0000-0000-0000F2920000}"/>
    <cellStyle name="Normal 40 3 2" xfId="37620" xr:uid="{00000000-0005-0000-0000-0000F3920000}"/>
    <cellStyle name="Normal 40 3 2 2" xfId="37621" xr:uid="{00000000-0005-0000-0000-0000F4920000}"/>
    <cellStyle name="Normal 40 3 2 3" xfId="37622" xr:uid="{00000000-0005-0000-0000-0000F5920000}"/>
    <cellStyle name="Normal 40 3 3" xfId="37623" xr:uid="{00000000-0005-0000-0000-0000F6920000}"/>
    <cellStyle name="Normal 40 3 3 2" xfId="37624" xr:uid="{00000000-0005-0000-0000-0000F7920000}"/>
    <cellStyle name="Normal 40 3 4" xfId="37625" xr:uid="{00000000-0005-0000-0000-0000F8920000}"/>
    <cellStyle name="Normal 40 3 4 2" xfId="37626" xr:uid="{00000000-0005-0000-0000-0000F9920000}"/>
    <cellStyle name="Normal 40 3 5" xfId="37627" xr:uid="{00000000-0005-0000-0000-0000FA920000}"/>
    <cellStyle name="Normal 40 3 5 2" xfId="37628" xr:uid="{00000000-0005-0000-0000-0000FB920000}"/>
    <cellStyle name="Normal 40 3 6" xfId="37629" xr:uid="{00000000-0005-0000-0000-0000FC920000}"/>
    <cellStyle name="Normal 40 3 7" xfId="37630" xr:uid="{00000000-0005-0000-0000-0000FD920000}"/>
    <cellStyle name="Normal 40 4" xfId="37631" xr:uid="{00000000-0005-0000-0000-0000FE920000}"/>
    <cellStyle name="Normal 40 4 2" xfId="37632" xr:uid="{00000000-0005-0000-0000-0000FF920000}"/>
    <cellStyle name="Normal 40 4 2 2" xfId="37633" xr:uid="{00000000-0005-0000-0000-000000930000}"/>
    <cellStyle name="Normal 40 4 2 3" xfId="37634" xr:uid="{00000000-0005-0000-0000-000001930000}"/>
    <cellStyle name="Normal 40 4 3" xfId="37635" xr:uid="{00000000-0005-0000-0000-000002930000}"/>
    <cellStyle name="Normal 40 4 3 2" xfId="37636" xr:uid="{00000000-0005-0000-0000-000003930000}"/>
    <cellStyle name="Normal 40 4 4" xfId="37637" xr:uid="{00000000-0005-0000-0000-000004930000}"/>
    <cellStyle name="Normal 40 4 4 2" xfId="37638" xr:uid="{00000000-0005-0000-0000-000005930000}"/>
    <cellStyle name="Normal 40 4 5" xfId="37639" xr:uid="{00000000-0005-0000-0000-000006930000}"/>
    <cellStyle name="Normal 40 4 5 2" xfId="37640" xr:uid="{00000000-0005-0000-0000-000007930000}"/>
    <cellStyle name="Normal 40 4 6" xfId="37641" xr:uid="{00000000-0005-0000-0000-000008930000}"/>
    <cellStyle name="Normal 40 4 7" xfId="37642" xr:uid="{00000000-0005-0000-0000-000009930000}"/>
    <cellStyle name="Normal 40 5" xfId="37643" xr:uid="{00000000-0005-0000-0000-00000A930000}"/>
    <cellStyle name="Normal 40 5 2" xfId="37644" xr:uid="{00000000-0005-0000-0000-00000B930000}"/>
    <cellStyle name="Normal 40 5 3" xfId="37645" xr:uid="{00000000-0005-0000-0000-00000C930000}"/>
    <cellStyle name="Normal 40 6" xfId="37646" xr:uid="{00000000-0005-0000-0000-00000D930000}"/>
    <cellStyle name="Normal 40 6 2" xfId="37647" xr:uid="{00000000-0005-0000-0000-00000E930000}"/>
    <cellStyle name="Normal 40 7" xfId="37648" xr:uid="{00000000-0005-0000-0000-00000F930000}"/>
    <cellStyle name="Normal 40 7 2" xfId="37649" xr:uid="{00000000-0005-0000-0000-000010930000}"/>
    <cellStyle name="Normal 40 8" xfId="37650" xr:uid="{00000000-0005-0000-0000-000011930000}"/>
    <cellStyle name="Normal 40 8 2" xfId="37651" xr:uid="{00000000-0005-0000-0000-000012930000}"/>
    <cellStyle name="Normal 40 9" xfId="37652" xr:uid="{00000000-0005-0000-0000-000013930000}"/>
    <cellStyle name="Normal 40 9 2" xfId="37653" xr:uid="{00000000-0005-0000-0000-000014930000}"/>
    <cellStyle name="Normal 41" xfId="37654" xr:uid="{00000000-0005-0000-0000-000015930000}"/>
    <cellStyle name="Normal 41 10" xfId="37655" xr:uid="{00000000-0005-0000-0000-000016930000}"/>
    <cellStyle name="Normal 41 10 2" xfId="37656" xr:uid="{00000000-0005-0000-0000-000017930000}"/>
    <cellStyle name="Normal 41 11" xfId="37657" xr:uid="{00000000-0005-0000-0000-000018930000}"/>
    <cellStyle name="Normal 41 12" xfId="37658" xr:uid="{00000000-0005-0000-0000-000019930000}"/>
    <cellStyle name="Normal 41 2" xfId="37659" xr:uid="{00000000-0005-0000-0000-00001A930000}"/>
    <cellStyle name="Normal 41 2 2" xfId="37660" xr:uid="{00000000-0005-0000-0000-00001B930000}"/>
    <cellStyle name="Normal 41 2 2 2" xfId="37661" xr:uid="{00000000-0005-0000-0000-00001C930000}"/>
    <cellStyle name="Normal 41 2 2 3" xfId="37662" xr:uid="{00000000-0005-0000-0000-00001D930000}"/>
    <cellStyle name="Normal 41 2 3" xfId="37663" xr:uid="{00000000-0005-0000-0000-00001E930000}"/>
    <cellStyle name="Normal 41 2 3 2" xfId="37664" xr:uid="{00000000-0005-0000-0000-00001F930000}"/>
    <cellStyle name="Normal 41 2 4" xfId="37665" xr:uid="{00000000-0005-0000-0000-000020930000}"/>
    <cellStyle name="Normal 41 2 4 2" xfId="37666" xr:uid="{00000000-0005-0000-0000-000021930000}"/>
    <cellStyle name="Normal 41 2 5" xfId="37667" xr:uid="{00000000-0005-0000-0000-000022930000}"/>
    <cellStyle name="Normal 41 2 5 2" xfId="37668" xr:uid="{00000000-0005-0000-0000-000023930000}"/>
    <cellStyle name="Normal 41 2 6" xfId="37669" xr:uid="{00000000-0005-0000-0000-000024930000}"/>
    <cellStyle name="Normal 41 2 7" xfId="37670" xr:uid="{00000000-0005-0000-0000-000025930000}"/>
    <cellStyle name="Normal 41 3" xfId="37671" xr:uid="{00000000-0005-0000-0000-000026930000}"/>
    <cellStyle name="Normal 41 3 2" xfId="37672" xr:uid="{00000000-0005-0000-0000-000027930000}"/>
    <cellStyle name="Normal 41 3 2 2" xfId="37673" xr:uid="{00000000-0005-0000-0000-000028930000}"/>
    <cellStyle name="Normal 41 3 2 3" xfId="37674" xr:uid="{00000000-0005-0000-0000-000029930000}"/>
    <cellStyle name="Normal 41 3 3" xfId="37675" xr:uid="{00000000-0005-0000-0000-00002A930000}"/>
    <cellStyle name="Normal 41 3 3 2" xfId="37676" xr:uid="{00000000-0005-0000-0000-00002B930000}"/>
    <cellStyle name="Normal 41 3 4" xfId="37677" xr:uid="{00000000-0005-0000-0000-00002C930000}"/>
    <cellStyle name="Normal 41 3 4 2" xfId="37678" xr:uid="{00000000-0005-0000-0000-00002D930000}"/>
    <cellStyle name="Normal 41 3 5" xfId="37679" xr:uid="{00000000-0005-0000-0000-00002E930000}"/>
    <cellStyle name="Normal 41 3 5 2" xfId="37680" xr:uid="{00000000-0005-0000-0000-00002F930000}"/>
    <cellStyle name="Normal 41 3 6" xfId="37681" xr:uid="{00000000-0005-0000-0000-000030930000}"/>
    <cellStyle name="Normal 41 3 7" xfId="37682" xr:uid="{00000000-0005-0000-0000-000031930000}"/>
    <cellStyle name="Normal 41 4" xfId="37683" xr:uid="{00000000-0005-0000-0000-000032930000}"/>
    <cellStyle name="Normal 41 4 2" xfId="37684" xr:uid="{00000000-0005-0000-0000-000033930000}"/>
    <cellStyle name="Normal 41 4 2 2" xfId="37685" xr:uid="{00000000-0005-0000-0000-000034930000}"/>
    <cellStyle name="Normal 41 4 2 3" xfId="37686" xr:uid="{00000000-0005-0000-0000-000035930000}"/>
    <cellStyle name="Normal 41 4 3" xfId="37687" xr:uid="{00000000-0005-0000-0000-000036930000}"/>
    <cellStyle name="Normal 41 4 3 2" xfId="37688" xr:uid="{00000000-0005-0000-0000-000037930000}"/>
    <cellStyle name="Normal 41 4 4" xfId="37689" xr:uid="{00000000-0005-0000-0000-000038930000}"/>
    <cellStyle name="Normal 41 4 4 2" xfId="37690" xr:uid="{00000000-0005-0000-0000-000039930000}"/>
    <cellStyle name="Normal 41 4 5" xfId="37691" xr:uid="{00000000-0005-0000-0000-00003A930000}"/>
    <cellStyle name="Normal 41 4 5 2" xfId="37692" xr:uid="{00000000-0005-0000-0000-00003B930000}"/>
    <cellStyle name="Normal 41 4 6" xfId="37693" xr:uid="{00000000-0005-0000-0000-00003C930000}"/>
    <cellStyle name="Normal 41 4 7" xfId="37694" xr:uid="{00000000-0005-0000-0000-00003D930000}"/>
    <cellStyle name="Normal 41 5" xfId="37695" xr:uid="{00000000-0005-0000-0000-00003E930000}"/>
    <cellStyle name="Normal 41 5 2" xfId="37696" xr:uid="{00000000-0005-0000-0000-00003F930000}"/>
    <cellStyle name="Normal 41 5 3" xfId="37697" xr:uid="{00000000-0005-0000-0000-000040930000}"/>
    <cellStyle name="Normal 41 6" xfId="37698" xr:uid="{00000000-0005-0000-0000-000041930000}"/>
    <cellStyle name="Normal 41 6 2" xfId="37699" xr:uid="{00000000-0005-0000-0000-000042930000}"/>
    <cellStyle name="Normal 41 7" xfId="37700" xr:uid="{00000000-0005-0000-0000-000043930000}"/>
    <cellStyle name="Normal 41 7 2" xfId="37701" xr:uid="{00000000-0005-0000-0000-000044930000}"/>
    <cellStyle name="Normal 41 8" xfId="37702" xr:uid="{00000000-0005-0000-0000-000045930000}"/>
    <cellStyle name="Normal 41 8 2" xfId="37703" xr:uid="{00000000-0005-0000-0000-000046930000}"/>
    <cellStyle name="Normal 41 9" xfId="37704" xr:uid="{00000000-0005-0000-0000-000047930000}"/>
    <cellStyle name="Normal 41 9 2" xfId="37705" xr:uid="{00000000-0005-0000-0000-000048930000}"/>
    <cellStyle name="Normal 42" xfId="37706" xr:uid="{00000000-0005-0000-0000-000049930000}"/>
    <cellStyle name="Normal 42 10" xfId="37707" xr:uid="{00000000-0005-0000-0000-00004A930000}"/>
    <cellStyle name="Normal 42 10 2" xfId="37708" xr:uid="{00000000-0005-0000-0000-00004B930000}"/>
    <cellStyle name="Normal 42 11" xfId="37709" xr:uid="{00000000-0005-0000-0000-00004C930000}"/>
    <cellStyle name="Normal 42 12" xfId="37710" xr:uid="{00000000-0005-0000-0000-00004D930000}"/>
    <cellStyle name="Normal 42 2" xfId="37711" xr:uid="{00000000-0005-0000-0000-00004E930000}"/>
    <cellStyle name="Normal 42 2 2" xfId="37712" xr:uid="{00000000-0005-0000-0000-00004F930000}"/>
    <cellStyle name="Normal 42 2 2 2" xfId="37713" xr:uid="{00000000-0005-0000-0000-000050930000}"/>
    <cellStyle name="Normal 42 2 2 3" xfId="37714" xr:uid="{00000000-0005-0000-0000-000051930000}"/>
    <cellStyle name="Normal 42 2 3" xfId="37715" xr:uid="{00000000-0005-0000-0000-000052930000}"/>
    <cellStyle name="Normal 42 2 3 2" xfId="37716" xr:uid="{00000000-0005-0000-0000-000053930000}"/>
    <cellStyle name="Normal 42 2 4" xfId="37717" xr:uid="{00000000-0005-0000-0000-000054930000}"/>
    <cellStyle name="Normal 42 2 4 2" xfId="37718" xr:uid="{00000000-0005-0000-0000-000055930000}"/>
    <cellStyle name="Normal 42 2 5" xfId="37719" xr:uid="{00000000-0005-0000-0000-000056930000}"/>
    <cellStyle name="Normal 42 2 5 2" xfId="37720" xr:uid="{00000000-0005-0000-0000-000057930000}"/>
    <cellStyle name="Normal 42 2 6" xfId="37721" xr:uid="{00000000-0005-0000-0000-000058930000}"/>
    <cellStyle name="Normal 42 2 7" xfId="37722" xr:uid="{00000000-0005-0000-0000-000059930000}"/>
    <cellStyle name="Normal 42 3" xfId="37723" xr:uid="{00000000-0005-0000-0000-00005A930000}"/>
    <cellStyle name="Normal 42 3 2" xfId="37724" xr:uid="{00000000-0005-0000-0000-00005B930000}"/>
    <cellStyle name="Normal 42 3 2 2" xfId="37725" xr:uid="{00000000-0005-0000-0000-00005C930000}"/>
    <cellStyle name="Normal 42 3 2 3" xfId="37726" xr:uid="{00000000-0005-0000-0000-00005D930000}"/>
    <cellStyle name="Normal 42 3 3" xfId="37727" xr:uid="{00000000-0005-0000-0000-00005E930000}"/>
    <cellStyle name="Normal 42 3 3 2" xfId="37728" xr:uid="{00000000-0005-0000-0000-00005F930000}"/>
    <cellStyle name="Normal 42 3 4" xfId="37729" xr:uid="{00000000-0005-0000-0000-000060930000}"/>
    <cellStyle name="Normal 42 3 4 2" xfId="37730" xr:uid="{00000000-0005-0000-0000-000061930000}"/>
    <cellStyle name="Normal 42 3 5" xfId="37731" xr:uid="{00000000-0005-0000-0000-000062930000}"/>
    <cellStyle name="Normal 42 3 5 2" xfId="37732" xr:uid="{00000000-0005-0000-0000-000063930000}"/>
    <cellStyle name="Normal 42 3 6" xfId="37733" xr:uid="{00000000-0005-0000-0000-000064930000}"/>
    <cellStyle name="Normal 42 3 7" xfId="37734" xr:uid="{00000000-0005-0000-0000-000065930000}"/>
    <cellStyle name="Normal 42 4" xfId="37735" xr:uid="{00000000-0005-0000-0000-000066930000}"/>
    <cellStyle name="Normal 42 4 2" xfId="37736" xr:uid="{00000000-0005-0000-0000-000067930000}"/>
    <cellStyle name="Normal 42 4 2 2" xfId="37737" xr:uid="{00000000-0005-0000-0000-000068930000}"/>
    <cellStyle name="Normal 42 4 2 3" xfId="37738" xr:uid="{00000000-0005-0000-0000-000069930000}"/>
    <cellStyle name="Normal 42 4 3" xfId="37739" xr:uid="{00000000-0005-0000-0000-00006A930000}"/>
    <cellStyle name="Normal 42 4 3 2" xfId="37740" xr:uid="{00000000-0005-0000-0000-00006B930000}"/>
    <cellStyle name="Normal 42 4 4" xfId="37741" xr:uid="{00000000-0005-0000-0000-00006C930000}"/>
    <cellStyle name="Normal 42 4 4 2" xfId="37742" xr:uid="{00000000-0005-0000-0000-00006D930000}"/>
    <cellStyle name="Normal 42 4 5" xfId="37743" xr:uid="{00000000-0005-0000-0000-00006E930000}"/>
    <cellStyle name="Normal 42 4 5 2" xfId="37744" xr:uid="{00000000-0005-0000-0000-00006F930000}"/>
    <cellStyle name="Normal 42 4 6" xfId="37745" xr:uid="{00000000-0005-0000-0000-000070930000}"/>
    <cellStyle name="Normal 42 4 7" xfId="37746" xr:uid="{00000000-0005-0000-0000-000071930000}"/>
    <cellStyle name="Normal 42 5" xfId="37747" xr:uid="{00000000-0005-0000-0000-000072930000}"/>
    <cellStyle name="Normal 42 5 2" xfId="37748" xr:uid="{00000000-0005-0000-0000-000073930000}"/>
    <cellStyle name="Normal 42 5 3" xfId="37749" xr:uid="{00000000-0005-0000-0000-000074930000}"/>
    <cellStyle name="Normal 42 6" xfId="37750" xr:uid="{00000000-0005-0000-0000-000075930000}"/>
    <cellStyle name="Normal 42 6 2" xfId="37751" xr:uid="{00000000-0005-0000-0000-000076930000}"/>
    <cellStyle name="Normal 42 7" xfId="37752" xr:uid="{00000000-0005-0000-0000-000077930000}"/>
    <cellStyle name="Normal 42 7 2" xfId="37753" xr:uid="{00000000-0005-0000-0000-000078930000}"/>
    <cellStyle name="Normal 42 8" xfId="37754" xr:uid="{00000000-0005-0000-0000-000079930000}"/>
    <cellStyle name="Normal 42 8 2" xfId="37755" xr:uid="{00000000-0005-0000-0000-00007A930000}"/>
    <cellStyle name="Normal 42 9" xfId="37756" xr:uid="{00000000-0005-0000-0000-00007B930000}"/>
    <cellStyle name="Normal 42 9 2" xfId="37757" xr:uid="{00000000-0005-0000-0000-00007C930000}"/>
    <cellStyle name="Normal 43" xfId="37758" xr:uid="{00000000-0005-0000-0000-00007D930000}"/>
    <cellStyle name="Normal 43 10" xfId="37759" xr:uid="{00000000-0005-0000-0000-00007E930000}"/>
    <cellStyle name="Normal 43 10 2" xfId="37760" xr:uid="{00000000-0005-0000-0000-00007F930000}"/>
    <cellStyle name="Normal 43 11" xfId="37761" xr:uid="{00000000-0005-0000-0000-000080930000}"/>
    <cellStyle name="Normal 43 12" xfId="37762" xr:uid="{00000000-0005-0000-0000-000081930000}"/>
    <cellStyle name="Normal 43 2" xfId="37763" xr:uid="{00000000-0005-0000-0000-000082930000}"/>
    <cellStyle name="Normal 43 2 2" xfId="37764" xr:uid="{00000000-0005-0000-0000-000083930000}"/>
    <cellStyle name="Normal 43 2 2 2" xfId="37765" xr:uid="{00000000-0005-0000-0000-000084930000}"/>
    <cellStyle name="Normal 43 2 2 3" xfId="37766" xr:uid="{00000000-0005-0000-0000-000085930000}"/>
    <cellStyle name="Normal 43 2 3" xfId="37767" xr:uid="{00000000-0005-0000-0000-000086930000}"/>
    <cellStyle name="Normal 43 2 3 2" xfId="37768" xr:uid="{00000000-0005-0000-0000-000087930000}"/>
    <cellStyle name="Normal 43 2 4" xfId="37769" xr:uid="{00000000-0005-0000-0000-000088930000}"/>
    <cellStyle name="Normal 43 2 4 2" xfId="37770" xr:uid="{00000000-0005-0000-0000-000089930000}"/>
    <cellStyle name="Normal 43 2 5" xfId="37771" xr:uid="{00000000-0005-0000-0000-00008A930000}"/>
    <cellStyle name="Normal 43 2 5 2" xfId="37772" xr:uid="{00000000-0005-0000-0000-00008B930000}"/>
    <cellStyle name="Normal 43 2 6" xfId="37773" xr:uid="{00000000-0005-0000-0000-00008C930000}"/>
    <cellStyle name="Normal 43 2 7" xfId="37774" xr:uid="{00000000-0005-0000-0000-00008D930000}"/>
    <cellStyle name="Normal 43 3" xfId="37775" xr:uid="{00000000-0005-0000-0000-00008E930000}"/>
    <cellStyle name="Normal 43 3 2" xfId="37776" xr:uid="{00000000-0005-0000-0000-00008F930000}"/>
    <cellStyle name="Normal 43 3 2 2" xfId="37777" xr:uid="{00000000-0005-0000-0000-000090930000}"/>
    <cellStyle name="Normal 43 3 2 3" xfId="37778" xr:uid="{00000000-0005-0000-0000-000091930000}"/>
    <cellStyle name="Normal 43 3 3" xfId="37779" xr:uid="{00000000-0005-0000-0000-000092930000}"/>
    <cellStyle name="Normal 43 3 3 2" xfId="37780" xr:uid="{00000000-0005-0000-0000-000093930000}"/>
    <cellStyle name="Normal 43 3 4" xfId="37781" xr:uid="{00000000-0005-0000-0000-000094930000}"/>
    <cellStyle name="Normal 43 3 4 2" xfId="37782" xr:uid="{00000000-0005-0000-0000-000095930000}"/>
    <cellStyle name="Normal 43 3 5" xfId="37783" xr:uid="{00000000-0005-0000-0000-000096930000}"/>
    <cellStyle name="Normal 43 3 5 2" xfId="37784" xr:uid="{00000000-0005-0000-0000-000097930000}"/>
    <cellStyle name="Normal 43 3 6" xfId="37785" xr:uid="{00000000-0005-0000-0000-000098930000}"/>
    <cellStyle name="Normal 43 3 7" xfId="37786" xr:uid="{00000000-0005-0000-0000-000099930000}"/>
    <cellStyle name="Normal 43 4" xfId="37787" xr:uid="{00000000-0005-0000-0000-00009A930000}"/>
    <cellStyle name="Normal 43 4 2" xfId="37788" xr:uid="{00000000-0005-0000-0000-00009B930000}"/>
    <cellStyle name="Normal 43 4 2 2" xfId="37789" xr:uid="{00000000-0005-0000-0000-00009C930000}"/>
    <cellStyle name="Normal 43 4 2 3" xfId="37790" xr:uid="{00000000-0005-0000-0000-00009D930000}"/>
    <cellStyle name="Normal 43 4 3" xfId="37791" xr:uid="{00000000-0005-0000-0000-00009E930000}"/>
    <cellStyle name="Normal 43 4 3 2" xfId="37792" xr:uid="{00000000-0005-0000-0000-00009F930000}"/>
    <cellStyle name="Normal 43 4 4" xfId="37793" xr:uid="{00000000-0005-0000-0000-0000A0930000}"/>
    <cellStyle name="Normal 43 4 4 2" xfId="37794" xr:uid="{00000000-0005-0000-0000-0000A1930000}"/>
    <cellStyle name="Normal 43 4 5" xfId="37795" xr:uid="{00000000-0005-0000-0000-0000A2930000}"/>
    <cellStyle name="Normal 43 4 5 2" xfId="37796" xr:uid="{00000000-0005-0000-0000-0000A3930000}"/>
    <cellStyle name="Normal 43 4 6" xfId="37797" xr:uid="{00000000-0005-0000-0000-0000A4930000}"/>
    <cellStyle name="Normal 43 4 7" xfId="37798" xr:uid="{00000000-0005-0000-0000-0000A5930000}"/>
    <cellStyle name="Normal 43 5" xfId="37799" xr:uid="{00000000-0005-0000-0000-0000A6930000}"/>
    <cellStyle name="Normal 43 5 2" xfId="37800" xr:uid="{00000000-0005-0000-0000-0000A7930000}"/>
    <cellStyle name="Normal 43 5 3" xfId="37801" xr:uid="{00000000-0005-0000-0000-0000A8930000}"/>
    <cellStyle name="Normal 43 6" xfId="37802" xr:uid="{00000000-0005-0000-0000-0000A9930000}"/>
    <cellStyle name="Normal 43 6 2" xfId="37803" xr:uid="{00000000-0005-0000-0000-0000AA930000}"/>
    <cellStyle name="Normal 43 7" xfId="37804" xr:uid="{00000000-0005-0000-0000-0000AB930000}"/>
    <cellStyle name="Normal 43 7 2" xfId="37805" xr:uid="{00000000-0005-0000-0000-0000AC930000}"/>
    <cellStyle name="Normal 43 8" xfId="37806" xr:uid="{00000000-0005-0000-0000-0000AD930000}"/>
    <cellStyle name="Normal 43 8 2" xfId="37807" xr:uid="{00000000-0005-0000-0000-0000AE930000}"/>
    <cellStyle name="Normal 43 9" xfId="37808" xr:uid="{00000000-0005-0000-0000-0000AF930000}"/>
    <cellStyle name="Normal 43 9 2" xfId="37809" xr:uid="{00000000-0005-0000-0000-0000B0930000}"/>
    <cellStyle name="Normal 44" xfId="37810" xr:uid="{00000000-0005-0000-0000-0000B1930000}"/>
    <cellStyle name="Normal 44 10" xfId="37811" xr:uid="{00000000-0005-0000-0000-0000B2930000}"/>
    <cellStyle name="Normal 44 10 2" xfId="37812" xr:uid="{00000000-0005-0000-0000-0000B3930000}"/>
    <cellStyle name="Normal 44 11" xfId="37813" xr:uid="{00000000-0005-0000-0000-0000B4930000}"/>
    <cellStyle name="Normal 44 12" xfId="37814" xr:uid="{00000000-0005-0000-0000-0000B5930000}"/>
    <cellStyle name="Normal 44 2" xfId="37815" xr:uid="{00000000-0005-0000-0000-0000B6930000}"/>
    <cellStyle name="Normal 44 2 2" xfId="37816" xr:uid="{00000000-0005-0000-0000-0000B7930000}"/>
    <cellStyle name="Normal 44 2 2 2" xfId="37817" xr:uid="{00000000-0005-0000-0000-0000B8930000}"/>
    <cellStyle name="Normal 44 2 2 3" xfId="37818" xr:uid="{00000000-0005-0000-0000-0000B9930000}"/>
    <cellStyle name="Normal 44 2 3" xfId="37819" xr:uid="{00000000-0005-0000-0000-0000BA930000}"/>
    <cellStyle name="Normal 44 2 3 2" xfId="37820" xr:uid="{00000000-0005-0000-0000-0000BB930000}"/>
    <cellStyle name="Normal 44 2 4" xfId="37821" xr:uid="{00000000-0005-0000-0000-0000BC930000}"/>
    <cellStyle name="Normal 44 2 4 2" xfId="37822" xr:uid="{00000000-0005-0000-0000-0000BD930000}"/>
    <cellStyle name="Normal 44 2 5" xfId="37823" xr:uid="{00000000-0005-0000-0000-0000BE930000}"/>
    <cellStyle name="Normal 44 2 5 2" xfId="37824" xr:uid="{00000000-0005-0000-0000-0000BF930000}"/>
    <cellStyle name="Normal 44 2 6" xfId="37825" xr:uid="{00000000-0005-0000-0000-0000C0930000}"/>
    <cellStyle name="Normal 44 2 7" xfId="37826" xr:uid="{00000000-0005-0000-0000-0000C1930000}"/>
    <cellStyle name="Normal 44 3" xfId="37827" xr:uid="{00000000-0005-0000-0000-0000C2930000}"/>
    <cellStyle name="Normal 44 3 2" xfId="37828" xr:uid="{00000000-0005-0000-0000-0000C3930000}"/>
    <cellStyle name="Normal 44 3 2 2" xfId="37829" xr:uid="{00000000-0005-0000-0000-0000C4930000}"/>
    <cellStyle name="Normal 44 3 2 3" xfId="37830" xr:uid="{00000000-0005-0000-0000-0000C5930000}"/>
    <cellStyle name="Normal 44 3 3" xfId="37831" xr:uid="{00000000-0005-0000-0000-0000C6930000}"/>
    <cellStyle name="Normal 44 3 3 2" xfId="37832" xr:uid="{00000000-0005-0000-0000-0000C7930000}"/>
    <cellStyle name="Normal 44 3 4" xfId="37833" xr:uid="{00000000-0005-0000-0000-0000C8930000}"/>
    <cellStyle name="Normal 44 3 4 2" xfId="37834" xr:uid="{00000000-0005-0000-0000-0000C9930000}"/>
    <cellStyle name="Normal 44 3 5" xfId="37835" xr:uid="{00000000-0005-0000-0000-0000CA930000}"/>
    <cellStyle name="Normal 44 3 5 2" xfId="37836" xr:uid="{00000000-0005-0000-0000-0000CB930000}"/>
    <cellStyle name="Normal 44 3 6" xfId="37837" xr:uid="{00000000-0005-0000-0000-0000CC930000}"/>
    <cellStyle name="Normal 44 3 7" xfId="37838" xr:uid="{00000000-0005-0000-0000-0000CD930000}"/>
    <cellStyle name="Normal 44 4" xfId="37839" xr:uid="{00000000-0005-0000-0000-0000CE930000}"/>
    <cellStyle name="Normal 44 4 2" xfId="37840" xr:uid="{00000000-0005-0000-0000-0000CF930000}"/>
    <cellStyle name="Normal 44 4 2 2" xfId="37841" xr:uid="{00000000-0005-0000-0000-0000D0930000}"/>
    <cellStyle name="Normal 44 4 2 3" xfId="37842" xr:uid="{00000000-0005-0000-0000-0000D1930000}"/>
    <cellStyle name="Normal 44 4 3" xfId="37843" xr:uid="{00000000-0005-0000-0000-0000D2930000}"/>
    <cellStyle name="Normal 44 4 3 2" xfId="37844" xr:uid="{00000000-0005-0000-0000-0000D3930000}"/>
    <cellStyle name="Normal 44 4 4" xfId="37845" xr:uid="{00000000-0005-0000-0000-0000D4930000}"/>
    <cellStyle name="Normal 44 4 4 2" xfId="37846" xr:uid="{00000000-0005-0000-0000-0000D5930000}"/>
    <cellStyle name="Normal 44 4 5" xfId="37847" xr:uid="{00000000-0005-0000-0000-0000D6930000}"/>
    <cellStyle name="Normal 44 4 5 2" xfId="37848" xr:uid="{00000000-0005-0000-0000-0000D7930000}"/>
    <cellStyle name="Normal 44 4 6" xfId="37849" xr:uid="{00000000-0005-0000-0000-0000D8930000}"/>
    <cellStyle name="Normal 44 4 7" xfId="37850" xr:uid="{00000000-0005-0000-0000-0000D9930000}"/>
    <cellStyle name="Normal 44 5" xfId="37851" xr:uid="{00000000-0005-0000-0000-0000DA930000}"/>
    <cellStyle name="Normal 44 5 2" xfId="37852" xr:uid="{00000000-0005-0000-0000-0000DB930000}"/>
    <cellStyle name="Normal 44 5 3" xfId="37853" xr:uid="{00000000-0005-0000-0000-0000DC930000}"/>
    <cellStyle name="Normal 44 6" xfId="37854" xr:uid="{00000000-0005-0000-0000-0000DD930000}"/>
    <cellStyle name="Normal 44 6 2" xfId="37855" xr:uid="{00000000-0005-0000-0000-0000DE930000}"/>
    <cellStyle name="Normal 44 7" xfId="37856" xr:uid="{00000000-0005-0000-0000-0000DF930000}"/>
    <cellStyle name="Normal 44 7 2" xfId="37857" xr:uid="{00000000-0005-0000-0000-0000E0930000}"/>
    <cellStyle name="Normal 44 8" xfId="37858" xr:uid="{00000000-0005-0000-0000-0000E1930000}"/>
    <cellStyle name="Normal 44 8 2" xfId="37859" xr:uid="{00000000-0005-0000-0000-0000E2930000}"/>
    <cellStyle name="Normal 44 9" xfId="37860" xr:uid="{00000000-0005-0000-0000-0000E3930000}"/>
    <cellStyle name="Normal 44 9 2" xfId="37861" xr:uid="{00000000-0005-0000-0000-0000E4930000}"/>
    <cellStyle name="Normal 45" xfId="37862" xr:uid="{00000000-0005-0000-0000-0000E5930000}"/>
    <cellStyle name="Normal 45 10" xfId="37863" xr:uid="{00000000-0005-0000-0000-0000E6930000}"/>
    <cellStyle name="Normal 45 2" xfId="37864" xr:uid="{00000000-0005-0000-0000-0000E7930000}"/>
    <cellStyle name="Normal 45 2 2" xfId="37865" xr:uid="{00000000-0005-0000-0000-0000E8930000}"/>
    <cellStyle name="Normal 45 2 2 2" xfId="37866" xr:uid="{00000000-0005-0000-0000-0000E9930000}"/>
    <cellStyle name="Normal 45 2 2 3" xfId="37867" xr:uid="{00000000-0005-0000-0000-0000EA930000}"/>
    <cellStyle name="Normal 45 2 3" xfId="37868" xr:uid="{00000000-0005-0000-0000-0000EB930000}"/>
    <cellStyle name="Normal 45 2 3 2" xfId="37869" xr:uid="{00000000-0005-0000-0000-0000EC930000}"/>
    <cellStyle name="Normal 45 2 4" xfId="37870" xr:uid="{00000000-0005-0000-0000-0000ED930000}"/>
    <cellStyle name="Normal 45 2 4 2" xfId="37871" xr:uid="{00000000-0005-0000-0000-0000EE930000}"/>
    <cellStyle name="Normal 45 2 5" xfId="37872" xr:uid="{00000000-0005-0000-0000-0000EF930000}"/>
    <cellStyle name="Normal 45 2 5 2" xfId="37873" xr:uid="{00000000-0005-0000-0000-0000F0930000}"/>
    <cellStyle name="Normal 45 2 6" xfId="37874" xr:uid="{00000000-0005-0000-0000-0000F1930000}"/>
    <cellStyle name="Normal 45 2 7" xfId="37875" xr:uid="{00000000-0005-0000-0000-0000F2930000}"/>
    <cellStyle name="Normal 45 3" xfId="37876" xr:uid="{00000000-0005-0000-0000-0000F3930000}"/>
    <cellStyle name="Normal 45 3 2" xfId="37877" xr:uid="{00000000-0005-0000-0000-0000F4930000}"/>
    <cellStyle name="Normal 45 3 3" xfId="37878" xr:uid="{00000000-0005-0000-0000-0000F5930000}"/>
    <cellStyle name="Normal 45 4" xfId="37879" xr:uid="{00000000-0005-0000-0000-0000F6930000}"/>
    <cellStyle name="Normal 45 4 2" xfId="37880" xr:uid="{00000000-0005-0000-0000-0000F7930000}"/>
    <cellStyle name="Normal 45 5" xfId="37881" xr:uid="{00000000-0005-0000-0000-0000F8930000}"/>
    <cellStyle name="Normal 45 5 2" xfId="37882" xr:uid="{00000000-0005-0000-0000-0000F9930000}"/>
    <cellStyle name="Normal 45 6" xfId="37883" xr:uid="{00000000-0005-0000-0000-0000FA930000}"/>
    <cellStyle name="Normal 45 6 2" xfId="37884" xr:uid="{00000000-0005-0000-0000-0000FB930000}"/>
    <cellStyle name="Normal 45 7" xfId="37885" xr:uid="{00000000-0005-0000-0000-0000FC930000}"/>
    <cellStyle name="Normal 45 7 2" xfId="37886" xr:uid="{00000000-0005-0000-0000-0000FD930000}"/>
    <cellStyle name="Normal 45 8" xfId="37887" xr:uid="{00000000-0005-0000-0000-0000FE930000}"/>
    <cellStyle name="Normal 45 8 2" xfId="37888" xr:uid="{00000000-0005-0000-0000-0000FF930000}"/>
    <cellStyle name="Normal 45 9" xfId="37889" xr:uid="{00000000-0005-0000-0000-000000940000}"/>
    <cellStyle name="Normal 46" xfId="37890" xr:uid="{00000000-0005-0000-0000-000001940000}"/>
    <cellStyle name="Normal 46 10" xfId="37891" xr:uid="{00000000-0005-0000-0000-000002940000}"/>
    <cellStyle name="Normal 46 10 2" xfId="37892" xr:uid="{00000000-0005-0000-0000-000003940000}"/>
    <cellStyle name="Normal 46 11" xfId="37893" xr:uid="{00000000-0005-0000-0000-000004940000}"/>
    <cellStyle name="Normal 46 12" xfId="37894" xr:uid="{00000000-0005-0000-0000-000005940000}"/>
    <cellStyle name="Normal 46 2" xfId="37895" xr:uid="{00000000-0005-0000-0000-000006940000}"/>
    <cellStyle name="Normal 46 2 2" xfId="37896" xr:uid="{00000000-0005-0000-0000-000007940000}"/>
    <cellStyle name="Normal 46 2 2 2" xfId="37897" xr:uid="{00000000-0005-0000-0000-000008940000}"/>
    <cellStyle name="Normal 46 2 2 3" xfId="37898" xr:uid="{00000000-0005-0000-0000-000009940000}"/>
    <cellStyle name="Normal 46 2 3" xfId="37899" xr:uid="{00000000-0005-0000-0000-00000A940000}"/>
    <cellStyle name="Normal 46 2 3 2" xfId="37900" xr:uid="{00000000-0005-0000-0000-00000B940000}"/>
    <cellStyle name="Normal 46 2 4" xfId="37901" xr:uid="{00000000-0005-0000-0000-00000C940000}"/>
    <cellStyle name="Normal 46 2 4 2" xfId="37902" xr:uid="{00000000-0005-0000-0000-00000D940000}"/>
    <cellStyle name="Normal 46 2 5" xfId="37903" xr:uid="{00000000-0005-0000-0000-00000E940000}"/>
    <cellStyle name="Normal 46 2 5 2" xfId="37904" xr:uid="{00000000-0005-0000-0000-00000F940000}"/>
    <cellStyle name="Normal 46 2 6" xfId="37905" xr:uid="{00000000-0005-0000-0000-000010940000}"/>
    <cellStyle name="Normal 46 2 7" xfId="37906" xr:uid="{00000000-0005-0000-0000-000011940000}"/>
    <cellStyle name="Normal 46 3" xfId="37907" xr:uid="{00000000-0005-0000-0000-000012940000}"/>
    <cellStyle name="Normal 46 3 2" xfId="37908" xr:uid="{00000000-0005-0000-0000-000013940000}"/>
    <cellStyle name="Normal 46 3 2 2" xfId="37909" xr:uid="{00000000-0005-0000-0000-000014940000}"/>
    <cellStyle name="Normal 46 3 2 3" xfId="37910" xr:uid="{00000000-0005-0000-0000-000015940000}"/>
    <cellStyle name="Normal 46 3 3" xfId="37911" xr:uid="{00000000-0005-0000-0000-000016940000}"/>
    <cellStyle name="Normal 46 3 3 2" xfId="37912" xr:uid="{00000000-0005-0000-0000-000017940000}"/>
    <cellStyle name="Normal 46 3 4" xfId="37913" xr:uid="{00000000-0005-0000-0000-000018940000}"/>
    <cellStyle name="Normal 46 3 4 2" xfId="37914" xr:uid="{00000000-0005-0000-0000-000019940000}"/>
    <cellStyle name="Normal 46 3 5" xfId="37915" xr:uid="{00000000-0005-0000-0000-00001A940000}"/>
    <cellStyle name="Normal 46 3 5 2" xfId="37916" xr:uid="{00000000-0005-0000-0000-00001B940000}"/>
    <cellStyle name="Normal 46 3 6" xfId="37917" xr:uid="{00000000-0005-0000-0000-00001C940000}"/>
    <cellStyle name="Normal 46 3 7" xfId="37918" xr:uid="{00000000-0005-0000-0000-00001D940000}"/>
    <cellStyle name="Normal 46 4" xfId="37919" xr:uid="{00000000-0005-0000-0000-00001E940000}"/>
    <cellStyle name="Normal 46 4 2" xfId="37920" xr:uid="{00000000-0005-0000-0000-00001F940000}"/>
    <cellStyle name="Normal 46 4 2 2" xfId="37921" xr:uid="{00000000-0005-0000-0000-000020940000}"/>
    <cellStyle name="Normal 46 4 2 3" xfId="37922" xr:uid="{00000000-0005-0000-0000-000021940000}"/>
    <cellStyle name="Normal 46 4 3" xfId="37923" xr:uid="{00000000-0005-0000-0000-000022940000}"/>
    <cellStyle name="Normal 46 4 3 2" xfId="37924" xr:uid="{00000000-0005-0000-0000-000023940000}"/>
    <cellStyle name="Normal 46 4 4" xfId="37925" xr:uid="{00000000-0005-0000-0000-000024940000}"/>
    <cellStyle name="Normal 46 4 4 2" xfId="37926" xr:uid="{00000000-0005-0000-0000-000025940000}"/>
    <cellStyle name="Normal 46 4 5" xfId="37927" xr:uid="{00000000-0005-0000-0000-000026940000}"/>
    <cellStyle name="Normal 46 4 5 2" xfId="37928" xr:uid="{00000000-0005-0000-0000-000027940000}"/>
    <cellStyle name="Normal 46 4 6" xfId="37929" xr:uid="{00000000-0005-0000-0000-000028940000}"/>
    <cellStyle name="Normal 46 4 7" xfId="37930" xr:uid="{00000000-0005-0000-0000-000029940000}"/>
    <cellStyle name="Normal 46 5" xfId="37931" xr:uid="{00000000-0005-0000-0000-00002A940000}"/>
    <cellStyle name="Normal 46 5 2" xfId="37932" xr:uid="{00000000-0005-0000-0000-00002B940000}"/>
    <cellStyle name="Normal 46 5 3" xfId="37933" xr:uid="{00000000-0005-0000-0000-00002C940000}"/>
    <cellStyle name="Normal 46 6" xfId="37934" xr:uid="{00000000-0005-0000-0000-00002D940000}"/>
    <cellStyle name="Normal 46 6 2" xfId="37935" xr:uid="{00000000-0005-0000-0000-00002E940000}"/>
    <cellStyle name="Normal 46 7" xfId="37936" xr:uid="{00000000-0005-0000-0000-00002F940000}"/>
    <cellStyle name="Normal 46 7 2" xfId="37937" xr:uid="{00000000-0005-0000-0000-000030940000}"/>
    <cellStyle name="Normal 46 8" xfId="37938" xr:uid="{00000000-0005-0000-0000-000031940000}"/>
    <cellStyle name="Normal 46 8 2" xfId="37939" xr:uid="{00000000-0005-0000-0000-000032940000}"/>
    <cellStyle name="Normal 46 9" xfId="37940" xr:uid="{00000000-0005-0000-0000-000033940000}"/>
    <cellStyle name="Normal 46 9 2" xfId="37941" xr:uid="{00000000-0005-0000-0000-000034940000}"/>
    <cellStyle name="Normal 47" xfId="37942" xr:uid="{00000000-0005-0000-0000-000035940000}"/>
    <cellStyle name="Normal 47 10" xfId="37943" xr:uid="{00000000-0005-0000-0000-000036940000}"/>
    <cellStyle name="Normal 47 10 2" xfId="37944" xr:uid="{00000000-0005-0000-0000-000037940000}"/>
    <cellStyle name="Normal 47 11" xfId="37945" xr:uid="{00000000-0005-0000-0000-000038940000}"/>
    <cellStyle name="Normal 47 12" xfId="37946" xr:uid="{00000000-0005-0000-0000-000039940000}"/>
    <cellStyle name="Normal 47 2" xfId="37947" xr:uid="{00000000-0005-0000-0000-00003A940000}"/>
    <cellStyle name="Normal 47 2 2" xfId="37948" xr:uid="{00000000-0005-0000-0000-00003B940000}"/>
    <cellStyle name="Normal 47 2 2 2" xfId="37949" xr:uid="{00000000-0005-0000-0000-00003C940000}"/>
    <cellStyle name="Normal 47 2 2 3" xfId="37950" xr:uid="{00000000-0005-0000-0000-00003D940000}"/>
    <cellStyle name="Normal 47 2 3" xfId="37951" xr:uid="{00000000-0005-0000-0000-00003E940000}"/>
    <cellStyle name="Normal 47 2 3 2" xfId="37952" xr:uid="{00000000-0005-0000-0000-00003F940000}"/>
    <cellStyle name="Normal 47 2 4" xfId="37953" xr:uid="{00000000-0005-0000-0000-000040940000}"/>
    <cellStyle name="Normal 47 2 4 2" xfId="37954" xr:uid="{00000000-0005-0000-0000-000041940000}"/>
    <cellStyle name="Normal 47 2 5" xfId="37955" xr:uid="{00000000-0005-0000-0000-000042940000}"/>
    <cellStyle name="Normal 47 2 5 2" xfId="37956" xr:uid="{00000000-0005-0000-0000-000043940000}"/>
    <cellStyle name="Normal 47 2 6" xfId="37957" xr:uid="{00000000-0005-0000-0000-000044940000}"/>
    <cellStyle name="Normal 47 2 7" xfId="37958" xr:uid="{00000000-0005-0000-0000-000045940000}"/>
    <cellStyle name="Normal 47 3" xfId="37959" xr:uid="{00000000-0005-0000-0000-000046940000}"/>
    <cellStyle name="Normal 47 3 2" xfId="37960" xr:uid="{00000000-0005-0000-0000-000047940000}"/>
    <cellStyle name="Normal 47 3 2 2" xfId="37961" xr:uid="{00000000-0005-0000-0000-000048940000}"/>
    <cellStyle name="Normal 47 3 2 3" xfId="37962" xr:uid="{00000000-0005-0000-0000-000049940000}"/>
    <cellStyle name="Normal 47 3 3" xfId="37963" xr:uid="{00000000-0005-0000-0000-00004A940000}"/>
    <cellStyle name="Normal 47 3 3 2" xfId="37964" xr:uid="{00000000-0005-0000-0000-00004B940000}"/>
    <cellStyle name="Normal 47 3 4" xfId="37965" xr:uid="{00000000-0005-0000-0000-00004C940000}"/>
    <cellStyle name="Normal 47 3 4 2" xfId="37966" xr:uid="{00000000-0005-0000-0000-00004D940000}"/>
    <cellStyle name="Normal 47 3 5" xfId="37967" xr:uid="{00000000-0005-0000-0000-00004E940000}"/>
    <cellStyle name="Normal 47 3 5 2" xfId="37968" xr:uid="{00000000-0005-0000-0000-00004F940000}"/>
    <cellStyle name="Normal 47 3 6" xfId="37969" xr:uid="{00000000-0005-0000-0000-000050940000}"/>
    <cellStyle name="Normal 47 3 7" xfId="37970" xr:uid="{00000000-0005-0000-0000-000051940000}"/>
    <cellStyle name="Normal 47 4" xfId="37971" xr:uid="{00000000-0005-0000-0000-000052940000}"/>
    <cellStyle name="Normal 47 4 2" xfId="37972" xr:uid="{00000000-0005-0000-0000-000053940000}"/>
    <cellStyle name="Normal 47 4 2 2" xfId="37973" xr:uid="{00000000-0005-0000-0000-000054940000}"/>
    <cellStyle name="Normal 47 4 2 3" xfId="37974" xr:uid="{00000000-0005-0000-0000-000055940000}"/>
    <cellStyle name="Normal 47 4 3" xfId="37975" xr:uid="{00000000-0005-0000-0000-000056940000}"/>
    <cellStyle name="Normal 47 4 3 2" xfId="37976" xr:uid="{00000000-0005-0000-0000-000057940000}"/>
    <cellStyle name="Normal 47 4 4" xfId="37977" xr:uid="{00000000-0005-0000-0000-000058940000}"/>
    <cellStyle name="Normal 47 4 4 2" xfId="37978" xr:uid="{00000000-0005-0000-0000-000059940000}"/>
    <cellStyle name="Normal 47 4 5" xfId="37979" xr:uid="{00000000-0005-0000-0000-00005A940000}"/>
    <cellStyle name="Normal 47 4 5 2" xfId="37980" xr:uid="{00000000-0005-0000-0000-00005B940000}"/>
    <cellStyle name="Normal 47 4 6" xfId="37981" xr:uid="{00000000-0005-0000-0000-00005C940000}"/>
    <cellStyle name="Normal 47 4 7" xfId="37982" xr:uid="{00000000-0005-0000-0000-00005D940000}"/>
    <cellStyle name="Normal 47 5" xfId="37983" xr:uid="{00000000-0005-0000-0000-00005E940000}"/>
    <cellStyle name="Normal 47 5 2" xfId="37984" xr:uid="{00000000-0005-0000-0000-00005F940000}"/>
    <cellStyle name="Normal 47 5 3" xfId="37985" xr:uid="{00000000-0005-0000-0000-000060940000}"/>
    <cellStyle name="Normal 47 6" xfId="37986" xr:uid="{00000000-0005-0000-0000-000061940000}"/>
    <cellStyle name="Normal 47 6 2" xfId="37987" xr:uid="{00000000-0005-0000-0000-000062940000}"/>
    <cellStyle name="Normal 47 7" xfId="37988" xr:uid="{00000000-0005-0000-0000-000063940000}"/>
    <cellStyle name="Normal 47 7 2" xfId="37989" xr:uid="{00000000-0005-0000-0000-000064940000}"/>
    <cellStyle name="Normal 47 8" xfId="37990" xr:uid="{00000000-0005-0000-0000-000065940000}"/>
    <cellStyle name="Normal 47 8 2" xfId="37991" xr:uid="{00000000-0005-0000-0000-000066940000}"/>
    <cellStyle name="Normal 47 9" xfId="37992" xr:uid="{00000000-0005-0000-0000-000067940000}"/>
    <cellStyle name="Normal 47 9 2" xfId="37993" xr:uid="{00000000-0005-0000-0000-000068940000}"/>
    <cellStyle name="Normal 48" xfId="37994" xr:uid="{00000000-0005-0000-0000-000069940000}"/>
    <cellStyle name="Normal 48 10" xfId="37995" xr:uid="{00000000-0005-0000-0000-00006A940000}"/>
    <cellStyle name="Normal 48 10 2" xfId="37996" xr:uid="{00000000-0005-0000-0000-00006B940000}"/>
    <cellStyle name="Normal 48 11" xfId="37997" xr:uid="{00000000-0005-0000-0000-00006C940000}"/>
    <cellStyle name="Normal 48 12" xfId="37998" xr:uid="{00000000-0005-0000-0000-00006D940000}"/>
    <cellStyle name="Normal 48 2" xfId="37999" xr:uid="{00000000-0005-0000-0000-00006E940000}"/>
    <cellStyle name="Normal 48 2 2" xfId="38000" xr:uid="{00000000-0005-0000-0000-00006F940000}"/>
    <cellStyle name="Normal 48 2 2 2" xfId="38001" xr:uid="{00000000-0005-0000-0000-000070940000}"/>
    <cellStyle name="Normal 48 2 2 3" xfId="38002" xr:uid="{00000000-0005-0000-0000-000071940000}"/>
    <cellStyle name="Normal 48 2 3" xfId="38003" xr:uid="{00000000-0005-0000-0000-000072940000}"/>
    <cellStyle name="Normal 48 2 3 2" xfId="38004" xr:uid="{00000000-0005-0000-0000-000073940000}"/>
    <cellStyle name="Normal 48 2 4" xfId="38005" xr:uid="{00000000-0005-0000-0000-000074940000}"/>
    <cellStyle name="Normal 48 2 4 2" xfId="38006" xr:uid="{00000000-0005-0000-0000-000075940000}"/>
    <cellStyle name="Normal 48 2 5" xfId="38007" xr:uid="{00000000-0005-0000-0000-000076940000}"/>
    <cellStyle name="Normal 48 2 5 2" xfId="38008" xr:uid="{00000000-0005-0000-0000-000077940000}"/>
    <cellStyle name="Normal 48 2 6" xfId="38009" xr:uid="{00000000-0005-0000-0000-000078940000}"/>
    <cellStyle name="Normal 48 2 7" xfId="38010" xr:uid="{00000000-0005-0000-0000-000079940000}"/>
    <cellStyle name="Normal 48 3" xfId="38011" xr:uid="{00000000-0005-0000-0000-00007A940000}"/>
    <cellStyle name="Normal 48 3 2" xfId="38012" xr:uid="{00000000-0005-0000-0000-00007B940000}"/>
    <cellStyle name="Normal 48 3 2 2" xfId="38013" xr:uid="{00000000-0005-0000-0000-00007C940000}"/>
    <cellStyle name="Normal 48 3 2 3" xfId="38014" xr:uid="{00000000-0005-0000-0000-00007D940000}"/>
    <cellStyle name="Normal 48 3 3" xfId="38015" xr:uid="{00000000-0005-0000-0000-00007E940000}"/>
    <cellStyle name="Normal 48 3 3 2" xfId="38016" xr:uid="{00000000-0005-0000-0000-00007F940000}"/>
    <cellStyle name="Normal 48 3 4" xfId="38017" xr:uid="{00000000-0005-0000-0000-000080940000}"/>
    <cellStyle name="Normal 48 3 4 2" xfId="38018" xr:uid="{00000000-0005-0000-0000-000081940000}"/>
    <cellStyle name="Normal 48 3 5" xfId="38019" xr:uid="{00000000-0005-0000-0000-000082940000}"/>
    <cellStyle name="Normal 48 3 5 2" xfId="38020" xr:uid="{00000000-0005-0000-0000-000083940000}"/>
    <cellStyle name="Normal 48 3 6" xfId="38021" xr:uid="{00000000-0005-0000-0000-000084940000}"/>
    <cellStyle name="Normal 48 3 7" xfId="38022" xr:uid="{00000000-0005-0000-0000-000085940000}"/>
    <cellStyle name="Normal 48 4" xfId="38023" xr:uid="{00000000-0005-0000-0000-000086940000}"/>
    <cellStyle name="Normal 48 4 2" xfId="38024" xr:uid="{00000000-0005-0000-0000-000087940000}"/>
    <cellStyle name="Normal 48 4 2 2" xfId="38025" xr:uid="{00000000-0005-0000-0000-000088940000}"/>
    <cellStyle name="Normal 48 4 2 3" xfId="38026" xr:uid="{00000000-0005-0000-0000-000089940000}"/>
    <cellStyle name="Normal 48 4 3" xfId="38027" xr:uid="{00000000-0005-0000-0000-00008A940000}"/>
    <cellStyle name="Normal 48 4 3 2" xfId="38028" xr:uid="{00000000-0005-0000-0000-00008B940000}"/>
    <cellStyle name="Normal 48 4 4" xfId="38029" xr:uid="{00000000-0005-0000-0000-00008C940000}"/>
    <cellStyle name="Normal 48 4 4 2" xfId="38030" xr:uid="{00000000-0005-0000-0000-00008D940000}"/>
    <cellStyle name="Normal 48 4 5" xfId="38031" xr:uid="{00000000-0005-0000-0000-00008E940000}"/>
    <cellStyle name="Normal 48 4 5 2" xfId="38032" xr:uid="{00000000-0005-0000-0000-00008F940000}"/>
    <cellStyle name="Normal 48 4 6" xfId="38033" xr:uid="{00000000-0005-0000-0000-000090940000}"/>
    <cellStyle name="Normal 48 4 7" xfId="38034" xr:uid="{00000000-0005-0000-0000-000091940000}"/>
    <cellStyle name="Normal 48 5" xfId="38035" xr:uid="{00000000-0005-0000-0000-000092940000}"/>
    <cellStyle name="Normal 48 5 2" xfId="38036" xr:uid="{00000000-0005-0000-0000-000093940000}"/>
    <cellStyle name="Normal 48 5 3" xfId="38037" xr:uid="{00000000-0005-0000-0000-000094940000}"/>
    <cellStyle name="Normal 48 6" xfId="38038" xr:uid="{00000000-0005-0000-0000-000095940000}"/>
    <cellStyle name="Normal 48 6 2" xfId="38039" xr:uid="{00000000-0005-0000-0000-000096940000}"/>
    <cellStyle name="Normal 48 7" xfId="38040" xr:uid="{00000000-0005-0000-0000-000097940000}"/>
    <cellStyle name="Normal 48 7 2" xfId="38041" xr:uid="{00000000-0005-0000-0000-000098940000}"/>
    <cellStyle name="Normal 48 8" xfId="38042" xr:uid="{00000000-0005-0000-0000-000099940000}"/>
    <cellStyle name="Normal 48 8 2" xfId="38043" xr:uid="{00000000-0005-0000-0000-00009A940000}"/>
    <cellStyle name="Normal 48 9" xfId="38044" xr:uid="{00000000-0005-0000-0000-00009B940000}"/>
    <cellStyle name="Normal 48 9 2" xfId="38045" xr:uid="{00000000-0005-0000-0000-00009C940000}"/>
    <cellStyle name="Normal 49" xfId="38046" xr:uid="{00000000-0005-0000-0000-00009D940000}"/>
    <cellStyle name="Normal 49 10" xfId="38047" xr:uid="{00000000-0005-0000-0000-00009E940000}"/>
    <cellStyle name="Normal 49 10 2" xfId="38048" xr:uid="{00000000-0005-0000-0000-00009F940000}"/>
    <cellStyle name="Normal 49 11" xfId="38049" xr:uid="{00000000-0005-0000-0000-0000A0940000}"/>
    <cellStyle name="Normal 49 12" xfId="38050" xr:uid="{00000000-0005-0000-0000-0000A1940000}"/>
    <cellStyle name="Normal 49 2" xfId="38051" xr:uid="{00000000-0005-0000-0000-0000A2940000}"/>
    <cellStyle name="Normal 49 2 2" xfId="38052" xr:uid="{00000000-0005-0000-0000-0000A3940000}"/>
    <cellStyle name="Normal 49 2 2 2" xfId="38053" xr:uid="{00000000-0005-0000-0000-0000A4940000}"/>
    <cellStyle name="Normal 49 2 2 3" xfId="38054" xr:uid="{00000000-0005-0000-0000-0000A5940000}"/>
    <cellStyle name="Normal 49 2 3" xfId="38055" xr:uid="{00000000-0005-0000-0000-0000A6940000}"/>
    <cellStyle name="Normal 49 2 3 2" xfId="38056" xr:uid="{00000000-0005-0000-0000-0000A7940000}"/>
    <cellStyle name="Normal 49 2 4" xfId="38057" xr:uid="{00000000-0005-0000-0000-0000A8940000}"/>
    <cellStyle name="Normal 49 2 4 2" xfId="38058" xr:uid="{00000000-0005-0000-0000-0000A9940000}"/>
    <cellStyle name="Normal 49 2 5" xfId="38059" xr:uid="{00000000-0005-0000-0000-0000AA940000}"/>
    <cellStyle name="Normal 49 2 5 2" xfId="38060" xr:uid="{00000000-0005-0000-0000-0000AB940000}"/>
    <cellStyle name="Normal 49 2 6" xfId="38061" xr:uid="{00000000-0005-0000-0000-0000AC940000}"/>
    <cellStyle name="Normal 49 2 7" xfId="38062" xr:uid="{00000000-0005-0000-0000-0000AD940000}"/>
    <cellStyle name="Normal 49 3" xfId="38063" xr:uid="{00000000-0005-0000-0000-0000AE940000}"/>
    <cellStyle name="Normal 49 3 2" xfId="38064" xr:uid="{00000000-0005-0000-0000-0000AF940000}"/>
    <cellStyle name="Normal 49 3 2 2" xfId="38065" xr:uid="{00000000-0005-0000-0000-0000B0940000}"/>
    <cellStyle name="Normal 49 3 2 3" xfId="38066" xr:uid="{00000000-0005-0000-0000-0000B1940000}"/>
    <cellStyle name="Normal 49 3 3" xfId="38067" xr:uid="{00000000-0005-0000-0000-0000B2940000}"/>
    <cellStyle name="Normal 49 3 3 2" xfId="38068" xr:uid="{00000000-0005-0000-0000-0000B3940000}"/>
    <cellStyle name="Normal 49 3 4" xfId="38069" xr:uid="{00000000-0005-0000-0000-0000B4940000}"/>
    <cellStyle name="Normal 49 3 4 2" xfId="38070" xr:uid="{00000000-0005-0000-0000-0000B5940000}"/>
    <cellStyle name="Normal 49 3 5" xfId="38071" xr:uid="{00000000-0005-0000-0000-0000B6940000}"/>
    <cellStyle name="Normal 49 3 5 2" xfId="38072" xr:uid="{00000000-0005-0000-0000-0000B7940000}"/>
    <cellStyle name="Normal 49 3 6" xfId="38073" xr:uid="{00000000-0005-0000-0000-0000B8940000}"/>
    <cellStyle name="Normal 49 3 7" xfId="38074" xr:uid="{00000000-0005-0000-0000-0000B9940000}"/>
    <cellStyle name="Normal 49 4" xfId="38075" xr:uid="{00000000-0005-0000-0000-0000BA940000}"/>
    <cellStyle name="Normal 49 4 2" xfId="38076" xr:uid="{00000000-0005-0000-0000-0000BB940000}"/>
    <cellStyle name="Normal 49 4 2 2" xfId="38077" xr:uid="{00000000-0005-0000-0000-0000BC940000}"/>
    <cellStyle name="Normal 49 4 2 3" xfId="38078" xr:uid="{00000000-0005-0000-0000-0000BD940000}"/>
    <cellStyle name="Normal 49 4 3" xfId="38079" xr:uid="{00000000-0005-0000-0000-0000BE940000}"/>
    <cellStyle name="Normal 49 4 3 2" xfId="38080" xr:uid="{00000000-0005-0000-0000-0000BF940000}"/>
    <cellStyle name="Normal 49 4 4" xfId="38081" xr:uid="{00000000-0005-0000-0000-0000C0940000}"/>
    <cellStyle name="Normal 49 4 4 2" xfId="38082" xr:uid="{00000000-0005-0000-0000-0000C1940000}"/>
    <cellStyle name="Normal 49 4 5" xfId="38083" xr:uid="{00000000-0005-0000-0000-0000C2940000}"/>
    <cellStyle name="Normal 49 4 5 2" xfId="38084" xr:uid="{00000000-0005-0000-0000-0000C3940000}"/>
    <cellStyle name="Normal 49 4 6" xfId="38085" xr:uid="{00000000-0005-0000-0000-0000C4940000}"/>
    <cellStyle name="Normal 49 4 7" xfId="38086" xr:uid="{00000000-0005-0000-0000-0000C5940000}"/>
    <cellStyle name="Normal 49 5" xfId="38087" xr:uid="{00000000-0005-0000-0000-0000C6940000}"/>
    <cellStyle name="Normal 49 5 2" xfId="38088" xr:uid="{00000000-0005-0000-0000-0000C7940000}"/>
    <cellStyle name="Normal 49 5 3" xfId="38089" xr:uid="{00000000-0005-0000-0000-0000C8940000}"/>
    <cellStyle name="Normal 49 6" xfId="38090" xr:uid="{00000000-0005-0000-0000-0000C9940000}"/>
    <cellStyle name="Normal 49 6 2" xfId="38091" xr:uid="{00000000-0005-0000-0000-0000CA940000}"/>
    <cellStyle name="Normal 49 7" xfId="38092" xr:uid="{00000000-0005-0000-0000-0000CB940000}"/>
    <cellStyle name="Normal 49 7 2" xfId="38093" xr:uid="{00000000-0005-0000-0000-0000CC940000}"/>
    <cellStyle name="Normal 49 8" xfId="38094" xr:uid="{00000000-0005-0000-0000-0000CD940000}"/>
    <cellStyle name="Normal 49 8 2" xfId="38095" xr:uid="{00000000-0005-0000-0000-0000CE940000}"/>
    <cellStyle name="Normal 49 9" xfId="38096" xr:uid="{00000000-0005-0000-0000-0000CF940000}"/>
    <cellStyle name="Normal 49 9 2" xfId="38097" xr:uid="{00000000-0005-0000-0000-0000D0940000}"/>
    <cellStyle name="Normal 5" xfId="38098" xr:uid="{00000000-0005-0000-0000-0000D1940000}"/>
    <cellStyle name="Normal 5 10" xfId="38099" xr:uid="{00000000-0005-0000-0000-0000D2940000}"/>
    <cellStyle name="Normal 5 10 10" xfId="38100" xr:uid="{00000000-0005-0000-0000-0000D3940000}"/>
    <cellStyle name="Normal 5 10 10 2" xfId="38101" xr:uid="{00000000-0005-0000-0000-0000D4940000}"/>
    <cellStyle name="Normal 5 10 11" xfId="38102" xr:uid="{00000000-0005-0000-0000-0000D5940000}"/>
    <cellStyle name="Normal 5 10 12" xfId="38103" xr:uid="{00000000-0005-0000-0000-0000D6940000}"/>
    <cellStyle name="Normal 5 10 2" xfId="38104" xr:uid="{00000000-0005-0000-0000-0000D7940000}"/>
    <cellStyle name="Normal 5 10 2 10" xfId="38105" xr:uid="{00000000-0005-0000-0000-0000D8940000}"/>
    <cellStyle name="Normal 5 10 2 2" xfId="38106" xr:uid="{00000000-0005-0000-0000-0000D9940000}"/>
    <cellStyle name="Normal 5 10 2 2 2" xfId="38107" xr:uid="{00000000-0005-0000-0000-0000DA940000}"/>
    <cellStyle name="Normal 5 10 2 3" xfId="38108" xr:uid="{00000000-0005-0000-0000-0000DB940000}"/>
    <cellStyle name="Normal 5 10 2 3 2" xfId="38109" xr:uid="{00000000-0005-0000-0000-0000DC940000}"/>
    <cellStyle name="Normal 5 10 2 4" xfId="38110" xr:uid="{00000000-0005-0000-0000-0000DD940000}"/>
    <cellStyle name="Normal 5 10 2 4 2" xfId="38111" xr:uid="{00000000-0005-0000-0000-0000DE940000}"/>
    <cellStyle name="Normal 5 10 2 5" xfId="38112" xr:uid="{00000000-0005-0000-0000-0000DF940000}"/>
    <cellStyle name="Normal 5 10 2 5 2" xfId="38113" xr:uid="{00000000-0005-0000-0000-0000E0940000}"/>
    <cellStyle name="Normal 5 10 2 6" xfId="38114" xr:uid="{00000000-0005-0000-0000-0000E1940000}"/>
    <cellStyle name="Normal 5 10 2 6 2" xfId="38115" xr:uid="{00000000-0005-0000-0000-0000E2940000}"/>
    <cellStyle name="Normal 5 10 2 7" xfId="38116" xr:uid="{00000000-0005-0000-0000-0000E3940000}"/>
    <cellStyle name="Normal 5 10 2 7 2" xfId="38117" xr:uid="{00000000-0005-0000-0000-0000E4940000}"/>
    <cellStyle name="Normal 5 10 2 8" xfId="38118" xr:uid="{00000000-0005-0000-0000-0000E5940000}"/>
    <cellStyle name="Normal 5 10 2 9" xfId="38119" xr:uid="{00000000-0005-0000-0000-0000E6940000}"/>
    <cellStyle name="Normal 5 10 3" xfId="38120" xr:uid="{00000000-0005-0000-0000-0000E7940000}"/>
    <cellStyle name="Normal 5 10 3 10" xfId="38121" xr:uid="{00000000-0005-0000-0000-0000E8940000}"/>
    <cellStyle name="Normal 5 10 3 2" xfId="38122" xr:uid="{00000000-0005-0000-0000-0000E9940000}"/>
    <cellStyle name="Normal 5 10 3 2 2" xfId="38123" xr:uid="{00000000-0005-0000-0000-0000EA940000}"/>
    <cellStyle name="Normal 5 10 3 3" xfId="38124" xr:uid="{00000000-0005-0000-0000-0000EB940000}"/>
    <cellStyle name="Normal 5 10 3 3 2" xfId="38125" xr:uid="{00000000-0005-0000-0000-0000EC940000}"/>
    <cellStyle name="Normal 5 10 3 4" xfId="38126" xr:uid="{00000000-0005-0000-0000-0000ED940000}"/>
    <cellStyle name="Normal 5 10 3 4 2" xfId="38127" xr:uid="{00000000-0005-0000-0000-0000EE940000}"/>
    <cellStyle name="Normal 5 10 3 5" xfId="38128" xr:uid="{00000000-0005-0000-0000-0000EF940000}"/>
    <cellStyle name="Normal 5 10 3 5 2" xfId="38129" xr:uid="{00000000-0005-0000-0000-0000F0940000}"/>
    <cellStyle name="Normal 5 10 3 6" xfId="38130" xr:uid="{00000000-0005-0000-0000-0000F1940000}"/>
    <cellStyle name="Normal 5 10 3 6 2" xfId="38131" xr:uid="{00000000-0005-0000-0000-0000F2940000}"/>
    <cellStyle name="Normal 5 10 3 7" xfId="38132" xr:uid="{00000000-0005-0000-0000-0000F3940000}"/>
    <cellStyle name="Normal 5 10 3 7 2" xfId="38133" xr:uid="{00000000-0005-0000-0000-0000F4940000}"/>
    <cellStyle name="Normal 5 10 3 8" xfId="38134" xr:uid="{00000000-0005-0000-0000-0000F5940000}"/>
    <cellStyle name="Normal 5 10 3 9" xfId="38135" xr:uid="{00000000-0005-0000-0000-0000F6940000}"/>
    <cellStyle name="Normal 5 10 4" xfId="38136" xr:uid="{00000000-0005-0000-0000-0000F7940000}"/>
    <cellStyle name="Normal 5 10 4 2" xfId="38137" xr:uid="{00000000-0005-0000-0000-0000F8940000}"/>
    <cellStyle name="Normal 5 10 4 2 2" xfId="38138" xr:uid="{00000000-0005-0000-0000-0000F9940000}"/>
    <cellStyle name="Normal 5 10 4 2 3" xfId="38139" xr:uid="{00000000-0005-0000-0000-0000FA940000}"/>
    <cellStyle name="Normal 5 10 4 3" xfId="38140" xr:uid="{00000000-0005-0000-0000-0000FB940000}"/>
    <cellStyle name="Normal 5 10 4 3 2" xfId="38141" xr:uid="{00000000-0005-0000-0000-0000FC940000}"/>
    <cellStyle name="Normal 5 10 4 4" xfId="38142" xr:uid="{00000000-0005-0000-0000-0000FD940000}"/>
    <cellStyle name="Normal 5 10 4 4 2" xfId="38143" xr:uid="{00000000-0005-0000-0000-0000FE940000}"/>
    <cellStyle name="Normal 5 10 4 5" xfId="38144" xr:uid="{00000000-0005-0000-0000-0000FF940000}"/>
    <cellStyle name="Normal 5 10 4 5 2" xfId="38145" xr:uid="{00000000-0005-0000-0000-000000950000}"/>
    <cellStyle name="Normal 5 10 4 6" xfId="38146" xr:uid="{00000000-0005-0000-0000-000001950000}"/>
    <cellStyle name="Normal 5 10 4 7" xfId="38147" xr:uid="{00000000-0005-0000-0000-000002950000}"/>
    <cellStyle name="Normal 5 10 5" xfId="38148" xr:uid="{00000000-0005-0000-0000-000003950000}"/>
    <cellStyle name="Normal 5 10 5 2" xfId="38149" xr:uid="{00000000-0005-0000-0000-000004950000}"/>
    <cellStyle name="Normal 5 10 5 3" xfId="38150" xr:uid="{00000000-0005-0000-0000-000005950000}"/>
    <cellStyle name="Normal 5 10 6" xfId="38151" xr:uid="{00000000-0005-0000-0000-000006950000}"/>
    <cellStyle name="Normal 5 10 6 2" xfId="38152" xr:uid="{00000000-0005-0000-0000-000007950000}"/>
    <cellStyle name="Normal 5 10 7" xfId="38153" xr:uid="{00000000-0005-0000-0000-000008950000}"/>
    <cellStyle name="Normal 5 10 7 2" xfId="38154" xr:uid="{00000000-0005-0000-0000-000009950000}"/>
    <cellStyle name="Normal 5 10 8" xfId="38155" xr:uid="{00000000-0005-0000-0000-00000A950000}"/>
    <cellStyle name="Normal 5 10 8 2" xfId="38156" xr:uid="{00000000-0005-0000-0000-00000B950000}"/>
    <cellStyle name="Normal 5 10 9" xfId="38157" xr:uid="{00000000-0005-0000-0000-00000C950000}"/>
    <cellStyle name="Normal 5 10 9 2" xfId="38158" xr:uid="{00000000-0005-0000-0000-00000D950000}"/>
    <cellStyle name="Normal 5 11" xfId="38159" xr:uid="{00000000-0005-0000-0000-00000E950000}"/>
    <cellStyle name="Normal 5 11 10" xfId="38160" xr:uid="{00000000-0005-0000-0000-00000F950000}"/>
    <cellStyle name="Normal 5 11 10 2" xfId="38161" xr:uid="{00000000-0005-0000-0000-000010950000}"/>
    <cellStyle name="Normal 5 11 11" xfId="38162" xr:uid="{00000000-0005-0000-0000-000011950000}"/>
    <cellStyle name="Normal 5 11 12" xfId="38163" xr:uid="{00000000-0005-0000-0000-000012950000}"/>
    <cellStyle name="Normal 5 11 2" xfId="38164" xr:uid="{00000000-0005-0000-0000-000013950000}"/>
    <cellStyle name="Normal 5 11 2 10" xfId="38165" xr:uid="{00000000-0005-0000-0000-000014950000}"/>
    <cellStyle name="Normal 5 11 2 2" xfId="38166" xr:uid="{00000000-0005-0000-0000-000015950000}"/>
    <cellStyle name="Normal 5 11 2 2 2" xfId="38167" xr:uid="{00000000-0005-0000-0000-000016950000}"/>
    <cellStyle name="Normal 5 11 2 3" xfId="38168" xr:uid="{00000000-0005-0000-0000-000017950000}"/>
    <cellStyle name="Normal 5 11 2 3 2" xfId="38169" xr:uid="{00000000-0005-0000-0000-000018950000}"/>
    <cellStyle name="Normal 5 11 2 4" xfId="38170" xr:uid="{00000000-0005-0000-0000-000019950000}"/>
    <cellStyle name="Normal 5 11 2 4 2" xfId="38171" xr:uid="{00000000-0005-0000-0000-00001A950000}"/>
    <cellStyle name="Normal 5 11 2 5" xfId="38172" xr:uid="{00000000-0005-0000-0000-00001B950000}"/>
    <cellStyle name="Normal 5 11 2 5 2" xfId="38173" xr:uid="{00000000-0005-0000-0000-00001C950000}"/>
    <cellStyle name="Normal 5 11 2 6" xfId="38174" xr:uid="{00000000-0005-0000-0000-00001D950000}"/>
    <cellStyle name="Normal 5 11 2 6 2" xfId="38175" xr:uid="{00000000-0005-0000-0000-00001E950000}"/>
    <cellStyle name="Normal 5 11 2 7" xfId="38176" xr:uid="{00000000-0005-0000-0000-00001F950000}"/>
    <cellStyle name="Normal 5 11 2 7 2" xfId="38177" xr:uid="{00000000-0005-0000-0000-000020950000}"/>
    <cellStyle name="Normal 5 11 2 8" xfId="38178" xr:uid="{00000000-0005-0000-0000-000021950000}"/>
    <cellStyle name="Normal 5 11 2 9" xfId="38179" xr:uid="{00000000-0005-0000-0000-000022950000}"/>
    <cellStyle name="Normal 5 11 3" xfId="38180" xr:uid="{00000000-0005-0000-0000-000023950000}"/>
    <cellStyle name="Normal 5 11 3 10" xfId="38181" xr:uid="{00000000-0005-0000-0000-000024950000}"/>
    <cellStyle name="Normal 5 11 3 2" xfId="38182" xr:uid="{00000000-0005-0000-0000-000025950000}"/>
    <cellStyle name="Normal 5 11 3 2 2" xfId="38183" xr:uid="{00000000-0005-0000-0000-000026950000}"/>
    <cellStyle name="Normal 5 11 3 3" xfId="38184" xr:uid="{00000000-0005-0000-0000-000027950000}"/>
    <cellStyle name="Normal 5 11 3 3 2" xfId="38185" xr:uid="{00000000-0005-0000-0000-000028950000}"/>
    <cellStyle name="Normal 5 11 3 4" xfId="38186" xr:uid="{00000000-0005-0000-0000-000029950000}"/>
    <cellStyle name="Normal 5 11 3 4 2" xfId="38187" xr:uid="{00000000-0005-0000-0000-00002A950000}"/>
    <cellStyle name="Normal 5 11 3 5" xfId="38188" xr:uid="{00000000-0005-0000-0000-00002B950000}"/>
    <cellStyle name="Normal 5 11 3 5 2" xfId="38189" xr:uid="{00000000-0005-0000-0000-00002C950000}"/>
    <cellStyle name="Normal 5 11 3 6" xfId="38190" xr:uid="{00000000-0005-0000-0000-00002D950000}"/>
    <cellStyle name="Normal 5 11 3 6 2" xfId="38191" xr:uid="{00000000-0005-0000-0000-00002E950000}"/>
    <cellStyle name="Normal 5 11 3 7" xfId="38192" xr:uid="{00000000-0005-0000-0000-00002F950000}"/>
    <cellStyle name="Normal 5 11 3 7 2" xfId="38193" xr:uid="{00000000-0005-0000-0000-000030950000}"/>
    <cellStyle name="Normal 5 11 3 8" xfId="38194" xr:uid="{00000000-0005-0000-0000-000031950000}"/>
    <cellStyle name="Normal 5 11 3 9" xfId="38195" xr:uid="{00000000-0005-0000-0000-000032950000}"/>
    <cellStyle name="Normal 5 11 4" xfId="38196" xr:uid="{00000000-0005-0000-0000-000033950000}"/>
    <cellStyle name="Normal 5 11 4 2" xfId="38197" xr:uid="{00000000-0005-0000-0000-000034950000}"/>
    <cellStyle name="Normal 5 11 4 2 2" xfId="38198" xr:uid="{00000000-0005-0000-0000-000035950000}"/>
    <cellStyle name="Normal 5 11 4 2 3" xfId="38199" xr:uid="{00000000-0005-0000-0000-000036950000}"/>
    <cellStyle name="Normal 5 11 4 3" xfId="38200" xr:uid="{00000000-0005-0000-0000-000037950000}"/>
    <cellStyle name="Normal 5 11 4 3 2" xfId="38201" xr:uid="{00000000-0005-0000-0000-000038950000}"/>
    <cellStyle name="Normal 5 11 4 4" xfId="38202" xr:uid="{00000000-0005-0000-0000-000039950000}"/>
    <cellStyle name="Normal 5 11 4 4 2" xfId="38203" xr:uid="{00000000-0005-0000-0000-00003A950000}"/>
    <cellStyle name="Normal 5 11 4 5" xfId="38204" xr:uid="{00000000-0005-0000-0000-00003B950000}"/>
    <cellStyle name="Normal 5 11 4 5 2" xfId="38205" xr:uid="{00000000-0005-0000-0000-00003C950000}"/>
    <cellStyle name="Normal 5 11 4 6" xfId="38206" xr:uid="{00000000-0005-0000-0000-00003D950000}"/>
    <cellStyle name="Normal 5 11 4 7" xfId="38207" xr:uid="{00000000-0005-0000-0000-00003E950000}"/>
    <cellStyle name="Normal 5 11 5" xfId="38208" xr:uid="{00000000-0005-0000-0000-00003F950000}"/>
    <cellStyle name="Normal 5 11 5 2" xfId="38209" xr:uid="{00000000-0005-0000-0000-000040950000}"/>
    <cellStyle name="Normal 5 11 5 3" xfId="38210" xr:uid="{00000000-0005-0000-0000-000041950000}"/>
    <cellStyle name="Normal 5 11 6" xfId="38211" xr:uid="{00000000-0005-0000-0000-000042950000}"/>
    <cellStyle name="Normal 5 11 6 2" xfId="38212" xr:uid="{00000000-0005-0000-0000-000043950000}"/>
    <cellStyle name="Normal 5 11 7" xfId="38213" xr:uid="{00000000-0005-0000-0000-000044950000}"/>
    <cellStyle name="Normal 5 11 7 2" xfId="38214" xr:uid="{00000000-0005-0000-0000-000045950000}"/>
    <cellStyle name="Normal 5 11 8" xfId="38215" xr:uid="{00000000-0005-0000-0000-000046950000}"/>
    <cellStyle name="Normal 5 11 8 2" xfId="38216" xr:uid="{00000000-0005-0000-0000-000047950000}"/>
    <cellStyle name="Normal 5 11 9" xfId="38217" xr:uid="{00000000-0005-0000-0000-000048950000}"/>
    <cellStyle name="Normal 5 11 9 2" xfId="38218" xr:uid="{00000000-0005-0000-0000-000049950000}"/>
    <cellStyle name="Normal 5 12" xfId="38219" xr:uid="{00000000-0005-0000-0000-00004A950000}"/>
    <cellStyle name="Normal 5 12 10" xfId="38220" xr:uid="{00000000-0005-0000-0000-00004B950000}"/>
    <cellStyle name="Normal 5 12 10 2" xfId="38221" xr:uid="{00000000-0005-0000-0000-00004C950000}"/>
    <cellStyle name="Normal 5 12 11" xfId="38222" xr:uid="{00000000-0005-0000-0000-00004D950000}"/>
    <cellStyle name="Normal 5 12 12" xfId="38223" xr:uid="{00000000-0005-0000-0000-00004E950000}"/>
    <cellStyle name="Normal 5 12 2" xfId="38224" xr:uid="{00000000-0005-0000-0000-00004F950000}"/>
    <cellStyle name="Normal 5 12 2 10" xfId="38225" xr:uid="{00000000-0005-0000-0000-000050950000}"/>
    <cellStyle name="Normal 5 12 2 2" xfId="38226" xr:uid="{00000000-0005-0000-0000-000051950000}"/>
    <cellStyle name="Normal 5 12 2 2 2" xfId="38227" xr:uid="{00000000-0005-0000-0000-000052950000}"/>
    <cellStyle name="Normal 5 12 2 3" xfId="38228" xr:uid="{00000000-0005-0000-0000-000053950000}"/>
    <cellStyle name="Normal 5 12 2 3 2" xfId="38229" xr:uid="{00000000-0005-0000-0000-000054950000}"/>
    <cellStyle name="Normal 5 12 2 4" xfId="38230" xr:uid="{00000000-0005-0000-0000-000055950000}"/>
    <cellStyle name="Normal 5 12 2 4 2" xfId="38231" xr:uid="{00000000-0005-0000-0000-000056950000}"/>
    <cellStyle name="Normal 5 12 2 5" xfId="38232" xr:uid="{00000000-0005-0000-0000-000057950000}"/>
    <cellStyle name="Normal 5 12 2 5 2" xfId="38233" xr:uid="{00000000-0005-0000-0000-000058950000}"/>
    <cellStyle name="Normal 5 12 2 6" xfId="38234" xr:uid="{00000000-0005-0000-0000-000059950000}"/>
    <cellStyle name="Normal 5 12 2 6 2" xfId="38235" xr:uid="{00000000-0005-0000-0000-00005A950000}"/>
    <cellStyle name="Normal 5 12 2 7" xfId="38236" xr:uid="{00000000-0005-0000-0000-00005B950000}"/>
    <cellStyle name="Normal 5 12 2 7 2" xfId="38237" xr:uid="{00000000-0005-0000-0000-00005C950000}"/>
    <cellStyle name="Normal 5 12 2 8" xfId="38238" xr:uid="{00000000-0005-0000-0000-00005D950000}"/>
    <cellStyle name="Normal 5 12 2 9" xfId="38239" xr:uid="{00000000-0005-0000-0000-00005E950000}"/>
    <cellStyle name="Normal 5 12 3" xfId="38240" xr:uid="{00000000-0005-0000-0000-00005F950000}"/>
    <cellStyle name="Normal 5 12 3 10" xfId="38241" xr:uid="{00000000-0005-0000-0000-000060950000}"/>
    <cellStyle name="Normal 5 12 3 2" xfId="38242" xr:uid="{00000000-0005-0000-0000-000061950000}"/>
    <cellStyle name="Normal 5 12 3 2 2" xfId="38243" xr:uid="{00000000-0005-0000-0000-000062950000}"/>
    <cellStyle name="Normal 5 12 3 3" xfId="38244" xr:uid="{00000000-0005-0000-0000-000063950000}"/>
    <cellStyle name="Normal 5 12 3 3 2" xfId="38245" xr:uid="{00000000-0005-0000-0000-000064950000}"/>
    <cellStyle name="Normal 5 12 3 4" xfId="38246" xr:uid="{00000000-0005-0000-0000-000065950000}"/>
    <cellStyle name="Normal 5 12 3 4 2" xfId="38247" xr:uid="{00000000-0005-0000-0000-000066950000}"/>
    <cellStyle name="Normal 5 12 3 5" xfId="38248" xr:uid="{00000000-0005-0000-0000-000067950000}"/>
    <cellStyle name="Normal 5 12 3 5 2" xfId="38249" xr:uid="{00000000-0005-0000-0000-000068950000}"/>
    <cellStyle name="Normal 5 12 3 6" xfId="38250" xr:uid="{00000000-0005-0000-0000-000069950000}"/>
    <cellStyle name="Normal 5 12 3 6 2" xfId="38251" xr:uid="{00000000-0005-0000-0000-00006A950000}"/>
    <cellStyle name="Normal 5 12 3 7" xfId="38252" xr:uid="{00000000-0005-0000-0000-00006B950000}"/>
    <cellStyle name="Normal 5 12 3 7 2" xfId="38253" xr:uid="{00000000-0005-0000-0000-00006C950000}"/>
    <cellStyle name="Normal 5 12 3 8" xfId="38254" xr:uid="{00000000-0005-0000-0000-00006D950000}"/>
    <cellStyle name="Normal 5 12 3 9" xfId="38255" xr:uid="{00000000-0005-0000-0000-00006E950000}"/>
    <cellStyle name="Normal 5 12 4" xfId="38256" xr:uid="{00000000-0005-0000-0000-00006F950000}"/>
    <cellStyle name="Normal 5 12 4 2" xfId="38257" xr:uid="{00000000-0005-0000-0000-000070950000}"/>
    <cellStyle name="Normal 5 12 4 2 2" xfId="38258" xr:uid="{00000000-0005-0000-0000-000071950000}"/>
    <cellStyle name="Normal 5 12 4 2 3" xfId="38259" xr:uid="{00000000-0005-0000-0000-000072950000}"/>
    <cellStyle name="Normal 5 12 4 3" xfId="38260" xr:uid="{00000000-0005-0000-0000-000073950000}"/>
    <cellStyle name="Normal 5 12 4 3 2" xfId="38261" xr:uid="{00000000-0005-0000-0000-000074950000}"/>
    <cellStyle name="Normal 5 12 4 4" xfId="38262" xr:uid="{00000000-0005-0000-0000-000075950000}"/>
    <cellStyle name="Normal 5 12 4 4 2" xfId="38263" xr:uid="{00000000-0005-0000-0000-000076950000}"/>
    <cellStyle name="Normal 5 12 4 5" xfId="38264" xr:uid="{00000000-0005-0000-0000-000077950000}"/>
    <cellStyle name="Normal 5 12 4 5 2" xfId="38265" xr:uid="{00000000-0005-0000-0000-000078950000}"/>
    <cellStyle name="Normal 5 12 4 6" xfId="38266" xr:uid="{00000000-0005-0000-0000-000079950000}"/>
    <cellStyle name="Normal 5 12 4 7" xfId="38267" xr:uid="{00000000-0005-0000-0000-00007A950000}"/>
    <cellStyle name="Normal 5 12 5" xfId="38268" xr:uid="{00000000-0005-0000-0000-00007B950000}"/>
    <cellStyle name="Normal 5 12 5 2" xfId="38269" xr:uid="{00000000-0005-0000-0000-00007C950000}"/>
    <cellStyle name="Normal 5 12 5 3" xfId="38270" xr:uid="{00000000-0005-0000-0000-00007D950000}"/>
    <cellStyle name="Normal 5 12 6" xfId="38271" xr:uid="{00000000-0005-0000-0000-00007E950000}"/>
    <cellStyle name="Normal 5 12 6 2" xfId="38272" xr:uid="{00000000-0005-0000-0000-00007F950000}"/>
    <cellStyle name="Normal 5 12 7" xfId="38273" xr:uid="{00000000-0005-0000-0000-000080950000}"/>
    <cellStyle name="Normal 5 12 7 2" xfId="38274" xr:uid="{00000000-0005-0000-0000-000081950000}"/>
    <cellStyle name="Normal 5 12 8" xfId="38275" xr:uid="{00000000-0005-0000-0000-000082950000}"/>
    <cellStyle name="Normal 5 12 8 2" xfId="38276" xr:uid="{00000000-0005-0000-0000-000083950000}"/>
    <cellStyle name="Normal 5 12 9" xfId="38277" xr:uid="{00000000-0005-0000-0000-000084950000}"/>
    <cellStyle name="Normal 5 12 9 2" xfId="38278" xr:uid="{00000000-0005-0000-0000-000085950000}"/>
    <cellStyle name="Normal 5 13" xfId="38279" xr:uid="{00000000-0005-0000-0000-000086950000}"/>
    <cellStyle name="Normal 5 13 10" xfId="38280" xr:uid="{00000000-0005-0000-0000-000087950000}"/>
    <cellStyle name="Normal 5 13 2" xfId="38281" xr:uid="{00000000-0005-0000-0000-000088950000}"/>
    <cellStyle name="Normal 5 13 2 2" xfId="38282" xr:uid="{00000000-0005-0000-0000-000089950000}"/>
    <cellStyle name="Normal 5 13 3" xfId="38283" xr:uid="{00000000-0005-0000-0000-00008A950000}"/>
    <cellStyle name="Normal 5 13 3 2" xfId="38284" xr:uid="{00000000-0005-0000-0000-00008B950000}"/>
    <cellStyle name="Normal 5 13 4" xfId="38285" xr:uid="{00000000-0005-0000-0000-00008C950000}"/>
    <cellStyle name="Normal 5 13 4 2" xfId="38286" xr:uid="{00000000-0005-0000-0000-00008D950000}"/>
    <cellStyle name="Normal 5 13 5" xfId="38287" xr:uid="{00000000-0005-0000-0000-00008E950000}"/>
    <cellStyle name="Normal 5 13 5 2" xfId="38288" xr:uid="{00000000-0005-0000-0000-00008F950000}"/>
    <cellStyle name="Normal 5 13 6" xfId="38289" xr:uid="{00000000-0005-0000-0000-000090950000}"/>
    <cellStyle name="Normal 5 13 6 2" xfId="38290" xr:uid="{00000000-0005-0000-0000-000091950000}"/>
    <cellStyle name="Normal 5 13 7" xfId="38291" xr:uid="{00000000-0005-0000-0000-000092950000}"/>
    <cellStyle name="Normal 5 13 7 2" xfId="38292" xr:uid="{00000000-0005-0000-0000-000093950000}"/>
    <cellStyle name="Normal 5 13 8" xfId="38293" xr:uid="{00000000-0005-0000-0000-000094950000}"/>
    <cellStyle name="Normal 5 13 9" xfId="38294" xr:uid="{00000000-0005-0000-0000-000095950000}"/>
    <cellStyle name="Normal 5 14" xfId="38295" xr:uid="{00000000-0005-0000-0000-000096950000}"/>
    <cellStyle name="Normal 5 14 10" xfId="38296" xr:uid="{00000000-0005-0000-0000-000097950000}"/>
    <cellStyle name="Normal 5 14 2" xfId="38297" xr:uid="{00000000-0005-0000-0000-000098950000}"/>
    <cellStyle name="Normal 5 14 2 2" xfId="38298" xr:uid="{00000000-0005-0000-0000-000099950000}"/>
    <cellStyle name="Normal 5 14 3" xfId="38299" xr:uid="{00000000-0005-0000-0000-00009A950000}"/>
    <cellStyle name="Normal 5 14 3 2" xfId="38300" xr:uid="{00000000-0005-0000-0000-00009B950000}"/>
    <cellStyle name="Normal 5 14 4" xfId="38301" xr:uid="{00000000-0005-0000-0000-00009C950000}"/>
    <cellStyle name="Normal 5 14 4 2" xfId="38302" xr:uid="{00000000-0005-0000-0000-00009D950000}"/>
    <cellStyle name="Normal 5 14 5" xfId="38303" xr:uid="{00000000-0005-0000-0000-00009E950000}"/>
    <cellStyle name="Normal 5 14 5 2" xfId="38304" xr:uid="{00000000-0005-0000-0000-00009F950000}"/>
    <cellStyle name="Normal 5 14 6" xfId="38305" xr:uid="{00000000-0005-0000-0000-0000A0950000}"/>
    <cellStyle name="Normal 5 14 6 2" xfId="38306" xr:uid="{00000000-0005-0000-0000-0000A1950000}"/>
    <cellStyle name="Normal 5 14 7" xfId="38307" xr:uid="{00000000-0005-0000-0000-0000A2950000}"/>
    <cellStyle name="Normal 5 14 7 2" xfId="38308" xr:uid="{00000000-0005-0000-0000-0000A3950000}"/>
    <cellStyle name="Normal 5 14 8" xfId="38309" xr:uid="{00000000-0005-0000-0000-0000A4950000}"/>
    <cellStyle name="Normal 5 14 9" xfId="38310" xr:uid="{00000000-0005-0000-0000-0000A5950000}"/>
    <cellStyle name="Normal 5 15" xfId="38311" xr:uid="{00000000-0005-0000-0000-0000A6950000}"/>
    <cellStyle name="Normal 5 15 10" xfId="38312" xr:uid="{00000000-0005-0000-0000-0000A7950000}"/>
    <cellStyle name="Normal 5 15 2" xfId="38313" xr:uid="{00000000-0005-0000-0000-0000A8950000}"/>
    <cellStyle name="Normal 5 15 2 2" xfId="38314" xr:uid="{00000000-0005-0000-0000-0000A9950000}"/>
    <cellStyle name="Normal 5 15 3" xfId="38315" xr:uid="{00000000-0005-0000-0000-0000AA950000}"/>
    <cellStyle name="Normal 5 15 3 2" xfId="38316" xr:uid="{00000000-0005-0000-0000-0000AB950000}"/>
    <cellStyle name="Normal 5 15 4" xfId="38317" xr:uid="{00000000-0005-0000-0000-0000AC950000}"/>
    <cellStyle name="Normal 5 15 4 2" xfId="38318" xr:uid="{00000000-0005-0000-0000-0000AD950000}"/>
    <cellStyle name="Normal 5 15 5" xfId="38319" xr:uid="{00000000-0005-0000-0000-0000AE950000}"/>
    <cellStyle name="Normal 5 15 5 2" xfId="38320" xr:uid="{00000000-0005-0000-0000-0000AF950000}"/>
    <cellStyle name="Normal 5 15 6" xfId="38321" xr:uid="{00000000-0005-0000-0000-0000B0950000}"/>
    <cellStyle name="Normal 5 15 6 2" xfId="38322" xr:uid="{00000000-0005-0000-0000-0000B1950000}"/>
    <cellStyle name="Normal 5 15 7" xfId="38323" xr:uid="{00000000-0005-0000-0000-0000B2950000}"/>
    <cellStyle name="Normal 5 15 7 2" xfId="38324" xr:uid="{00000000-0005-0000-0000-0000B3950000}"/>
    <cellStyle name="Normal 5 15 8" xfId="38325" xr:uid="{00000000-0005-0000-0000-0000B4950000}"/>
    <cellStyle name="Normal 5 15 9" xfId="38326" xr:uid="{00000000-0005-0000-0000-0000B5950000}"/>
    <cellStyle name="Normal 5 16" xfId="38327" xr:uid="{00000000-0005-0000-0000-0000B6950000}"/>
    <cellStyle name="Normal 5 16 10" xfId="38328" xr:uid="{00000000-0005-0000-0000-0000B7950000}"/>
    <cellStyle name="Normal 5 16 2" xfId="38329" xr:uid="{00000000-0005-0000-0000-0000B8950000}"/>
    <cellStyle name="Normal 5 16 2 2" xfId="38330" xr:uid="{00000000-0005-0000-0000-0000B9950000}"/>
    <cellStyle name="Normal 5 16 3" xfId="38331" xr:uid="{00000000-0005-0000-0000-0000BA950000}"/>
    <cellStyle name="Normal 5 16 3 2" xfId="38332" xr:uid="{00000000-0005-0000-0000-0000BB950000}"/>
    <cellStyle name="Normal 5 16 4" xfId="38333" xr:uid="{00000000-0005-0000-0000-0000BC950000}"/>
    <cellStyle name="Normal 5 16 4 2" xfId="38334" xr:uid="{00000000-0005-0000-0000-0000BD950000}"/>
    <cellStyle name="Normal 5 16 5" xfId="38335" xr:uid="{00000000-0005-0000-0000-0000BE950000}"/>
    <cellStyle name="Normal 5 16 5 2" xfId="38336" xr:uid="{00000000-0005-0000-0000-0000BF950000}"/>
    <cellStyle name="Normal 5 16 6" xfId="38337" xr:uid="{00000000-0005-0000-0000-0000C0950000}"/>
    <cellStyle name="Normal 5 16 6 2" xfId="38338" xr:uid="{00000000-0005-0000-0000-0000C1950000}"/>
    <cellStyle name="Normal 5 16 7" xfId="38339" xr:uid="{00000000-0005-0000-0000-0000C2950000}"/>
    <cellStyle name="Normal 5 16 7 2" xfId="38340" xr:uid="{00000000-0005-0000-0000-0000C3950000}"/>
    <cellStyle name="Normal 5 16 8" xfId="38341" xr:uid="{00000000-0005-0000-0000-0000C4950000}"/>
    <cellStyle name="Normal 5 16 9" xfId="38342" xr:uid="{00000000-0005-0000-0000-0000C5950000}"/>
    <cellStyle name="Normal 5 17" xfId="38343" xr:uid="{00000000-0005-0000-0000-0000C6950000}"/>
    <cellStyle name="Normal 5 17 10" xfId="38344" xr:uid="{00000000-0005-0000-0000-0000C7950000}"/>
    <cellStyle name="Normal 5 17 2" xfId="38345" xr:uid="{00000000-0005-0000-0000-0000C8950000}"/>
    <cellStyle name="Normal 5 17 2 2" xfId="38346" xr:uid="{00000000-0005-0000-0000-0000C9950000}"/>
    <cellStyle name="Normal 5 17 3" xfId="38347" xr:uid="{00000000-0005-0000-0000-0000CA950000}"/>
    <cellStyle name="Normal 5 17 3 2" xfId="38348" xr:uid="{00000000-0005-0000-0000-0000CB950000}"/>
    <cellStyle name="Normal 5 17 4" xfId="38349" xr:uid="{00000000-0005-0000-0000-0000CC950000}"/>
    <cellStyle name="Normal 5 17 4 2" xfId="38350" xr:uid="{00000000-0005-0000-0000-0000CD950000}"/>
    <cellStyle name="Normal 5 17 5" xfId="38351" xr:uid="{00000000-0005-0000-0000-0000CE950000}"/>
    <cellStyle name="Normal 5 17 5 2" xfId="38352" xr:uid="{00000000-0005-0000-0000-0000CF950000}"/>
    <cellStyle name="Normal 5 17 6" xfId="38353" xr:uid="{00000000-0005-0000-0000-0000D0950000}"/>
    <cellStyle name="Normal 5 17 6 2" xfId="38354" xr:uid="{00000000-0005-0000-0000-0000D1950000}"/>
    <cellStyle name="Normal 5 17 7" xfId="38355" xr:uid="{00000000-0005-0000-0000-0000D2950000}"/>
    <cellStyle name="Normal 5 17 7 2" xfId="38356" xr:uid="{00000000-0005-0000-0000-0000D3950000}"/>
    <cellStyle name="Normal 5 17 8" xfId="38357" xr:uid="{00000000-0005-0000-0000-0000D4950000}"/>
    <cellStyle name="Normal 5 17 9" xfId="38358" xr:uid="{00000000-0005-0000-0000-0000D5950000}"/>
    <cellStyle name="Normal 5 18" xfId="38359" xr:uid="{00000000-0005-0000-0000-0000D6950000}"/>
    <cellStyle name="Normal 5 18 10" xfId="38360" xr:uid="{00000000-0005-0000-0000-0000D7950000}"/>
    <cellStyle name="Normal 5 18 2" xfId="38361" xr:uid="{00000000-0005-0000-0000-0000D8950000}"/>
    <cellStyle name="Normal 5 18 2 2" xfId="38362" xr:uid="{00000000-0005-0000-0000-0000D9950000}"/>
    <cellStyle name="Normal 5 18 3" xfId="38363" xr:uid="{00000000-0005-0000-0000-0000DA950000}"/>
    <cellStyle name="Normal 5 18 3 2" xfId="38364" xr:uid="{00000000-0005-0000-0000-0000DB950000}"/>
    <cellStyle name="Normal 5 18 4" xfId="38365" xr:uid="{00000000-0005-0000-0000-0000DC950000}"/>
    <cellStyle name="Normal 5 18 4 2" xfId="38366" xr:uid="{00000000-0005-0000-0000-0000DD950000}"/>
    <cellStyle name="Normal 5 18 5" xfId="38367" xr:uid="{00000000-0005-0000-0000-0000DE950000}"/>
    <cellStyle name="Normal 5 18 5 2" xfId="38368" xr:uid="{00000000-0005-0000-0000-0000DF950000}"/>
    <cellStyle name="Normal 5 18 6" xfId="38369" xr:uid="{00000000-0005-0000-0000-0000E0950000}"/>
    <cellStyle name="Normal 5 18 6 2" xfId="38370" xr:uid="{00000000-0005-0000-0000-0000E1950000}"/>
    <cellStyle name="Normal 5 18 7" xfId="38371" xr:uid="{00000000-0005-0000-0000-0000E2950000}"/>
    <cellStyle name="Normal 5 18 7 2" xfId="38372" xr:uid="{00000000-0005-0000-0000-0000E3950000}"/>
    <cellStyle name="Normal 5 18 8" xfId="38373" xr:uid="{00000000-0005-0000-0000-0000E4950000}"/>
    <cellStyle name="Normal 5 18 9" xfId="38374" xr:uid="{00000000-0005-0000-0000-0000E5950000}"/>
    <cellStyle name="Normal 5 19" xfId="38375" xr:uid="{00000000-0005-0000-0000-0000E6950000}"/>
    <cellStyle name="Normal 5 19 2" xfId="38376" xr:uid="{00000000-0005-0000-0000-0000E7950000}"/>
    <cellStyle name="Normal 5 19 2 2" xfId="38377" xr:uid="{00000000-0005-0000-0000-0000E8950000}"/>
    <cellStyle name="Normal 5 19 2 3" xfId="38378" xr:uid="{00000000-0005-0000-0000-0000E9950000}"/>
    <cellStyle name="Normal 5 19 3" xfId="38379" xr:uid="{00000000-0005-0000-0000-0000EA950000}"/>
    <cellStyle name="Normal 5 19 3 2" xfId="38380" xr:uid="{00000000-0005-0000-0000-0000EB950000}"/>
    <cellStyle name="Normal 5 19 4" xfId="38381" xr:uid="{00000000-0005-0000-0000-0000EC950000}"/>
    <cellStyle name="Normal 5 19 4 2" xfId="38382" xr:uid="{00000000-0005-0000-0000-0000ED950000}"/>
    <cellStyle name="Normal 5 19 5" xfId="38383" xr:uid="{00000000-0005-0000-0000-0000EE950000}"/>
    <cellStyle name="Normal 5 19 5 2" xfId="38384" xr:uid="{00000000-0005-0000-0000-0000EF950000}"/>
    <cellStyle name="Normal 5 19 6" xfId="38385" xr:uid="{00000000-0005-0000-0000-0000F0950000}"/>
    <cellStyle name="Normal 5 19 7" xfId="38386" xr:uid="{00000000-0005-0000-0000-0000F1950000}"/>
    <cellStyle name="Normal 5 2" xfId="38387" xr:uid="{00000000-0005-0000-0000-0000F2950000}"/>
    <cellStyle name="Normal 5 2 10" xfId="38388" xr:uid="{00000000-0005-0000-0000-0000F3950000}"/>
    <cellStyle name="Normal 5 2 10 2" xfId="38389" xr:uid="{00000000-0005-0000-0000-0000F4950000}"/>
    <cellStyle name="Normal 5 2 11" xfId="38390" xr:uid="{00000000-0005-0000-0000-0000F5950000}"/>
    <cellStyle name="Normal 5 2 12" xfId="38391" xr:uid="{00000000-0005-0000-0000-0000F6950000}"/>
    <cellStyle name="Normal 5 2 2" xfId="38392" xr:uid="{00000000-0005-0000-0000-0000F7950000}"/>
    <cellStyle name="Normal 5 2 2 10" xfId="38393" xr:uid="{00000000-0005-0000-0000-0000F8950000}"/>
    <cellStyle name="Normal 5 2 2 2" xfId="38394" xr:uid="{00000000-0005-0000-0000-0000F9950000}"/>
    <cellStyle name="Normal 5 2 2 2 2" xfId="38395" xr:uid="{00000000-0005-0000-0000-0000FA950000}"/>
    <cellStyle name="Normal 5 2 2 3" xfId="38396" xr:uid="{00000000-0005-0000-0000-0000FB950000}"/>
    <cellStyle name="Normal 5 2 2 3 2" xfId="38397" xr:uid="{00000000-0005-0000-0000-0000FC950000}"/>
    <cellStyle name="Normal 5 2 2 4" xfId="38398" xr:uid="{00000000-0005-0000-0000-0000FD950000}"/>
    <cellStyle name="Normal 5 2 2 4 2" xfId="38399" xr:uid="{00000000-0005-0000-0000-0000FE950000}"/>
    <cellStyle name="Normal 5 2 2 5" xfId="38400" xr:uid="{00000000-0005-0000-0000-0000FF950000}"/>
    <cellStyle name="Normal 5 2 2 5 2" xfId="38401" xr:uid="{00000000-0005-0000-0000-000000960000}"/>
    <cellStyle name="Normal 5 2 2 6" xfId="38402" xr:uid="{00000000-0005-0000-0000-000001960000}"/>
    <cellStyle name="Normal 5 2 2 6 2" xfId="38403" xr:uid="{00000000-0005-0000-0000-000002960000}"/>
    <cellStyle name="Normal 5 2 2 7" xfId="38404" xr:uid="{00000000-0005-0000-0000-000003960000}"/>
    <cellStyle name="Normal 5 2 2 7 2" xfId="38405" xr:uid="{00000000-0005-0000-0000-000004960000}"/>
    <cellStyle name="Normal 5 2 2 8" xfId="38406" xr:uid="{00000000-0005-0000-0000-000005960000}"/>
    <cellStyle name="Normal 5 2 2 9" xfId="38407" xr:uid="{00000000-0005-0000-0000-000006960000}"/>
    <cellStyle name="Normal 5 2 3" xfId="38408" xr:uid="{00000000-0005-0000-0000-000007960000}"/>
    <cellStyle name="Normal 5 2 3 10" xfId="38409" xr:uid="{00000000-0005-0000-0000-000008960000}"/>
    <cellStyle name="Normal 5 2 3 2" xfId="38410" xr:uid="{00000000-0005-0000-0000-000009960000}"/>
    <cellStyle name="Normal 5 2 3 2 2" xfId="38411" xr:uid="{00000000-0005-0000-0000-00000A960000}"/>
    <cellStyle name="Normal 5 2 3 3" xfId="38412" xr:uid="{00000000-0005-0000-0000-00000B960000}"/>
    <cellStyle name="Normal 5 2 3 3 2" xfId="38413" xr:uid="{00000000-0005-0000-0000-00000C960000}"/>
    <cellStyle name="Normal 5 2 3 4" xfId="38414" xr:uid="{00000000-0005-0000-0000-00000D960000}"/>
    <cellStyle name="Normal 5 2 3 4 2" xfId="38415" xr:uid="{00000000-0005-0000-0000-00000E960000}"/>
    <cellStyle name="Normal 5 2 3 5" xfId="38416" xr:uid="{00000000-0005-0000-0000-00000F960000}"/>
    <cellStyle name="Normal 5 2 3 5 2" xfId="38417" xr:uid="{00000000-0005-0000-0000-000010960000}"/>
    <cellStyle name="Normal 5 2 3 6" xfId="38418" xr:uid="{00000000-0005-0000-0000-000011960000}"/>
    <cellStyle name="Normal 5 2 3 6 2" xfId="38419" xr:uid="{00000000-0005-0000-0000-000012960000}"/>
    <cellStyle name="Normal 5 2 3 7" xfId="38420" xr:uid="{00000000-0005-0000-0000-000013960000}"/>
    <cellStyle name="Normal 5 2 3 7 2" xfId="38421" xr:uid="{00000000-0005-0000-0000-000014960000}"/>
    <cellStyle name="Normal 5 2 3 8" xfId="38422" xr:uid="{00000000-0005-0000-0000-000015960000}"/>
    <cellStyle name="Normal 5 2 3 9" xfId="38423" xr:uid="{00000000-0005-0000-0000-000016960000}"/>
    <cellStyle name="Normal 5 2 4" xfId="38424" xr:uid="{00000000-0005-0000-0000-000017960000}"/>
    <cellStyle name="Normal 5 2 4 2" xfId="38425" xr:uid="{00000000-0005-0000-0000-000018960000}"/>
    <cellStyle name="Normal 5 2 4 2 2" xfId="38426" xr:uid="{00000000-0005-0000-0000-000019960000}"/>
    <cellStyle name="Normal 5 2 4 2 3" xfId="38427" xr:uid="{00000000-0005-0000-0000-00001A960000}"/>
    <cellStyle name="Normal 5 2 4 3" xfId="38428" xr:uid="{00000000-0005-0000-0000-00001B960000}"/>
    <cellStyle name="Normal 5 2 4 3 2" xfId="38429" xr:uid="{00000000-0005-0000-0000-00001C960000}"/>
    <cellStyle name="Normal 5 2 4 4" xfId="38430" xr:uid="{00000000-0005-0000-0000-00001D960000}"/>
    <cellStyle name="Normal 5 2 4 4 2" xfId="38431" xr:uid="{00000000-0005-0000-0000-00001E960000}"/>
    <cellStyle name="Normal 5 2 4 5" xfId="38432" xr:uid="{00000000-0005-0000-0000-00001F960000}"/>
    <cellStyle name="Normal 5 2 4 5 2" xfId="38433" xr:uid="{00000000-0005-0000-0000-000020960000}"/>
    <cellStyle name="Normal 5 2 4 6" xfId="38434" xr:uid="{00000000-0005-0000-0000-000021960000}"/>
    <cellStyle name="Normal 5 2 4 7" xfId="38435" xr:uid="{00000000-0005-0000-0000-000022960000}"/>
    <cellStyle name="Normal 5 2 5" xfId="38436" xr:uid="{00000000-0005-0000-0000-000023960000}"/>
    <cellStyle name="Normal 5 2 5 2" xfId="38437" xr:uid="{00000000-0005-0000-0000-000024960000}"/>
    <cellStyle name="Normal 5 2 5 3" xfId="38438" xr:uid="{00000000-0005-0000-0000-000025960000}"/>
    <cellStyle name="Normal 5 2 6" xfId="38439" xr:uid="{00000000-0005-0000-0000-000026960000}"/>
    <cellStyle name="Normal 5 2 6 2" xfId="38440" xr:uid="{00000000-0005-0000-0000-000027960000}"/>
    <cellStyle name="Normal 5 2 7" xfId="38441" xr:uid="{00000000-0005-0000-0000-000028960000}"/>
    <cellStyle name="Normal 5 2 7 2" xfId="38442" xr:uid="{00000000-0005-0000-0000-000029960000}"/>
    <cellStyle name="Normal 5 2 8" xfId="38443" xr:uid="{00000000-0005-0000-0000-00002A960000}"/>
    <cellStyle name="Normal 5 2 8 2" xfId="38444" xr:uid="{00000000-0005-0000-0000-00002B960000}"/>
    <cellStyle name="Normal 5 2 9" xfId="38445" xr:uid="{00000000-0005-0000-0000-00002C960000}"/>
    <cellStyle name="Normal 5 2 9 2" xfId="38446" xr:uid="{00000000-0005-0000-0000-00002D960000}"/>
    <cellStyle name="Normal 5 20" xfId="38447" xr:uid="{00000000-0005-0000-0000-00002E960000}"/>
    <cellStyle name="Normal 5 20 2" xfId="38448" xr:uid="{00000000-0005-0000-0000-00002F960000}"/>
    <cellStyle name="Normal 5 20 2 2" xfId="38449" xr:uid="{00000000-0005-0000-0000-000030960000}"/>
    <cellStyle name="Normal 5 20 2 3" xfId="38450" xr:uid="{00000000-0005-0000-0000-000031960000}"/>
    <cellStyle name="Normal 5 20 3" xfId="38451" xr:uid="{00000000-0005-0000-0000-000032960000}"/>
    <cellStyle name="Normal 5 20 3 2" xfId="38452" xr:uid="{00000000-0005-0000-0000-000033960000}"/>
    <cellStyle name="Normal 5 20 4" xfId="38453" xr:uid="{00000000-0005-0000-0000-000034960000}"/>
    <cellStyle name="Normal 5 20 4 2" xfId="38454" xr:uid="{00000000-0005-0000-0000-000035960000}"/>
    <cellStyle name="Normal 5 20 5" xfId="38455" xr:uid="{00000000-0005-0000-0000-000036960000}"/>
    <cellStyle name="Normal 5 20 5 2" xfId="38456" xr:uid="{00000000-0005-0000-0000-000037960000}"/>
    <cellStyle name="Normal 5 20 6" xfId="38457" xr:uid="{00000000-0005-0000-0000-000038960000}"/>
    <cellStyle name="Normal 5 20 7" xfId="38458" xr:uid="{00000000-0005-0000-0000-000039960000}"/>
    <cellStyle name="Normal 5 21" xfId="38459" xr:uid="{00000000-0005-0000-0000-00003A960000}"/>
    <cellStyle name="Normal 5 21 2" xfId="38460" xr:uid="{00000000-0005-0000-0000-00003B960000}"/>
    <cellStyle name="Normal 5 21 2 2" xfId="38461" xr:uid="{00000000-0005-0000-0000-00003C960000}"/>
    <cellStyle name="Normal 5 21 2 3" xfId="38462" xr:uid="{00000000-0005-0000-0000-00003D960000}"/>
    <cellStyle name="Normal 5 21 3" xfId="38463" xr:uid="{00000000-0005-0000-0000-00003E960000}"/>
    <cellStyle name="Normal 5 21 3 2" xfId="38464" xr:uid="{00000000-0005-0000-0000-00003F960000}"/>
    <cellStyle name="Normal 5 21 4" xfId="38465" xr:uid="{00000000-0005-0000-0000-000040960000}"/>
    <cellStyle name="Normal 5 21 4 2" xfId="38466" xr:uid="{00000000-0005-0000-0000-000041960000}"/>
    <cellStyle name="Normal 5 21 5" xfId="38467" xr:uid="{00000000-0005-0000-0000-000042960000}"/>
    <cellStyle name="Normal 5 21 5 2" xfId="38468" xr:uid="{00000000-0005-0000-0000-000043960000}"/>
    <cellStyle name="Normal 5 21 6" xfId="38469" xr:uid="{00000000-0005-0000-0000-000044960000}"/>
    <cellStyle name="Normal 5 21 7" xfId="38470" xr:uid="{00000000-0005-0000-0000-000045960000}"/>
    <cellStyle name="Normal 5 22" xfId="38471" xr:uid="{00000000-0005-0000-0000-000046960000}"/>
    <cellStyle name="Normal 5 22 2" xfId="38472" xr:uid="{00000000-0005-0000-0000-000047960000}"/>
    <cellStyle name="Normal 5 22 3" xfId="38473" xr:uid="{00000000-0005-0000-0000-000048960000}"/>
    <cellStyle name="Normal 5 23" xfId="38474" xr:uid="{00000000-0005-0000-0000-000049960000}"/>
    <cellStyle name="Normal 5 23 2" xfId="38475" xr:uid="{00000000-0005-0000-0000-00004A960000}"/>
    <cellStyle name="Normal 5 24" xfId="38476" xr:uid="{00000000-0005-0000-0000-00004B960000}"/>
    <cellStyle name="Normal 5 24 2" xfId="38477" xr:uid="{00000000-0005-0000-0000-00004C960000}"/>
    <cellStyle name="Normal 5 25" xfId="38478" xr:uid="{00000000-0005-0000-0000-00004D960000}"/>
    <cellStyle name="Normal 5 25 2" xfId="38479" xr:uid="{00000000-0005-0000-0000-00004E960000}"/>
    <cellStyle name="Normal 5 26" xfId="38480" xr:uid="{00000000-0005-0000-0000-00004F960000}"/>
    <cellStyle name="Normal 5 26 2" xfId="38481" xr:uid="{00000000-0005-0000-0000-000050960000}"/>
    <cellStyle name="Normal 5 27" xfId="38482" xr:uid="{00000000-0005-0000-0000-000051960000}"/>
    <cellStyle name="Normal 5 27 2" xfId="38483" xr:uid="{00000000-0005-0000-0000-000052960000}"/>
    <cellStyle name="Normal 5 28" xfId="38484" xr:uid="{00000000-0005-0000-0000-000053960000}"/>
    <cellStyle name="Normal 5 29" xfId="38485" xr:uid="{00000000-0005-0000-0000-000054960000}"/>
    <cellStyle name="Normal 5 3" xfId="38486" xr:uid="{00000000-0005-0000-0000-000055960000}"/>
    <cellStyle name="Normal 5 3 10" xfId="38487" xr:uid="{00000000-0005-0000-0000-000056960000}"/>
    <cellStyle name="Normal 5 3 10 2" xfId="38488" xr:uid="{00000000-0005-0000-0000-000057960000}"/>
    <cellStyle name="Normal 5 3 11" xfId="38489" xr:uid="{00000000-0005-0000-0000-000058960000}"/>
    <cellStyle name="Normal 5 3 12" xfId="38490" xr:uid="{00000000-0005-0000-0000-000059960000}"/>
    <cellStyle name="Normal 5 3 2" xfId="38491" xr:uid="{00000000-0005-0000-0000-00005A960000}"/>
    <cellStyle name="Normal 5 3 2 10" xfId="38492" xr:uid="{00000000-0005-0000-0000-00005B960000}"/>
    <cellStyle name="Normal 5 3 2 2" xfId="38493" xr:uid="{00000000-0005-0000-0000-00005C960000}"/>
    <cellStyle name="Normal 5 3 2 2 2" xfId="38494" xr:uid="{00000000-0005-0000-0000-00005D960000}"/>
    <cellStyle name="Normal 5 3 2 3" xfId="38495" xr:uid="{00000000-0005-0000-0000-00005E960000}"/>
    <cellStyle name="Normal 5 3 2 3 2" xfId="38496" xr:uid="{00000000-0005-0000-0000-00005F960000}"/>
    <cellStyle name="Normal 5 3 2 4" xfId="38497" xr:uid="{00000000-0005-0000-0000-000060960000}"/>
    <cellStyle name="Normal 5 3 2 4 2" xfId="38498" xr:uid="{00000000-0005-0000-0000-000061960000}"/>
    <cellStyle name="Normal 5 3 2 5" xfId="38499" xr:uid="{00000000-0005-0000-0000-000062960000}"/>
    <cellStyle name="Normal 5 3 2 5 2" xfId="38500" xr:uid="{00000000-0005-0000-0000-000063960000}"/>
    <cellStyle name="Normal 5 3 2 6" xfId="38501" xr:uid="{00000000-0005-0000-0000-000064960000}"/>
    <cellStyle name="Normal 5 3 2 6 2" xfId="38502" xr:uid="{00000000-0005-0000-0000-000065960000}"/>
    <cellStyle name="Normal 5 3 2 7" xfId="38503" xr:uid="{00000000-0005-0000-0000-000066960000}"/>
    <cellStyle name="Normal 5 3 2 7 2" xfId="38504" xr:uid="{00000000-0005-0000-0000-000067960000}"/>
    <cellStyle name="Normal 5 3 2 8" xfId="38505" xr:uid="{00000000-0005-0000-0000-000068960000}"/>
    <cellStyle name="Normal 5 3 2 9" xfId="38506" xr:uid="{00000000-0005-0000-0000-000069960000}"/>
    <cellStyle name="Normal 5 3 3" xfId="38507" xr:uid="{00000000-0005-0000-0000-00006A960000}"/>
    <cellStyle name="Normal 5 3 3 10" xfId="38508" xr:uid="{00000000-0005-0000-0000-00006B960000}"/>
    <cellStyle name="Normal 5 3 3 2" xfId="38509" xr:uid="{00000000-0005-0000-0000-00006C960000}"/>
    <cellStyle name="Normal 5 3 3 2 2" xfId="38510" xr:uid="{00000000-0005-0000-0000-00006D960000}"/>
    <cellStyle name="Normal 5 3 3 3" xfId="38511" xr:uid="{00000000-0005-0000-0000-00006E960000}"/>
    <cellStyle name="Normal 5 3 3 3 2" xfId="38512" xr:uid="{00000000-0005-0000-0000-00006F960000}"/>
    <cellStyle name="Normal 5 3 3 4" xfId="38513" xr:uid="{00000000-0005-0000-0000-000070960000}"/>
    <cellStyle name="Normal 5 3 3 4 2" xfId="38514" xr:uid="{00000000-0005-0000-0000-000071960000}"/>
    <cellStyle name="Normal 5 3 3 5" xfId="38515" xr:uid="{00000000-0005-0000-0000-000072960000}"/>
    <cellStyle name="Normal 5 3 3 5 2" xfId="38516" xr:uid="{00000000-0005-0000-0000-000073960000}"/>
    <cellStyle name="Normal 5 3 3 6" xfId="38517" xr:uid="{00000000-0005-0000-0000-000074960000}"/>
    <cellStyle name="Normal 5 3 3 6 2" xfId="38518" xr:uid="{00000000-0005-0000-0000-000075960000}"/>
    <cellStyle name="Normal 5 3 3 7" xfId="38519" xr:uid="{00000000-0005-0000-0000-000076960000}"/>
    <cellStyle name="Normal 5 3 3 7 2" xfId="38520" xr:uid="{00000000-0005-0000-0000-000077960000}"/>
    <cellStyle name="Normal 5 3 3 8" xfId="38521" xr:uid="{00000000-0005-0000-0000-000078960000}"/>
    <cellStyle name="Normal 5 3 3 9" xfId="38522" xr:uid="{00000000-0005-0000-0000-000079960000}"/>
    <cellStyle name="Normal 5 3 4" xfId="38523" xr:uid="{00000000-0005-0000-0000-00007A960000}"/>
    <cellStyle name="Normal 5 3 4 2" xfId="38524" xr:uid="{00000000-0005-0000-0000-00007B960000}"/>
    <cellStyle name="Normal 5 3 4 2 2" xfId="38525" xr:uid="{00000000-0005-0000-0000-00007C960000}"/>
    <cellStyle name="Normal 5 3 4 2 3" xfId="38526" xr:uid="{00000000-0005-0000-0000-00007D960000}"/>
    <cellStyle name="Normal 5 3 4 3" xfId="38527" xr:uid="{00000000-0005-0000-0000-00007E960000}"/>
    <cellStyle name="Normal 5 3 4 3 2" xfId="38528" xr:uid="{00000000-0005-0000-0000-00007F960000}"/>
    <cellStyle name="Normal 5 3 4 4" xfId="38529" xr:uid="{00000000-0005-0000-0000-000080960000}"/>
    <cellStyle name="Normal 5 3 4 4 2" xfId="38530" xr:uid="{00000000-0005-0000-0000-000081960000}"/>
    <cellStyle name="Normal 5 3 4 5" xfId="38531" xr:uid="{00000000-0005-0000-0000-000082960000}"/>
    <cellStyle name="Normal 5 3 4 5 2" xfId="38532" xr:uid="{00000000-0005-0000-0000-000083960000}"/>
    <cellStyle name="Normal 5 3 4 6" xfId="38533" xr:uid="{00000000-0005-0000-0000-000084960000}"/>
    <cellStyle name="Normal 5 3 4 7" xfId="38534" xr:uid="{00000000-0005-0000-0000-000085960000}"/>
    <cellStyle name="Normal 5 3 5" xfId="38535" xr:uid="{00000000-0005-0000-0000-000086960000}"/>
    <cellStyle name="Normal 5 3 5 2" xfId="38536" xr:uid="{00000000-0005-0000-0000-000087960000}"/>
    <cellStyle name="Normal 5 3 5 3" xfId="38537" xr:uid="{00000000-0005-0000-0000-000088960000}"/>
    <cellStyle name="Normal 5 3 6" xfId="38538" xr:uid="{00000000-0005-0000-0000-000089960000}"/>
    <cellStyle name="Normal 5 3 6 2" xfId="38539" xr:uid="{00000000-0005-0000-0000-00008A960000}"/>
    <cellStyle name="Normal 5 3 7" xfId="38540" xr:uid="{00000000-0005-0000-0000-00008B960000}"/>
    <cellStyle name="Normal 5 3 7 2" xfId="38541" xr:uid="{00000000-0005-0000-0000-00008C960000}"/>
    <cellStyle name="Normal 5 3 8" xfId="38542" xr:uid="{00000000-0005-0000-0000-00008D960000}"/>
    <cellStyle name="Normal 5 3 8 2" xfId="38543" xr:uid="{00000000-0005-0000-0000-00008E960000}"/>
    <cellStyle name="Normal 5 3 9" xfId="38544" xr:uid="{00000000-0005-0000-0000-00008F960000}"/>
    <cellStyle name="Normal 5 3 9 2" xfId="38545" xr:uid="{00000000-0005-0000-0000-000090960000}"/>
    <cellStyle name="Normal 5 4" xfId="38546" xr:uid="{00000000-0005-0000-0000-000091960000}"/>
    <cellStyle name="Normal 5 4 10" xfId="38547" xr:uid="{00000000-0005-0000-0000-000092960000}"/>
    <cellStyle name="Normal 5 4 10 2" xfId="38548" xr:uid="{00000000-0005-0000-0000-000093960000}"/>
    <cellStyle name="Normal 5 4 11" xfId="38549" xr:uid="{00000000-0005-0000-0000-000094960000}"/>
    <cellStyle name="Normal 5 4 12" xfId="38550" xr:uid="{00000000-0005-0000-0000-000095960000}"/>
    <cellStyle name="Normal 5 4 2" xfId="38551" xr:uid="{00000000-0005-0000-0000-000096960000}"/>
    <cellStyle name="Normal 5 4 2 10" xfId="38552" xr:uid="{00000000-0005-0000-0000-000097960000}"/>
    <cellStyle name="Normal 5 4 2 2" xfId="38553" xr:uid="{00000000-0005-0000-0000-000098960000}"/>
    <cellStyle name="Normal 5 4 2 2 2" xfId="38554" xr:uid="{00000000-0005-0000-0000-000099960000}"/>
    <cellStyle name="Normal 5 4 2 3" xfId="38555" xr:uid="{00000000-0005-0000-0000-00009A960000}"/>
    <cellStyle name="Normal 5 4 2 3 2" xfId="38556" xr:uid="{00000000-0005-0000-0000-00009B960000}"/>
    <cellStyle name="Normal 5 4 2 4" xfId="38557" xr:uid="{00000000-0005-0000-0000-00009C960000}"/>
    <cellStyle name="Normal 5 4 2 4 2" xfId="38558" xr:uid="{00000000-0005-0000-0000-00009D960000}"/>
    <cellStyle name="Normal 5 4 2 5" xfId="38559" xr:uid="{00000000-0005-0000-0000-00009E960000}"/>
    <cellStyle name="Normal 5 4 2 5 2" xfId="38560" xr:uid="{00000000-0005-0000-0000-00009F960000}"/>
    <cellStyle name="Normal 5 4 2 6" xfId="38561" xr:uid="{00000000-0005-0000-0000-0000A0960000}"/>
    <cellStyle name="Normal 5 4 2 6 2" xfId="38562" xr:uid="{00000000-0005-0000-0000-0000A1960000}"/>
    <cellStyle name="Normal 5 4 2 7" xfId="38563" xr:uid="{00000000-0005-0000-0000-0000A2960000}"/>
    <cellStyle name="Normal 5 4 2 7 2" xfId="38564" xr:uid="{00000000-0005-0000-0000-0000A3960000}"/>
    <cellStyle name="Normal 5 4 2 8" xfId="38565" xr:uid="{00000000-0005-0000-0000-0000A4960000}"/>
    <cellStyle name="Normal 5 4 2 9" xfId="38566" xr:uid="{00000000-0005-0000-0000-0000A5960000}"/>
    <cellStyle name="Normal 5 4 3" xfId="38567" xr:uid="{00000000-0005-0000-0000-0000A6960000}"/>
    <cellStyle name="Normal 5 4 3 10" xfId="38568" xr:uid="{00000000-0005-0000-0000-0000A7960000}"/>
    <cellStyle name="Normal 5 4 3 2" xfId="38569" xr:uid="{00000000-0005-0000-0000-0000A8960000}"/>
    <cellStyle name="Normal 5 4 3 2 2" xfId="38570" xr:uid="{00000000-0005-0000-0000-0000A9960000}"/>
    <cellStyle name="Normal 5 4 3 3" xfId="38571" xr:uid="{00000000-0005-0000-0000-0000AA960000}"/>
    <cellStyle name="Normal 5 4 3 3 2" xfId="38572" xr:uid="{00000000-0005-0000-0000-0000AB960000}"/>
    <cellStyle name="Normal 5 4 3 4" xfId="38573" xr:uid="{00000000-0005-0000-0000-0000AC960000}"/>
    <cellStyle name="Normal 5 4 3 4 2" xfId="38574" xr:uid="{00000000-0005-0000-0000-0000AD960000}"/>
    <cellStyle name="Normal 5 4 3 5" xfId="38575" xr:uid="{00000000-0005-0000-0000-0000AE960000}"/>
    <cellStyle name="Normal 5 4 3 5 2" xfId="38576" xr:uid="{00000000-0005-0000-0000-0000AF960000}"/>
    <cellStyle name="Normal 5 4 3 6" xfId="38577" xr:uid="{00000000-0005-0000-0000-0000B0960000}"/>
    <cellStyle name="Normal 5 4 3 6 2" xfId="38578" xr:uid="{00000000-0005-0000-0000-0000B1960000}"/>
    <cellStyle name="Normal 5 4 3 7" xfId="38579" xr:uid="{00000000-0005-0000-0000-0000B2960000}"/>
    <cellStyle name="Normal 5 4 3 7 2" xfId="38580" xr:uid="{00000000-0005-0000-0000-0000B3960000}"/>
    <cellStyle name="Normal 5 4 3 8" xfId="38581" xr:uid="{00000000-0005-0000-0000-0000B4960000}"/>
    <cellStyle name="Normal 5 4 3 9" xfId="38582" xr:uid="{00000000-0005-0000-0000-0000B5960000}"/>
    <cellStyle name="Normal 5 4 4" xfId="38583" xr:uid="{00000000-0005-0000-0000-0000B6960000}"/>
    <cellStyle name="Normal 5 4 4 2" xfId="38584" xr:uid="{00000000-0005-0000-0000-0000B7960000}"/>
    <cellStyle name="Normal 5 4 4 2 2" xfId="38585" xr:uid="{00000000-0005-0000-0000-0000B8960000}"/>
    <cellStyle name="Normal 5 4 4 2 3" xfId="38586" xr:uid="{00000000-0005-0000-0000-0000B9960000}"/>
    <cellStyle name="Normal 5 4 4 3" xfId="38587" xr:uid="{00000000-0005-0000-0000-0000BA960000}"/>
    <cellStyle name="Normal 5 4 4 3 2" xfId="38588" xr:uid="{00000000-0005-0000-0000-0000BB960000}"/>
    <cellStyle name="Normal 5 4 4 4" xfId="38589" xr:uid="{00000000-0005-0000-0000-0000BC960000}"/>
    <cellStyle name="Normal 5 4 4 4 2" xfId="38590" xr:uid="{00000000-0005-0000-0000-0000BD960000}"/>
    <cellStyle name="Normal 5 4 4 5" xfId="38591" xr:uid="{00000000-0005-0000-0000-0000BE960000}"/>
    <cellStyle name="Normal 5 4 4 5 2" xfId="38592" xr:uid="{00000000-0005-0000-0000-0000BF960000}"/>
    <cellStyle name="Normal 5 4 4 6" xfId="38593" xr:uid="{00000000-0005-0000-0000-0000C0960000}"/>
    <cellStyle name="Normal 5 4 4 7" xfId="38594" xr:uid="{00000000-0005-0000-0000-0000C1960000}"/>
    <cellStyle name="Normal 5 4 5" xfId="38595" xr:uid="{00000000-0005-0000-0000-0000C2960000}"/>
    <cellStyle name="Normal 5 4 5 2" xfId="38596" xr:uid="{00000000-0005-0000-0000-0000C3960000}"/>
    <cellStyle name="Normal 5 4 5 3" xfId="38597" xr:uid="{00000000-0005-0000-0000-0000C4960000}"/>
    <cellStyle name="Normal 5 4 6" xfId="38598" xr:uid="{00000000-0005-0000-0000-0000C5960000}"/>
    <cellStyle name="Normal 5 4 6 2" xfId="38599" xr:uid="{00000000-0005-0000-0000-0000C6960000}"/>
    <cellStyle name="Normal 5 4 7" xfId="38600" xr:uid="{00000000-0005-0000-0000-0000C7960000}"/>
    <cellStyle name="Normal 5 4 7 2" xfId="38601" xr:uid="{00000000-0005-0000-0000-0000C8960000}"/>
    <cellStyle name="Normal 5 4 8" xfId="38602" xr:uid="{00000000-0005-0000-0000-0000C9960000}"/>
    <cellStyle name="Normal 5 4 8 2" xfId="38603" xr:uid="{00000000-0005-0000-0000-0000CA960000}"/>
    <cellStyle name="Normal 5 4 9" xfId="38604" xr:uid="{00000000-0005-0000-0000-0000CB960000}"/>
    <cellStyle name="Normal 5 4 9 2" xfId="38605" xr:uid="{00000000-0005-0000-0000-0000CC960000}"/>
    <cellStyle name="Normal 5 5" xfId="38606" xr:uid="{00000000-0005-0000-0000-0000CD960000}"/>
    <cellStyle name="Normal 5 5 10" xfId="38607" xr:uid="{00000000-0005-0000-0000-0000CE960000}"/>
    <cellStyle name="Normal 5 5 10 2" xfId="38608" xr:uid="{00000000-0005-0000-0000-0000CF960000}"/>
    <cellStyle name="Normal 5 5 11" xfId="38609" xr:uid="{00000000-0005-0000-0000-0000D0960000}"/>
    <cellStyle name="Normal 5 5 12" xfId="38610" xr:uid="{00000000-0005-0000-0000-0000D1960000}"/>
    <cellStyle name="Normal 5 5 2" xfId="38611" xr:uid="{00000000-0005-0000-0000-0000D2960000}"/>
    <cellStyle name="Normal 5 5 2 10" xfId="38612" xr:uid="{00000000-0005-0000-0000-0000D3960000}"/>
    <cellStyle name="Normal 5 5 2 2" xfId="38613" xr:uid="{00000000-0005-0000-0000-0000D4960000}"/>
    <cellStyle name="Normal 5 5 2 2 2" xfId="38614" xr:uid="{00000000-0005-0000-0000-0000D5960000}"/>
    <cellStyle name="Normal 5 5 2 3" xfId="38615" xr:uid="{00000000-0005-0000-0000-0000D6960000}"/>
    <cellStyle name="Normal 5 5 2 3 2" xfId="38616" xr:uid="{00000000-0005-0000-0000-0000D7960000}"/>
    <cellStyle name="Normal 5 5 2 4" xfId="38617" xr:uid="{00000000-0005-0000-0000-0000D8960000}"/>
    <cellStyle name="Normal 5 5 2 4 2" xfId="38618" xr:uid="{00000000-0005-0000-0000-0000D9960000}"/>
    <cellStyle name="Normal 5 5 2 5" xfId="38619" xr:uid="{00000000-0005-0000-0000-0000DA960000}"/>
    <cellStyle name="Normal 5 5 2 5 2" xfId="38620" xr:uid="{00000000-0005-0000-0000-0000DB960000}"/>
    <cellStyle name="Normal 5 5 2 6" xfId="38621" xr:uid="{00000000-0005-0000-0000-0000DC960000}"/>
    <cellStyle name="Normal 5 5 2 6 2" xfId="38622" xr:uid="{00000000-0005-0000-0000-0000DD960000}"/>
    <cellStyle name="Normal 5 5 2 7" xfId="38623" xr:uid="{00000000-0005-0000-0000-0000DE960000}"/>
    <cellStyle name="Normal 5 5 2 7 2" xfId="38624" xr:uid="{00000000-0005-0000-0000-0000DF960000}"/>
    <cellStyle name="Normal 5 5 2 8" xfId="38625" xr:uid="{00000000-0005-0000-0000-0000E0960000}"/>
    <cellStyle name="Normal 5 5 2 9" xfId="38626" xr:uid="{00000000-0005-0000-0000-0000E1960000}"/>
    <cellStyle name="Normal 5 5 3" xfId="38627" xr:uid="{00000000-0005-0000-0000-0000E2960000}"/>
    <cellStyle name="Normal 5 5 3 10" xfId="38628" xr:uid="{00000000-0005-0000-0000-0000E3960000}"/>
    <cellStyle name="Normal 5 5 3 2" xfId="38629" xr:uid="{00000000-0005-0000-0000-0000E4960000}"/>
    <cellStyle name="Normal 5 5 3 2 2" xfId="38630" xr:uid="{00000000-0005-0000-0000-0000E5960000}"/>
    <cellStyle name="Normal 5 5 3 3" xfId="38631" xr:uid="{00000000-0005-0000-0000-0000E6960000}"/>
    <cellStyle name="Normal 5 5 3 3 2" xfId="38632" xr:uid="{00000000-0005-0000-0000-0000E7960000}"/>
    <cellStyle name="Normal 5 5 3 4" xfId="38633" xr:uid="{00000000-0005-0000-0000-0000E8960000}"/>
    <cellStyle name="Normal 5 5 3 4 2" xfId="38634" xr:uid="{00000000-0005-0000-0000-0000E9960000}"/>
    <cellStyle name="Normal 5 5 3 5" xfId="38635" xr:uid="{00000000-0005-0000-0000-0000EA960000}"/>
    <cellStyle name="Normal 5 5 3 5 2" xfId="38636" xr:uid="{00000000-0005-0000-0000-0000EB960000}"/>
    <cellStyle name="Normal 5 5 3 6" xfId="38637" xr:uid="{00000000-0005-0000-0000-0000EC960000}"/>
    <cellStyle name="Normal 5 5 3 6 2" xfId="38638" xr:uid="{00000000-0005-0000-0000-0000ED960000}"/>
    <cellStyle name="Normal 5 5 3 7" xfId="38639" xr:uid="{00000000-0005-0000-0000-0000EE960000}"/>
    <cellStyle name="Normal 5 5 3 7 2" xfId="38640" xr:uid="{00000000-0005-0000-0000-0000EF960000}"/>
    <cellStyle name="Normal 5 5 3 8" xfId="38641" xr:uid="{00000000-0005-0000-0000-0000F0960000}"/>
    <cellStyle name="Normal 5 5 3 9" xfId="38642" xr:uid="{00000000-0005-0000-0000-0000F1960000}"/>
    <cellStyle name="Normal 5 5 4" xfId="38643" xr:uid="{00000000-0005-0000-0000-0000F2960000}"/>
    <cellStyle name="Normal 5 5 4 2" xfId="38644" xr:uid="{00000000-0005-0000-0000-0000F3960000}"/>
    <cellStyle name="Normal 5 5 4 2 2" xfId="38645" xr:uid="{00000000-0005-0000-0000-0000F4960000}"/>
    <cellStyle name="Normal 5 5 4 2 3" xfId="38646" xr:uid="{00000000-0005-0000-0000-0000F5960000}"/>
    <cellStyle name="Normal 5 5 4 3" xfId="38647" xr:uid="{00000000-0005-0000-0000-0000F6960000}"/>
    <cellStyle name="Normal 5 5 4 3 2" xfId="38648" xr:uid="{00000000-0005-0000-0000-0000F7960000}"/>
    <cellStyle name="Normal 5 5 4 4" xfId="38649" xr:uid="{00000000-0005-0000-0000-0000F8960000}"/>
    <cellStyle name="Normal 5 5 4 4 2" xfId="38650" xr:uid="{00000000-0005-0000-0000-0000F9960000}"/>
    <cellStyle name="Normal 5 5 4 5" xfId="38651" xr:uid="{00000000-0005-0000-0000-0000FA960000}"/>
    <cellStyle name="Normal 5 5 4 5 2" xfId="38652" xr:uid="{00000000-0005-0000-0000-0000FB960000}"/>
    <cellStyle name="Normal 5 5 4 6" xfId="38653" xr:uid="{00000000-0005-0000-0000-0000FC960000}"/>
    <cellStyle name="Normal 5 5 4 7" xfId="38654" xr:uid="{00000000-0005-0000-0000-0000FD960000}"/>
    <cellStyle name="Normal 5 5 5" xfId="38655" xr:uid="{00000000-0005-0000-0000-0000FE960000}"/>
    <cellStyle name="Normal 5 5 5 2" xfId="38656" xr:uid="{00000000-0005-0000-0000-0000FF960000}"/>
    <cellStyle name="Normal 5 5 5 3" xfId="38657" xr:uid="{00000000-0005-0000-0000-000000970000}"/>
    <cellStyle name="Normal 5 5 6" xfId="38658" xr:uid="{00000000-0005-0000-0000-000001970000}"/>
    <cellStyle name="Normal 5 5 6 2" xfId="38659" xr:uid="{00000000-0005-0000-0000-000002970000}"/>
    <cellStyle name="Normal 5 5 7" xfId="38660" xr:uid="{00000000-0005-0000-0000-000003970000}"/>
    <cellStyle name="Normal 5 5 7 2" xfId="38661" xr:uid="{00000000-0005-0000-0000-000004970000}"/>
    <cellStyle name="Normal 5 5 8" xfId="38662" xr:uid="{00000000-0005-0000-0000-000005970000}"/>
    <cellStyle name="Normal 5 5 8 2" xfId="38663" xr:uid="{00000000-0005-0000-0000-000006970000}"/>
    <cellStyle name="Normal 5 5 9" xfId="38664" xr:uid="{00000000-0005-0000-0000-000007970000}"/>
    <cellStyle name="Normal 5 5 9 2" xfId="38665" xr:uid="{00000000-0005-0000-0000-000008970000}"/>
    <cellStyle name="Normal 5 6" xfId="38666" xr:uid="{00000000-0005-0000-0000-000009970000}"/>
    <cellStyle name="Normal 5 6 10" xfId="38667" xr:uid="{00000000-0005-0000-0000-00000A970000}"/>
    <cellStyle name="Normal 5 6 10 2" xfId="38668" xr:uid="{00000000-0005-0000-0000-00000B970000}"/>
    <cellStyle name="Normal 5 6 11" xfId="38669" xr:uid="{00000000-0005-0000-0000-00000C970000}"/>
    <cellStyle name="Normal 5 6 12" xfId="38670" xr:uid="{00000000-0005-0000-0000-00000D970000}"/>
    <cellStyle name="Normal 5 6 2" xfId="38671" xr:uid="{00000000-0005-0000-0000-00000E970000}"/>
    <cellStyle name="Normal 5 6 2 10" xfId="38672" xr:uid="{00000000-0005-0000-0000-00000F970000}"/>
    <cellStyle name="Normal 5 6 2 2" xfId="38673" xr:uid="{00000000-0005-0000-0000-000010970000}"/>
    <cellStyle name="Normal 5 6 2 2 2" xfId="38674" xr:uid="{00000000-0005-0000-0000-000011970000}"/>
    <cellStyle name="Normal 5 6 2 3" xfId="38675" xr:uid="{00000000-0005-0000-0000-000012970000}"/>
    <cellStyle name="Normal 5 6 2 3 2" xfId="38676" xr:uid="{00000000-0005-0000-0000-000013970000}"/>
    <cellStyle name="Normal 5 6 2 4" xfId="38677" xr:uid="{00000000-0005-0000-0000-000014970000}"/>
    <cellStyle name="Normal 5 6 2 4 2" xfId="38678" xr:uid="{00000000-0005-0000-0000-000015970000}"/>
    <cellStyle name="Normal 5 6 2 5" xfId="38679" xr:uid="{00000000-0005-0000-0000-000016970000}"/>
    <cellStyle name="Normal 5 6 2 5 2" xfId="38680" xr:uid="{00000000-0005-0000-0000-000017970000}"/>
    <cellStyle name="Normal 5 6 2 6" xfId="38681" xr:uid="{00000000-0005-0000-0000-000018970000}"/>
    <cellStyle name="Normal 5 6 2 6 2" xfId="38682" xr:uid="{00000000-0005-0000-0000-000019970000}"/>
    <cellStyle name="Normal 5 6 2 7" xfId="38683" xr:uid="{00000000-0005-0000-0000-00001A970000}"/>
    <cellStyle name="Normal 5 6 2 7 2" xfId="38684" xr:uid="{00000000-0005-0000-0000-00001B970000}"/>
    <cellStyle name="Normal 5 6 2 8" xfId="38685" xr:uid="{00000000-0005-0000-0000-00001C970000}"/>
    <cellStyle name="Normal 5 6 2 9" xfId="38686" xr:uid="{00000000-0005-0000-0000-00001D970000}"/>
    <cellStyle name="Normal 5 6 3" xfId="38687" xr:uid="{00000000-0005-0000-0000-00001E970000}"/>
    <cellStyle name="Normal 5 6 3 10" xfId="38688" xr:uid="{00000000-0005-0000-0000-00001F970000}"/>
    <cellStyle name="Normal 5 6 3 2" xfId="38689" xr:uid="{00000000-0005-0000-0000-000020970000}"/>
    <cellStyle name="Normal 5 6 3 2 2" xfId="38690" xr:uid="{00000000-0005-0000-0000-000021970000}"/>
    <cellStyle name="Normal 5 6 3 3" xfId="38691" xr:uid="{00000000-0005-0000-0000-000022970000}"/>
    <cellStyle name="Normal 5 6 3 3 2" xfId="38692" xr:uid="{00000000-0005-0000-0000-000023970000}"/>
    <cellStyle name="Normal 5 6 3 4" xfId="38693" xr:uid="{00000000-0005-0000-0000-000024970000}"/>
    <cellStyle name="Normal 5 6 3 4 2" xfId="38694" xr:uid="{00000000-0005-0000-0000-000025970000}"/>
    <cellStyle name="Normal 5 6 3 5" xfId="38695" xr:uid="{00000000-0005-0000-0000-000026970000}"/>
    <cellStyle name="Normal 5 6 3 5 2" xfId="38696" xr:uid="{00000000-0005-0000-0000-000027970000}"/>
    <cellStyle name="Normal 5 6 3 6" xfId="38697" xr:uid="{00000000-0005-0000-0000-000028970000}"/>
    <cellStyle name="Normal 5 6 3 6 2" xfId="38698" xr:uid="{00000000-0005-0000-0000-000029970000}"/>
    <cellStyle name="Normal 5 6 3 7" xfId="38699" xr:uid="{00000000-0005-0000-0000-00002A970000}"/>
    <cellStyle name="Normal 5 6 3 7 2" xfId="38700" xr:uid="{00000000-0005-0000-0000-00002B970000}"/>
    <cellStyle name="Normal 5 6 3 8" xfId="38701" xr:uid="{00000000-0005-0000-0000-00002C970000}"/>
    <cellStyle name="Normal 5 6 3 9" xfId="38702" xr:uid="{00000000-0005-0000-0000-00002D970000}"/>
    <cellStyle name="Normal 5 6 4" xfId="38703" xr:uid="{00000000-0005-0000-0000-00002E970000}"/>
    <cellStyle name="Normal 5 6 4 2" xfId="38704" xr:uid="{00000000-0005-0000-0000-00002F970000}"/>
    <cellStyle name="Normal 5 6 4 2 2" xfId="38705" xr:uid="{00000000-0005-0000-0000-000030970000}"/>
    <cellStyle name="Normal 5 6 4 2 3" xfId="38706" xr:uid="{00000000-0005-0000-0000-000031970000}"/>
    <cellStyle name="Normal 5 6 4 3" xfId="38707" xr:uid="{00000000-0005-0000-0000-000032970000}"/>
    <cellStyle name="Normal 5 6 4 3 2" xfId="38708" xr:uid="{00000000-0005-0000-0000-000033970000}"/>
    <cellStyle name="Normal 5 6 4 4" xfId="38709" xr:uid="{00000000-0005-0000-0000-000034970000}"/>
    <cellStyle name="Normal 5 6 4 4 2" xfId="38710" xr:uid="{00000000-0005-0000-0000-000035970000}"/>
    <cellStyle name="Normal 5 6 4 5" xfId="38711" xr:uid="{00000000-0005-0000-0000-000036970000}"/>
    <cellStyle name="Normal 5 6 4 5 2" xfId="38712" xr:uid="{00000000-0005-0000-0000-000037970000}"/>
    <cellStyle name="Normal 5 6 4 6" xfId="38713" xr:uid="{00000000-0005-0000-0000-000038970000}"/>
    <cellStyle name="Normal 5 6 4 7" xfId="38714" xr:uid="{00000000-0005-0000-0000-000039970000}"/>
    <cellStyle name="Normal 5 6 5" xfId="38715" xr:uid="{00000000-0005-0000-0000-00003A970000}"/>
    <cellStyle name="Normal 5 6 5 2" xfId="38716" xr:uid="{00000000-0005-0000-0000-00003B970000}"/>
    <cellStyle name="Normal 5 6 5 3" xfId="38717" xr:uid="{00000000-0005-0000-0000-00003C970000}"/>
    <cellStyle name="Normal 5 6 6" xfId="38718" xr:uid="{00000000-0005-0000-0000-00003D970000}"/>
    <cellStyle name="Normal 5 6 6 2" xfId="38719" xr:uid="{00000000-0005-0000-0000-00003E970000}"/>
    <cellStyle name="Normal 5 6 7" xfId="38720" xr:uid="{00000000-0005-0000-0000-00003F970000}"/>
    <cellStyle name="Normal 5 6 7 2" xfId="38721" xr:uid="{00000000-0005-0000-0000-000040970000}"/>
    <cellStyle name="Normal 5 6 8" xfId="38722" xr:uid="{00000000-0005-0000-0000-000041970000}"/>
    <cellStyle name="Normal 5 6 8 2" xfId="38723" xr:uid="{00000000-0005-0000-0000-000042970000}"/>
    <cellStyle name="Normal 5 6 9" xfId="38724" xr:uid="{00000000-0005-0000-0000-000043970000}"/>
    <cellStyle name="Normal 5 6 9 2" xfId="38725" xr:uid="{00000000-0005-0000-0000-000044970000}"/>
    <cellStyle name="Normal 5 7" xfId="38726" xr:uid="{00000000-0005-0000-0000-000045970000}"/>
    <cellStyle name="Normal 5 7 10" xfId="38727" xr:uid="{00000000-0005-0000-0000-000046970000}"/>
    <cellStyle name="Normal 5 7 10 2" xfId="38728" xr:uid="{00000000-0005-0000-0000-000047970000}"/>
    <cellStyle name="Normal 5 7 11" xfId="38729" xr:uid="{00000000-0005-0000-0000-000048970000}"/>
    <cellStyle name="Normal 5 7 12" xfId="38730" xr:uid="{00000000-0005-0000-0000-000049970000}"/>
    <cellStyle name="Normal 5 7 2" xfId="38731" xr:uid="{00000000-0005-0000-0000-00004A970000}"/>
    <cellStyle name="Normal 5 7 2 10" xfId="38732" xr:uid="{00000000-0005-0000-0000-00004B970000}"/>
    <cellStyle name="Normal 5 7 2 2" xfId="38733" xr:uid="{00000000-0005-0000-0000-00004C970000}"/>
    <cellStyle name="Normal 5 7 2 2 2" xfId="38734" xr:uid="{00000000-0005-0000-0000-00004D970000}"/>
    <cellStyle name="Normal 5 7 2 3" xfId="38735" xr:uid="{00000000-0005-0000-0000-00004E970000}"/>
    <cellStyle name="Normal 5 7 2 3 2" xfId="38736" xr:uid="{00000000-0005-0000-0000-00004F970000}"/>
    <cellStyle name="Normal 5 7 2 4" xfId="38737" xr:uid="{00000000-0005-0000-0000-000050970000}"/>
    <cellStyle name="Normal 5 7 2 4 2" xfId="38738" xr:uid="{00000000-0005-0000-0000-000051970000}"/>
    <cellStyle name="Normal 5 7 2 5" xfId="38739" xr:uid="{00000000-0005-0000-0000-000052970000}"/>
    <cellStyle name="Normal 5 7 2 5 2" xfId="38740" xr:uid="{00000000-0005-0000-0000-000053970000}"/>
    <cellStyle name="Normal 5 7 2 6" xfId="38741" xr:uid="{00000000-0005-0000-0000-000054970000}"/>
    <cellStyle name="Normal 5 7 2 6 2" xfId="38742" xr:uid="{00000000-0005-0000-0000-000055970000}"/>
    <cellStyle name="Normal 5 7 2 7" xfId="38743" xr:uid="{00000000-0005-0000-0000-000056970000}"/>
    <cellStyle name="Normal 5 7 2 7 2" xfId="38744" xr:uid="{00000000-0005-0000-0000-000057970000}"/>
    <cellStyle name="Normal 5 7 2 8" xfId="38745" xr:uid="{00000000-0005-0000-0000-000058970000}"/>
    <cellStyle name="Normal 5 7 2 9" xfId="38746" xr:uid="{00000000-0005-0000-0000-000059970000}"/>
    <cellStyle name="Normal 5 7 3" xfId="38747" xr:uid="{00000000-0005-0000-0000-00005A970000}"/>
    <cellStyle name="Normal 5 7 3 10" xfId="38748" xr:uid="{00000000-0005-0000-0000-00005B970000}"/>
    <cellStyle name="Normal 5 7 3 2" xfId="38749" xr:uid="{00000000-0005-0000-0000-00005C970000}"/>
    <cellStyle name="Normal 5 7 3 2 2" xfId="38750" xr:uid="{00000000-0005-0000-0000-00005D970000}"/>
    <cellStyle name="Normal 5 7 3 3" xfId="38751" xr:uid="{00000000-0005-0000-0000-00005E970000}"/>
    <cellStyle name="Normal 5 7 3 3 2" xfId="38752" xr:uid="{00000000-0005-0000-0000-00005F970000}"/>
    <cellStyle name="Normal 5 7 3 4" xfId="38753" xr:uid="{00000000-0005-0000-0000-000060970000}"/>
    <cellStyle name="Normal 5 7 3 4 2" xfId="38754" xr:uid="{00000000-0005-0000-0000-000061970000}"/>
    <cellStyle name="Normal 5 7 3 5" xfId="38755" xr:uid="{00000000-0005-0000-0000-000062970000}"/>
    <cellStyle name="Normal 5 7 3 5 2" xfId="38756" xr:uid="{00000000-0005-0000-0000-000063970000}"/>
    <cellStyle name="Normal 5 7 3 6" xfId="38757" xr:uid="{00000000-0005-0000-0000-000064970000}"/>
    <cellStyle name="Normal 5 7 3 6 2" xfId="38758" xr:uid="{00000000-0005-0000-0000-000065970000}"/>
    <cellStyle name="Normal 5 7 3 7" xfId="38759" xr:uid="{00000000-0005-0000-0000-000066970000}"/>
    <cellStyle name="Normal 5 7 3 7 2" xfId="38760" xr:uid="{00000000-0005-0000-0000-000067970000}"/>
    <cellStyle name="Normal 5 7 3 8" xfId="38761" xr:uid="{00000000-0005-0000-0000-000068970000}"/>
    <cellStyle name="Normal 5 7 3 9" xfId="38762" xr:uid="{00000000-0005-0000-0000-000069970000}"/>
    <cellStyle name="Normal 5 7 4" xfId="38763" xr:uid="{00000000-0005-0000-0000-00006A970000}"/>
    <cellStyle name="Normal 5 7 4 2" xfId="38764" xr:uid="{00000000-0005-0000-0000-00006B970000}"/>
    <cellStyle name="Normal 5 7 4 2 2" xfId="38765" xr:uid="{00000000-0005-0000-0000-00006C970000}"/>
    <cellStyle name="Normal 5 7 4 2 3" xfId="38766" xr:uid="{00000000-0005-0000-0000-00006D970000}"/>
    <cellStyle name="Normal 5 7 4 3" xfId="38767" xr:uid="{00000000-0005-0000-0000-00006E970000}"/>
    <cellStyle name="Normal 5 7 4 3 2" xfId="38768" xr:uid="{00000000-0005-0000-0000-00006F970000}"/>
    <cellStyle name="Normal 5 7 4 4" xfId="38769" xr:uid="{00000000-0005-0000-0000-000070970000}"/>
    <cellStyle name="Normal 5 7 4 4 2" xfId="38770" xr:uid="{00000000-0005-0000-0000-000071970000}"/>
    <cellStyle name="Normal 5 7 4 5" xfId="38771" xr:uid="{00000000-0005-0000-0000-000072970000}"/>
    <cellStyle name="Normal 5 7 4 5 2" xfId="38772" xr:uid="{00000000-0005-0000-0000-000073970000}"/>
    <cellStyle name="Normal 5 7 4 6" xfId="38773" xr:uid="{00000000-0005-0000-0000-000074970000}"/>
    <cellStyle name="Normal 5 7 4 7" xfId="38774" xr:uid="{00000000-0005-0000-0000-000075970000}"/>
    <cellStyle name="Normal 5 7 5" xfId="38775" xr:uid="{00000000-0005-0000-0000-000076970000}"/>
    <cellStyle name="Normal 5 7 5 2" xfId="38776" xr:uid="{00000000-0005-0000-0000-000077970000}"/>
    <cellStyle name="Normal 5 7 5 3" xfId="38777" xr:uid="{00000000-0005-0000-0000-000078970000}"/>
    <cellStyle name="Normal 5 7 6" xfId="38778" xr:uid="{00000000-0005-0000-0000-000079970000}"/>
    <cellStyle name="Normal 5 7 6 2" xfId="38779" xr:uid="{00000000-0005-0000-0000-00007A970000}"/>
    <cellStyle name="Normal 5 7 7" xfId="38780" xr:uid="{00000000-0005-0000-0000-00007B970000}"/>
    <cellStyle name="Normal 5 7 7 2" xfId="38781" xr:uid="{00000000-0005-0000-0000-00007C970000}"/>
    <cellStyle name="Normal 5 7 8" xfId="38782" xr:uid="{00000000-0005-0000-0000-00007D970000}"/>
    <cellStyle name="Normal 5 7 8 2" xfId="38783" xr:uid="{00000000-0005-0000-0000-00007E970000}"/>
    <cellStyle name="Normal 5 7 9" xfId="38784" xr:uid="{00000000-0005-0000-0000-00007F970000}"/>
    <cellStyle name="Normal 5 7 9 2" xfId="38785" xr:uid="{00000000-0005-0000-0000-000080970000}"/>
    <cellStyle name="Normal 5 8" xfId="38786" xr:uid="{00000000-0005-0000-0000-000081970000}"/>
    <cellStyle name="Normal 5 8 10" xfId="38787" xr:uid="{00000000-0005-0000-0000-000082970000}"/>
    <cellStyle name="Normal 5 8 10 2" xfId="38788" xr:uid="{00000000-0005-0000-0000-000083970000}"/>
    <cellStyle name="Normal 5 8 11" xfId="38789" xr:uid="{00000000-0005-0000-0000-000084970000}"/>
    <cellStyle name="Normal 5 8 12" xfId="38790" xr:uid="{00000000-0005-0000-0000-000085970000}"/>
    <cellStyle name="Normal 5 8 2" xfId="38791" xr:uid="{00000000-0005-0000-0000-000086970000}"/>
    <cellStyle name="Normal 5 8 2 10" xfId="38792" xr:uid="{00000000-0005-0000-0000-000087970000}"/>
    <cellStyle name="Normal 5 8 2 2" xfId="38793" xr:uid="{00000000-0005-0000-0000-000088970000}"/>
    <cellStyle name="Normal 5 8 2 2 2" xfId="38794" xr:uid="{00000000-0005-0000-0000-000089970000}"/>
    <cellStyle name="Normal 5 8 2 3" xfId="38795" xr:uid="{00000000-0005-0000-0000-00008A970000}"/>
    <cellStyle name="Normal 5 8 2 3 2" xfId="38796" xr:uid="{00000000-0005-0000-0000-00008B970000}"/>
    <cellStyle name="Normal 5 8 2 4" xfId="38797" xr:uid="{00000000-0005-0000-0000-00008C970000}"/>
    <cellStyle name="Normal 5 8 2 4 2" xfId="38798" xr:uid="{00000000-0005-0000-0000-00008D970000}"/>
    <cellStyle name="Normal 5 8 2 5" xfId="38799" xr:uid="{00000000-0005-0000-0000-00008E970000}"/>
    <cellStyle name="Normal 5 8 2 5 2" xfId="38800" xr:uid="{00000000-0005-0000-0000-00008F970000}"/>
    <cellStyle name="Normal 5 8 2 6" xfId="38801" xr:uid="{00000000-0005-0000-0000-000090970000}"/>
    <cellStyle name="Normal 5 8 2 6 2" xfId="38802" xr:uid="{00000000-0005-0000-0000-000091970000}"/>
    <cellStyle name="Normal 5 8 2 7" xfId="38803" xr:uid="{00000000-0005-0000-0000-000092970000}"/>
    <cellStyle name="Normal 5 8 2 7 2" xfId="38804" xr:uid="{00000000-0005-0000-0000-000093970000}"/>
    <cellStyle name="Normal 5 8 2 8" xfId="38805" xr:uid="{00000000-0005-0000-0000-000094970000}"/>
    <cellStyle name="Normal 5 8 2 9" xfId="38806" xr:uid="{00000000-0005-0000-0000-000095970000}"/>
    <cellStyle name="Normal 5 8 3" xfId="38807" xr:uid="{00000000-0005-0000-0000-000096970000}"/>
    <cellStyle name="Normal 5 8 3 10" xfId="38808" xr:uid="{00000000-0005-0000-0000-000097970000}"/>
    <cellStyle name="Normal 5 8 3 2" xfId="38809" xr:uid="{00000000-0005-0000-0000-000098970000}"/>
    <cellStyle name="Normal 5 8 3 2 2" xfId="38810" xr:uid="{00000000-0005-0000-0000-000099970000}"/>
    <cellStyle name="Normal 5 8 3 3" xfId="38811" xr:uid="{00000000-0005-0000-0000-00009A970000}"/>
    <cellStyle name="Normal 5 8 3 3 2" xfId="38812" xr:uid="{00000000-0005-0000-0000-00009B970000}"/>
    <cellStyle name="Normal 5 8 3 4" xfId="38813" xr:uid="{00000000-0005-0000-0000-00009C970000}"/>
    <cellStyle name="Normal 5 8 3 4 2" xfId="38814" xr:uid="{00000000-0005-0000-0000-00009D970000}"/>
    <cellStyle name="Normal 5 8 3 5" xfId="38815" xr:uid="{00000000-0005-0000-0000-00009E970000}"/>
    <cellStyle name="Normal 5 8 3 5 2" xfId="38816" xr:uid="{00000000-0005-0000-0000-00009F970000}"/>
    <cellStyle name="Normal 5 8 3 6" xfId="38817" xr:uid="{00000000-0005-0000-0000-0000A0970000}"/>
    <cellStyle name="Normal 5 8 3 6 2" xfId="38818" xr:uid="{00000000-0005-0000-0000-0000A1970000}"/>
    <cellStyle name="Normal 5 8 3 7" xfId="38819" xr:uid="{00000000-0005-0000-0000-0000A2970000}"/>
    <cellStyle name="Normal 5 8 3 7 2" xfId="38820" xr:uid="{00000000-0005-0000-0000-0000A3970000}"/>
    <cellStyle name="Normal 5 8 3 8" xfId="38821" xr:uid="{00000000-0005-0000-0000-0000A4970000}"/>
    <cellStyle name="Normal 5 8 3 9" xfId="38822" xr:uid="{00000000-0005-0000-0000-0000A5970000}"/>
    <cellStyle name="Normal 5 8 4" xfId="38823" xr:uid="{00000000-0005-0000-0000-0000A6970000}"/>
    <cellStyle name="Normal 5 8 4 2" xfId="38824" xr:uid="{00000000-0005-0000-0000-0000A7970000}"/>
    <cellStyle name="Normal 5 8 4 2 2" xfId="38825" xr:uid="{00000000-0005-0000-0000-0000A8970000}"/>
    <cellStyle name="Normal 5 8 4 2 3" xfId="38826" xr:uid="{00000000-0005-0000-0000-0000A9970000}"/>
    <cellStyle name="Normal 5 8 4 3" xfId="38827" xr:uid="{00000000-0005-0000-0000-0000AA970000}"/>
    <cellStyle name="Normal 5 8 4 3 2" xfId="38828" xr:uid="{00000000-0005-0000-0000-0000AB970000}"/>
    <cellStyle name="Normal 5 8 4 4" xfId="38829" xr:uid="{00000000-0005-0000-0000-0000AC970000}"/>
    <cellStyle name="Normal 5 8 4 4 2" xfId="38830" xr:uid="{00000000-0005-0000-0000-0000AD970000}"/>
    <cellStyle name="Normal 5 8 4 5" xfId="38831" xr:uid="{00000000-0005-0000-0000-0000AE970000}"/>
    <cellStyle name="Normal 5 8 4 5 2" xfId="38832" xr:uid="{00000000-0005-0000-0000-0000AF970000}"/>
    <cellStyle name="Normal 5 8 4 6" xfId="38833" xr:uid="{00000000-0005-0000-0000-0000B0970000}"/>
    <cellStyle name="Normal 5 8 4 7" xfId="38834" xr:uid="{00000000-0005-0000-0000-0000B1970000}"/>
    <cellStyle name="Normal 5 8 5" xfId="38835" xr:uid="{00000000-0005-0000-0000-0000B2970000}"/>
    <cellStyle name="Normal 5 8 5 2" xfId="38836" xr:uid="{00000000-0005-0000-0000-0000B3970000}"/>
    <cellStyle name="Normal 5 8 5 3" xfId="38837" xr:uid="{00000000-0005-0000-0000-0000B4970000}"/>
    <cellStyle name="Normal 5 8 6" xfId="38838" xr:uid="{00000000-0005-0000-0000-0000B5970000}"/>
    <cellStyle name="Normal 5 8 6 2" xfId="38839" xr:uid="{00000000-0005-0000-0000-0000B6970000}"/>
    <cellStyle name="Normal 5 8 7" xfId="38840" xr:uid="{00000000-0005-0000-0000-0000B7970000}"/>
    <cellStyle name="Normal 5 8 7 2" xfId="38841" xr:uid="{00000000-0005-0000-0000-0000B8970000}"/>
    <cellStyle name="Normal 5 8 8" xfId="38842" xr:uid="{00000000-0005-0000-0000-0000B9970000}"/>
    <cellStyle name="Normal 5 8 8 2" xfId="38843" xr:uid="{00000000-0005-0000-0000-0000BA970000}"/>
    <cellStyle name="Normal 5 8 9" xfId="38844" xr:uid="{00000000-0005-0000-0000-0000BB970000}"/>
    <cellStyle name="Normal 5 8 9 2" xfId="38845" xr:uid="{00000000-0005-0000-0000-0000BC970000}"/>
    <cellStyle name="Normal 5 9" xfId="38846" xr:uid="{00000000-0005-0000-0000-0000BD970000}"/>
    <cellStyle name="Normal 5 9 10" xfId="38847" xr:uid="{00000000-0005-0000-0000-0000BE970000}"/>
    <cellStyle name="Normal 5 9 10 2" xfId="38848" xr:uid="{00000000-0005-0000-0000-0000BF970000}"/>
    <cellStyle name="Normal 5 9 11" xfId="38849" xr:uid="{00000000-0005-0000-0000-0000C0970000}"/>
    <cellStyle name="Normal 5 9 12" xfId="38850" xr:uid="{00000000-0005-0000-0000-0000C1970000}"/>
    <cellStyle name="Normal 5 9 2" xfId="38851" xr:uid="{00000000-0005-0000-0000-0000C2970000}"/>
    <cellStyle name="Normal 5 9 2 10" xfId="38852" xr:uid="{00000000-0005-0000-0000-0000C3970000}"/>
    <cellStyle name="Normal 5 9 2 2" xfId="38853" xr:uid="{00000000-0005-0000-0000-0000C4970000}"/>
    <cellStyle name="Normal 5 9 2 2 2" xfId="38854" xr:uid="{00000000-0005-0000-0000-0000C5970000}"/>
    <cellStyle name="Normal 5 9 2 3" xfId="38855" xr:uid="{00000000-0005-0000-0000-0000C6970000}"/>
    <cellStyle name="Normal 5 9 2 3 2" xfId="38856" xr:uid="{00000000-0005-0000-0000-0000C7970000}"/>
    <cellStyle name="Normal 5 9 2 4" xfId="38857" xr:uid="{00000000-0005-0000-0000-0000C8970000}"/>
    <cellStyle name="Normal 5 9 2 4 2" xfId="38858" xr:uid="{00000000-0005-0000-0000-0000C9970000}"/>
    <cellStyle name="Normal 5 9 2 5" xfId="38859" xr:uid="{00000000-0005-0000-0000-0000CA970000}"/>
    <cellStyle name="Normal 5 9 2 5 2" xfId="38860" xr:uid="{00000000-0005-0000-0000-0000CB970000}"/>
    <cellStyle name="Normal 5 9 2 6" xfId="38861" xr:uid="{00000000-0005-0000-0000-0000CC970000}"/>
    <cellStyle name="Normal 5 9 2 6 2" xfId="38862" xr:uid="{00000000-0005-0000-0000-0000CD970000}"/>
    <cellStyle name="Normal 5 9 2 7" xfId="38863" xr:uid="{00000000-0005-0000-0000-0000CE970000}"/>
    <cellStyle name="Normal 5 9 2 7 2" xfId="38864" xr:uid="{00000000-0005-0000-0000-0000CF970000}"/>
    <cellStyle name="Normal 5 9 2 8" xfId="38865" xr:uid="{00000000-0005-0000-0000-0000D0970000}"/>
    <cellStyle name="Normal 5 9 2 9" xfId="38866" xr:uid="{00000000-0005-0000-0000-0000D1970000}"/>
    <cellStyle name="Normal 5 9 3" xfId="38867" xr:uid="{00000000-0005-0000-0000-0000D2970000}"/>
    <cellStyle name="Normal 5 9 3 10" xfId="38868" xr:uid="{00000000-0005-0000-0000-0000D3970000}"/>
    <cellStyle name="Normal 5 9 3 2" xfId="38869" xr:uid="{00000000-0005-0000-0000-0000D4970000}"/>
    <cellStyle name="Normal 5 9 3 2 2" xfId="38870" xr:uid="{00000000-0005-0000-0000-0000D5970000}"/>
    <cellStyle name="Normal 5 9 3 3" xfId="38871" xr:uid="{00000000-0005-0000-0000-0000D6970000}"/>
    <cellStyle name="Normal 5 9 3 3 2" xfId="38872" xr:uid="{00000000-0005-0000-0000-0000D7970000}"/>
    <cellStyle name="Normal 5 9 3 4" xfId="38873" xr:uid="{00000000-0005-0000-0000-0000D8970000}"/>
    <cellStyle name="Normal 5 9 3 4 2" xfId="38874" xr:uid="{00000000-0005-0000-0000-0000D9970000}"/>
    <cellStyle name="Normal 5 9 3 5" xfId="38875" xr:uid="{00000000-0005-0000-0000-0000DA970000}"/>
    <cellStyle name="Normal 5 9 3 5 2" xfId="38876" xr:uid="{00000000-0005-0000-0000-0000DB970000}"/>
    <cellStyle name="Normal 5 9 3 6" xfId="38877" xr:uid="{00000000-0005-0000-0000-0000DC970000}"/>
    <cellStyle name="Normal 5 9 3 6 2" xfId="38878" xr:uid="{00000000-0005-0000-0000-0000DD970000}"/>
    <cellStyle name="Normal 5 9 3 7" xfId="38879" xr:uid="{00000000-0005-0000-0000-0000DE970000}"/>
    <cellStyle name="Normal 5 9 3 7 2" xfId="38880" xr:uid="{00000000-0005-0000-0000-0000DF970000}"/>
    <cellStyle name="Normal 5 9 3 8" xfId="38881" xr:uid="{00000000-0005-0000-0000-0000E0970000}"/>
    <cellStyle name="Normal 5 9 3 9" xfId="38882" xr:uid="{00000000-0005-0000-0000-0000E1970000}"/>
    <cellStyle name="Normal 5 9 4" xfId="38883" xr:uid="{00000000-0005-0000-0000-0000E2970000}"/>
    <cellStyle name="Normal 5 9 4 2" xfId="38884" xr:uid="{00000000-0005-0000-0000-0000E3970000}"/>
    <cellStyle name="Normal 5 9 4 2 2" xfId="38885" xr:uid="{00000000-0005-0000-0000-0000E4970000}"/>
    <cellStyle name="Normal 5 9 4 2 3" xfId="38886" xr:uid="{00000000-0005-0000-0000-0000E5970000}"/>
    <cellStyle name="Normal 5 9 4 3" xfId="38887" xr:uid="{00000000-0005-0000-0000-0000E6970000}"/>
    <cellStyle name="Normal 5 9 4 3 2" xfId="38888" xr:uid="{00000000-0005-0000-0000-0000E7970000}"/>
    <cellStyle name="Normal 5 9 4 4" xfId="38889" xr:uid="{00000000-0005-0000-0000-0000E8970000}"/>
    <cellStyle name="Normal 5 9 4 4 2" xfId="38890" xr:uid="{00000000-0005-0000-0000-0000E9970000}"/>
    <cellStyle name="Normal 5 9 4 5" xfId="38891" xr:uid="{00000000-0005-0000-0000-0000EA970000}"/>
    <cellStyle name="Normal 5 9 4 5 2" xfId="38892" xr:uid="{00000000-0005-0000-0000-0000EB970000}"/>
    <cellStyle name="Normal 5 9 4 6" xfId="38893" xr:uid="{00000000-0005-0000-0000-0000EC970000}"/>
    <cellStyle name="Normal 5 9 4 7" xfId="38894" xr:uid="{00000000-0005-0000-0000-0000ED970000}"/>
    <cellStyle name="Normal 5 9 5" xfId="38895" xr:uid="{00000000-0005-0000-0000-0000EE970000}"/>
    <cellStyle name="Normal 5 9 5 2" xfId="38896" xr:uid="{00000000-0005-0000-0000-0000EF970000}"/>
    <cellStyle name="Normal 5 9 5 3" xfId="38897" xr:uid="{00000000-0005-0000-0000-0000F0970000}"/>
    <cellStyle name="Normal 5 9 6" xfId="38898" xr:uid="{00000000-0005-0000-0000-0000F1970000}"/>
    <cellStyle name="Normal 5 9 6 2" xfId="38899" xr:uid="{00000000-0005-0000-0000-0000F2970000}"/>
    <cellStyle name="Normal 5 9 7" xfId="38900" xr:uid="{00000000-0005-0000-0000-0000F3970000}"/>
    <cellStyle name="Normal 5 9 7 2" xfId="38901" xr:uid="{00000000-0005-0000-0000-0000F4970000}"/>
    <cellStyle name="Normal 5 9 8" xfId="38902" xr:uid="{00000000-0005-0000-0000-0000F5970000}"/>
    <cellStyle name="Normal 5 9 8 2" xfId="38903" xr:uid="{00000000-0005-0000-0000-0000F6970000}"/>
    <cellStyle name="Normal 5 9 9" xfId="38904" xr:uid="{00000000-0005-0000-0000-0000F7970000}"/>
    <cellStyle name="Normal 5 9 9 2" xfId="38905" xr:uid="{00000000-0005-0000-0000-0000F8970000}"/>
    <cellStyle name="Normal 50" xfId="38906" xr:uid="{00000000-0005-0000-0000-0000F9970000}"/>
    <cellStyle name="Normal 50 10" xfId="38907" xr:uid="{00000000-0005-0000-0000-0000FA970000}"/>
    <cellStyle name="Normal 50 10 2" xfId="38908" xr:uid="{00000000-0005-0000-0000-0000FB970000}"/>
    <cellStyle name="Normal 50 11" xfId="38909" xr:uid="{00000000-0005-0000-0000-0000FC970000}"/>
    <cellStyle name="Normal 50 12" xfId="38910" xr:uid="{00000000-0005-0000-0000-0000FD970000}"/>
    <cellStyle name="Normal 50 2" xfId="38911" xr:uid="{00000000-0005-0000-0000-0000FE970000}"/>
    <cellStyle name="Normal 50 2 2" xfId="38912" xr:uid="{00000000-0005-0000-0000-0000FF970000}"/>
    <cellStyle name="Normal 50 2 2 2" xfId="38913" xr:uid="{00000000-0005-0000-0000-000000980000}"/>
    <cellStyle name="Normal 50 2 2 3" xfId="38914" xr:uid="{00000000-0005-0000-0000-000001980000}"/>
    <cellStyle name="Normal 50 2 3" xfId="38915" xr:uid="{00000000-0005-0000-0000-000002980000}"/>
    <cellStyle name="Normal 50 2 3 2" xfId="38916" xr:uid="{00000000-0005-0000-0000-000003980000}"/>
    <cellStyle name="Normal 50 2 4" xfId="38917" xr:uid="{00000000-0005-0000-0000-000004980000}"/>
    <cellStyle name="Normal 50 2 4 2" xfId="38918" xr:uid="{00000000-0005-0000-0000-000005980000}"/>
    <cellStyle name="Normal 50 2 5" xfId="38919" xr:uid="{00000000-0005-0000-0000-000006980000}"/>
    <cellStyle name="Normal 50 2 5 2" xfId="38920" xr:uid="{00000000-0005-0000-0000-000007980000}"/>
    <cellStyle name="Normal 50 2 6" xfId="38921" xr:uid="{00000000-0005-0000-0000-000008980000}"/>
    <cellStyle name="Normal 50 2 7" xfId="38922" xr:uid="{00000000-0005-0000-0000-000009980000}"/>
    <cellStyle name="Normal 50 3" xfId="38923" xr:uid="{00000000-0005-0000-0000-00000A980000}"/>
    <cellStyle name="Normal 50 3 2" xfId="38924" xr:uid="{00000000-0005-0000-0000-00000B980000}"/>
    <cellStyle name="Normal 50 3 2 2" xfId="38925" xr:uid="{00000000-0005-0000-0000-00000C980000}"/>
    <cellStyle name="Normal 50 3 2 3" xfId="38926" xr:uid="{00000000-0005-0000-0000-00000D980000}"/>
    <cellStyle name="Normal 50 3 3" xfId="38927" xr:uid="{00000000-0005-0000-0000-00000E980000}"/>
    <cellStyle name="Normal 50 3 3 2" xfId="38928" xr:uid="{00000000-0005-0000-0000-00000F980000}"/>
    <cellStyle name="Normal 50 3 4" xfId="38929" xr:uid="{00000000-0005-0000-0000-000010980000}"/>
    <cellStyle name="Normal 50 3 4 2" xfId="38930" xr:uid="{00000000-0005-0000-0000-000011980000}"/>
    <cellStyle name="Normal 50 3 5" xfId="38931" xr:uid="{00000000-0005-0000-0000-000012980000}"/>
    <cellStyle name="Normal 50 3 5 2" xfId="38932" xr:uid="{00000000-0005-0000-0000-000013980000}"/>
    <cellStyle name="Normal 50 3 6" xfId="38933" xr:uid="{00000000-0005-0000-0000-000014980000}"/>
    <cellStyle name="Normal 50 3 7" xfId="38934" xr:uid="{00000000-0005-0000-0000-000015980000}"/>
    <cellStyle name="Normal 50 4" xfId="38935" xr:uid="{00000000-0005-0000-0000-000016980000}"/>
    <cellStyle name="Normal 50 4 2" xfId="38936" xr:uid="{00000000-0005-0000-0000-000017980000}"/>
    <cellStyle name="Normal 50 4 2 2" xfId="38937" xr:uid="{00000000-0005-0000-0000-000018980000}"/>
    <cellStyle name="Normal 50 4 2 3" xfId="38938" xr:uid="{00000000-0005-0000-0000-000019980000}"/>
    <cellStyle name="Normal 50 4 3" xfId="38939" xr:uid="{00000000-0005-0000-0000-00001A980000}"/>
    <cellStyle name="Normal 50 4 3 2" xfId="38940" xr:uid="{00000000-0005-0000-0000-00001B980000}"/>
    <cellStyle name="Normal 50 4 4" xfId="38941" xr:uid="{00000000-0005-0000-0000-00001C980000}"/>
    <cellStyle name="Normal 50 4 4 2" xfId="38942" xr:uid="{00000000-0005-0000-0000-00001D980000}"/>
    <cellStyle name="Normal 50 4 5" xfId="38943" xr:uid="{00000000-0005-0000-0000-00001E980000}"/>
    <cellStyle name="Normal 50 4 5 2" xfId="38944" xr:uid="{00000000-0005-0000-0000-00001F980000}"/>
    <cellStyle name="Normal 50 4 6" xfId="38945" xr:uid="{00000000-0005-0000-0000-000020980000}"/>
    <cellStyle name="Normal 50 4 7" xfId="38946" xr:uid="{00000000-0005-0000-0000-000021980000}"/>
    <cellStyle name="Normal 50 5" xfId="38947" xr:uid="{00000000-0005-0000-0000-000022980000}"/>
    <cellStyle name="Normal 50 5 2" xfId="38948" xr:uid="{00000000-0005-0000-0000-000023980000}"/>
    <cellStyle name="Normal 50 5 3" xfId="38949" xr:uid="{00000000-0005-0000-0000-000024980000}"/>
    <cellStyle name="Normal 50 6" xfId="38950" xr:uid="{00000000-0005-0000-0000-000025980000}"/>
    <cellStyle name="Normal 50 6 2" xfId="38951" xr:uid="{00000000-0005-0000-0000-000026980000}"/>
    <cellStyle name="Normal 50 7" xfId="38952" xr:uid="{00000000-0005-0000-0000-000027980000}"/>
    <cellStyle name="Normal 50 7 2" xfId="38953" xr:uid="{00000000-0005-0000-0000-000028980000}"/>
    <cellStyle name="Normal 50 8" xfId="38954" xr:uid="{00000000-0005-0000-0000-000029980000}"/>
    <cellStyle name="Normal 50 8 2" xfId="38955" xr:uid="{00000000-0005-0000-0000-00002A980000}"/>
    <cellStyle name="Normal 50 9" xfId="38956" xr:uid="{00000000-0005-0000-0000-00002B980000}"/>
    <cellStyle name="Normal 50 9 2" xfId="38957" xr:uid="{00000000-0005-0000-0000-00002C980000}"/>
    <cellStyle name="Normal 51" xfId="38958" xr:uid="{00000000-0005-0000-0000-00002D980000}"/>
    <cellStyle name="Normal 51 10" xfId="38959" xr:uid="{00000000-0005-0000-0000-00002E980000}"/>
    <cellStyle name="Normal 51 10 2" xfId="38960" xr:uid="{00000000-0005-0000-0000-00002F980000}"/>
    <cellStyle name="Normal 51 11" xfId="38961" xr:uid="{00000000-0005-0000-0000-000030980000}"/>
    <cellStyle name="Normal 51 12" xfId="38962" xr:uid="{00000000-0005-0000-0000-000031980000}"/>
    <cellStyle name="Normal 51 2" xfId="38963" xr:uid="{00000000-0005-0000-0000-000032980000}"/>
    <cellStyle name="Normal 51 2 2" xfId="38964" xr:uid="{00000000-0005-0000-0000-000033980000}"/>
    <cellStyle name="Normal 51 2 2 2" xfId="38965" xr:uid="{00000000-0005-0000-0000-000034980000}"/>
    <cellStyle name="Normal 51 2 2 3" xfId="38966" xr:uid="{00000000-0005-0000-0000-000035980000}"/>
    <cellStyle name="Normal 51 2 3" xfId="38967" xr:uid="{00000000-0005-0000-0000-000036980000}"/>
    <cellStyle name="Normal 51 2 3 2" xfId="38968" xr:uid="{00000000-0005-0000-0000-000037980000}"/>
    <cellStyle name="Normal 51 2 4" xfId="38969" xr:uid="{00000000-0005-0000-0000-000038980000}"/>
    <cellStyle name="Normal 51 2 4 2" xfId="38970" xr:uid="{00000000-0005-0000-0000-000039980000}"/>
    <cellStyle name="Normal 51 2 5" xfId="38971" xr:uid="{00000000-0005-0000-0000-00003A980000}"/>
    <cellStyle name="Normal 51 2 5 2" xfId="38972" xr:uid="{00000000-0005-0000-0000-00003B980000}"/>
    <cellStyle name="Normal 51 2 6" xfId="38973" xr:uid="{00000000-0005-0000-0000-00003C980000}"/>
    <cellStyle name="Normal 51 2 7" xfId="38974" xr:uid="{00000000-0005-0000-0000-00003D980000}"/>
    <cellStyle name="Normal 51 3" xfId="38975" xr:uid="{00000000-0005-0000-0000-00003E980000}"/>
    <cellStyle name="Normal 51 3 2" xfId="38976" xr:uid="{00000000-0005-0000-0000-00003F980000}"/>
    <cellStyle name="Normal 51 3 2 2" xfId="38977" xr:uid="{00000000-0005-0000-0000-000040980000}"/>
    <cellStyle name="Normal 51 3 2 3" xfId="38978" xr:uid="{00000000-0005-0000-0000-000041980000}"/>
    <cellStyle name="Normal 51 3 3" xfId="38979" xr:uid="{00000000-0005-0000-0000-000042980000}"/>
    <cellStyle name="Normal 51 3 3 2" xfId="38980" xr:uid="{00000000-0005-0000-0000-000043980000}"/>
    <cellStyle name="Normal 51 3 4" xfId="38981" xr:uid="{00000000-0005-0000-0000-000044980000}"/>
    <cellStyle name="Normal 51 3 4 2" xfId="38982" xr:uid="{00000000-0005-0000-0000-000045980000}"/>
    <cellStyle name="Normal 51 3 5" xfId="38983" xr:uid="{00000000-0005-0000-0000-000046980000}"/>
    <cellStyle name="Normal 51 3 5 2" xfId="38984" xr:uid="{00000000-0005-0000-0000-000047980000}"/>
    <cellStyle name="Normal 51 3 6" xfId="38985" xr:uid="{00000000-0005-0000-0000-000048980000}"/>
    <cellStyle name="Normal 51 3 7" xfId="38986" xr:uid="{00000000-0005-0000-0000-000049980000}"/>
    <cellStyle name="Normal 51 4" xfId="38987" xr:uid="{00000000-0005-0000-0000-00004A980000}"/>
    <cellStyle name="Normal 51 4 2" xfId="38988" xr:uid="{00000000-0005-0000-0000-00004B980000}"/>
    <cellStyle name="Normal 51 4 2 2" xfId="38989" xr:uid="{00000000-0005-0000-0000-00004C980000}"/>
    <cellStyle name="Normal 51 4 2 3" xfId="38990" xr:uid="{00000000-0005-0000-0000-00004D980000}"/>
    <cellStyle name="Normal 51 4 3" xfId="38991" xr:uid="{00000000-0005-0000-0000-00004E980000}"/>
    <cellStyle name="Normal 51 4 3 2" xfId="38992" xr:uid="{00000000-0005-0000-0000-00004F980000}"/>
    <cellStyle name="Normal 51 4 4" xfId="38993" xr:uid="{00000000-0005-0000-0000-000050980000}"/>
    <cellStyle name="Normal 51 4 4 2" xfId="38994" xr:uid="{00000000-0005-0000-0000-000051980000}"/>
    <cellStyle name="Normal 51 4 5" xfId="38995" xr:uid="{00000000-0005-0000-0000-000052980000}"/>
    <cellStyle name="Normal 51 4 5 2" xfId="38996" xr:uid="{00000000-0005-0000-0000-000053980000}"/>
    <cellStyle name="Normal 51 4 6" xfId="38997" xr:uid="{00000000-0005-0000-0000-000054980000}"/>
    <cellStyle name="Normal 51 4 7" xfId="38998" xr:uid="{00000000-0005-0000-0000-000055980000}"/>
    <cellStyle name="Normal 51 5" xfId="38999" xr:uid="{00000000-0005-0000-0000-000056980000}"/>
    <cellStyle name="Normal 51 5 2" xfId="39000" xr:uid="{00000000-0005-0000-0000-000057980000}"/>
    <cellStyle name="Normal 51 5 3" xfId="39001" xr:uid="{00000000-0005-0000-0000-000058980000}"/>
    <cellStyle name="Normal 51 6" xfId="39002" xr:uid="{00000000-0005-0000-0000-000059980000}"/>
    <cellStyle name="Normal 51 6 2" xfId="39003" xr:uid="{00000000-0005-0000-0000-00005A980000}"/>
    <cellStyle name="Normal 51 7" xfId="39004" xr:uid="{00000000-0005-0000-0000-00005B980000}"/>
    <cellStyle name="Normal 51 7 2" xfId="39005" xr:uid="{00000000-0005-0000-0000-00005C980000}"/>
    <cellStyle name="Normal 51 8" xfId="39006" xr:uid="{00000000-0005-0000-0000-00005D980000}"/>
    <cellStyle name="Normal 51 8 2" xfId="39007" xr:uid="{00000000-0005-0000-0000-00005E980000}"/>
    <cellStyle name="Normal 51 9" xfId="39008" xr:uid="{00000000-0005-0000-0000-00005F980000}"/>
    <cellStyle name="Normal 51 9 2" xfId="39009" xr:uid="{00000000-0005-0000-0000-000060980000}"/>
    <cellStyle name="Normal 52" xfId="39010" xr:uid="{00000000-0005-0000-0000-000061980000}"/>
    <cellStyle name="Normal 52 10" xfId="39011" xr:uid="{00000000-0005-0000-0000-000062980000}"/>
    <cellStyle name="Normal 52 10 2" xfId="39012" xr:uid="{00000000-0005-0000-0000-000063980000}"/>
    <cellStyle name="Normal 52 11" xfId="39013" xr:uid="{00000000-0005-0000-0000-000064980000}"/>
    <cellStyle name="Normal 52 12" xfId="39014" xr:uid="{00000000-0005-0000-0000-000065980000}"/>
    <cellStyle name="Normal 52 2" xfId="39015" xr:uid="{00000000-0005-0000-0000-000066980000}"/>
    <cellStyle name="Normal 52 2 2" xfId="39016" xr:uid="{00000000-0005-0000-0000-000067980000}"/>
    <cellStyle name="Normal 52 2 2 2" xfId="39017" xr:uid="{00000000-0005-0000-0000-000068980000}"/>
    <cellStyle name="Normal 52 2 2 3" xfId="39018" xr:uid="{00000000-0005-0000-0000-000069980000}"/>
    <cellStyle name="Normal 52 2 3" xfId="39019" xr:uid="{00000000-0005-0000-0000-00006A980000}"/>
    <cellStyle name="Normal 52 2 3 2" xfId="39020" xr:uid="{00000000-0005-0000-0000-00006B980000}"/>
    <cellStyle name="Normal 52 2 4" xfId="39021" xr:uid="{00000000-0005-0000-0000-00006C980000}"/>
    <cellStyle name="Normal 52 2 4 2" xfId="39022" xr:uid="{00000000-0005-0000-0000-00006D980000}"/>
    <cellStyle name="Normal 52 2 5" xfId="39023" xr:uid="{00000000-0005-0000-0000-00006E980000}"/>
    <cellStyle name="Normal 52 2 5 2" xfId="39024" xr:uid="{00000000-0005-0000-0000-00006F980000}"/>
    <cellStyle name="Normal 52 2 6" xfId="39025" xr:uid="{00000000-0005-0000-0000-000070980000}"/>
    <cellStyle name="Normal 52 2 7" xfId="39026" xr:uid="{00000000-0005-0000-0000-000071980000}"/>
    <cellStyle name="Normal 52 3" xfId="39027" xr:uid="{00000000-0005-0000-0000-000072980000}"/>
    <cellStyle name="Normal 52 3 2" xfId="39028" xr:uid="{00000000-0005-0000-0000-000073980000}"/>
    <cellStyle name="Normal 52 3 2 2" xfId="39029" xr:uid="{00000000-0005-0000-0000-000074980000}"/>
    <cellStyle name="Normal 52 3 2 3" xfId="39030" xr:uid="{00000000-0005-0000-0000-000075980000}"/>
    <cellStyle name="Normal 52 3 3" xfId="39031" xr:uid="{00000000-0005-0000-0000-000076980000}"/>
    <cellStyle name="Normal 52 3 3 2" xfId="39032" xr:uid="{00000000-0005-0000-0000-000077980000}"/>
    <cellStyle name="Normal 52 3 4" xfId="39033" xr:uid="{00000000-0005-0000-0000-000078980000}"/>
    <cellStyle name="Normal 52 3 4 2" xfId="39034" xr:uid="{00000000-0005-0000-0000-000079980000}"/>
    <cellStyle name="Normal 52 3 5" xfId="39035" xr:uid="{00000000-0005-0000-0000-00007A980000}"/>
    <cellStyle name="Normal 52 3 5 2" xfId="39036" xr:uid="{00000000-0005-0000-0000-00007B980000}"/>
    <cellStyle name="Normal 52 3 6" xfId="39037" xr:uid="{00000000-0005-0000-0000-00007C980000}"/>
    <cellStyle name="Normal 52 3 7" xfId="39038" xr:uid="{00000000-0005-0000-0000-00007D980000}"/>
    <cellStyle name="Normal 52 4" xfId="39039" xr:uid="{00000000-0005-0000-0000-00007E980000}"/>
    <cellStyle name="Normal 52 4 2" xfId="39040" xr:uid="{00000000-0005-0000-0000-00007F980000}"/>
    <cellStyle name="Normal 52 4 2 2" xfId="39041" xr:uid="{00000000-0005-0000-0000-000080980000}"/>
    <cellStyle name="Normal 52 4 2 3" xfId="39042" xr:uid="{00000000-0005-0000-0000-000081980000}"/>
    <cellStyle name="Normal 52 4 3" xfId="39043" xr:uid="{00000000-0005-0000-0000-000082980000}"/>
    <cellStyle name="Normal 52 4 3 2" xfId="39044" xr:uid="{00000000-0005-0000-0000-000083980000}"/>
    <cellStyle name="Normal 52 4 4" xfId="39045" xr:uid="{00000000-0005-0000-0000-000084980000}"/>
    <cellStyle name="Normal 52 4 4 2" xfId="39046" xr:uid="{00000000-0005-0000-0000-000085980000}"/>
    <cellStyle name="Normal 52 4 5" xfId="39047" xr:uid="{00000000-0005-0000-0000-000086980000}"/>
    <cellStyle name="Normal 52 4 5 2" xfId="39048" xr:uid="{00000000-0005-0000-0000-000087980000}"/>
    <cellStyle name="Normal 52 4 6" xfId="39049" xr:uid="{00000000-0005-0000-0000-000088980000}"/>
    <cellStyle name="Normal 52 4 7" xfId="39050" xr:uid="{00000000-0005-0000-0000-000089980000}"/>
    <cellStyle name="Normal 52 5" xfId="39051" xr:uid="{00000000-0005-0000-0000-00008A980000}"/>
    <cellStyle name="Normal 52 5 2" xfId="39052" xr:uid="{00000000-0005-0000-0000-00008B980000}"/>
    <cellStyle name="Normal 52 5 3" xfId="39053" xr:uid="{00000000-0005-0000-0000-00008C980000}"/>
    <cellStyle name="Normal 52 6" xfId="39054" xr:uid="{00000000-0005-0000-0000-00008D980000}"/>
    <cellStyle name="Normal 52 6 2" xfId="39055" xr:uid="{00000000-0005-0000-0000-00008E980000}"/>
    <cellStyle name="Normal 52 7" xfId="39056" xr:uid="{00000000-0005-0000-0000-00008F980000}"/>
    <cellStyle name="Normal 52 7 2" xfId="39057" xr:uid="{00000000-0005-0000-0000-000090980000}"/>
    <cellStyle name="Normal 52 8" xfId="39058" xr:uid="{00000000-0005-0000-0000-000091980000}"/>
    <cellStyle name="Normal 52 8 2" xfId="39059" xr:uid="{00000000-0005-0000-0000-000092980000}"/>
    <cellStyle name="Normal 52 9" xfId="39060" xr:uid="{00000000-0005-0000-0000-000093980000}"/>
    <cellStyle name="Normal 52 9 2" xfId="39061" xr:uid="{00000000-0005-0000-0000-000094980000}"/>
    <cellStyle name="Normal 53" xfId="39062" xr:uid="{00000000-0005-0000-0000-000095980000}"/>
    <cellStyle name="Normal 53 10" xfId="39063" xr:uid="{00000000-0005-0000-0000-000096980000}"/>
    <cellStyle name="Normal 53 10 2" xfId="39064" xr:uid="{00000000-0005-0000-0000-000097980000}"/>
    <cellStyle name="Normal 53 11" xfId="39065" xr:uid="{00000000-0005-0000-0000-000098980000}"/>
    <cellStyle name="Normal 53 12" xfId="39066" xr:uid="{00000000-0005-0000-0000-000099980000}"/>
    <cellStyle name="Normal 53 2" xfId="39067" xr:uid="{00000000-0005-0000-0000-00009A980000}"/>
    <cellStyle name="Normal 53 2 2" xfId="39068" xr:uid="{00000000-0005-0000-0000-00009B980000}"/>
    <cellStyle name="Normal 53 2 2 2" xfId="39069" xr:uid="{00000000-0005-0000-0000-00009C980000}"/>
    <cellStyle name="Normal 53 2 2 3" xfId="39070" xr:uid="{00000000-0005-0000-0000-00009D980000}"/>
    <cellStyle name="Normal 53 2 3" xfId="39071" xr:uid="{00000000-0005-0000-0000-00009E980000}"/>
    <cellStyle name="Normal 53 2 3 2" xfId="39072" xr:uid="{00000000-0005-0000-0000-00009F980000}"/>
    <cellStyle name="Normal 53 2 4" xfId="39073" xr:uid="{00000000-0005-0000-0000-0000A0980000}"/>
    <cellStyle name="Normal 53 2 4 2" xfId="39074" xr:uid="{00000000-0005-0000-0000-0000A1980000}"/>
    <cellStyle name="Normal 53 2 5" xfId="39075" xr:uid="{00000000-0005-0000-0000-0000A2980000}"/>
    <cellStyle name="Normal 53 2 5 2" xfId="39076" xr:uid="{00000000-0005-0000-0000-0000A3980000}"/>
    <cellStyle name="Normal 53 2 6" xfId="39077" xr:uid="{00000000-0005-0000-0000-0000A4980000}"/>
    <cellStyle name="Normal 53 2 7" xfId="39078" xr:uid="{00000000-0005-0000-0000-0000A5980000}"/>
    <cellStyle name="Normal 53 3" xfId="39079" xr:uid="{00000000-0005-0000-0000-0000A6980000}"/>
    <cellStyle name="Normal 53 3 2" xfId="39080" xr:uid="{00000000-0005-0000-0000-0000A7980000}"/>
    <cellStyle name="Normal 53 3 2 2" xfId="39081" xr:uid="{00000000-0005-0000-0000-0000A8980000}"/>
    <cellStyle name="Normal 53 3 2 3" xfId="39082" xr:uid="{00000000-0005-0000-0000-0000A9980000}"/>
    <cellStyle name="Normal 53 3 3" xfId="39083" xr:uid="{00000000-0005-0000-0000-0000AA980000}"/>
    <cellStyle name="Normal 53 3 3 2" xfId="39084" xr:uid="{00000000-0005-0000-0000-0000AB980000}"/>
    <cellStyle name="Normal 53 3 4" xfId="39085" xr:uid="{00000000-0005-0000-0000-0000AC980000}"/>
    <cellStyle name="Normal 53 3 4 2" xfId="39086" xr:uid="{00000000-0005-0000-0000-0000AD980000}"/>
    <cellStyle name="Normal 53 3 5" xfId="39087" xr:uid="{00000000-0005-0000-0000-0000AE980000}"/>
    <cellStyle name="Normal 53 3 5 2" xfId="39088" xr:uid="{00000000-0005-0000-0000-0000AF980000}"/>
    <cellStyle name="Normal 53 3 6" xfId="39089" xr:uid="{00000000-0005-0000-0000-0000B0980000}"/>
    <cellStyle name="Normal 53 3 7" xfId="39090" xr:uid="{00000000-0005-0000-0000-0000B1980000}"/>
    <cellStyle name="Normal 53 4" xfId="39091" xr:uid="{00000000-0005-0000-0000-0000B2980000}"/>
    <cellStyle name="Normal 53 4 2" xfId="39092" xr:uid="{00000000-0005-0000-0000-0000B3980000}"/>
    <cellStyle name="Normal 53 4 2 2" xfId="39093" xr:uid="{00000000-0005-0000-0000-0000B4980000}"/>
    <cellStyle name="Normal 53 4 2 3" xfId="39094" xr:uid="{00000000-0005-0000-0000-0000B5980000}"/>
    <cellStyle name="Normal 53 4 3" xfId="39095" xr:uid="{00000000-0005-0000-0000-0000B6980000}"/>
    <cellStyle name="Normal 53 4 3 2" xfId="39096" xr:uid="{00000000-0005-0000-0000-0000B7980000}"/>
    <cellStyle name="Normal 53 4 4" xfId="39097" xr:uid="{00000000-0005-0000-0000-0000B8980000}"/>
    <cellStyle name="Normal 53 4 4 2" xfId="39098" xr:uid="{00000000-0005-0000-0000-0000B9980000}"/>
    <cellStyle name="Normal 53 4 5" xfId="39099" xr:uid="{00000000-0005-0000-0000-0000BA980000}"/>
    <cellStyle name="Normal 53 4 5 2" xfId="39100" xr:uid="{00000000-0005-0000-0000-0000BB980000}"/>
    <cellStyle name="Normal 53 4 6" xfId="39101" xr:uid="{00000000-0005-0000-0000-0000BC980000}"/>
    <cellStyle name="Normal 53 4 7" xfId="39102" xr:uid="{00000000-0005-0000-0000-0000BD980000}"/>
    <cellStyle name="Normal 53 5" xfId="39103" xr:uid="{00000000-0005-0000-0000-0000BE980000}"/>
    <cellStyle name="Normal 53 5 2" xfId="39104" xr:uid="{00000000-0005-0000-0000-0000BF980000}"/>
    <cellStyle name="Normal 53 5 3" xfId="39105" xr:uid="{00000000-0005-0000-0000-0000C0980000}"/>
    <cellStyle name="Normal 53 6" xfId="39106" xr:uid="{00000000-0005-0000-0000-0000C1980000}"/>
    <cellStyle name="Normal 53 6 2" xfId="39107" xr:uid="{00000000-0005-0000-0000-0000C2980000}"/>
    <cellStyle name="Normal 53 7" xfId="39108" xr:uid="{00000000-0005-0000-0000-0000C3980000}"/>
    <cellStyle name="Normal 53 7 2" xfId="39109" xr:uid="{00000000-0005-0000-0000-0000C4980000}"/>
    <cellStyle name="Normal 53 8" xfId="39110" xr:uid="{00000000-0005-0000-0000-0000C5980000}"/>
    <cellStyle name="Normal 53 8 2" xfId="39111" xr:uid="{00000000-0005-0000-0000-0000C6980000}"/>
    <cellStyle name="Normal 53 9" xfId="39112" xr:uid="{00000000-0005-0000-0000-0000C7980000}"/>
    <cellStyle name="Normal 53 9 2" xfId="39113" xr:uid="{00000000-0005-0000-0000-0000C8980000}"/>
    <cellStyle name="Normal 54" xfId="39114" xr:uid="{00000000-0005-0000-0000-0000C9980000}"/>
    <cellStyle name="Normal 54 10" xfId="39115" xr:uid="{00000000-0005-0000-0000-0000CA980000}"/>
    <cellStyle name="Normal 54 10 2" xfId="39116" xr:uid="{00000000-0005-0000-0000-0000CB980000}"/>
    <cellStyle name="Normal 54 11" xfId="39117" xr:uid="{00000000-0005-0000-0000-0000CC980000}"/>
    <cellStyle name="Normal 54 12" xfId="39118" xr:uid="{00000000-0005-0000-0000-0000CD980000}"/>
    <cellStyle name="Normal 54 2" xfId="39119" xr:uid="{00000000-0005-0000-0000-0000CE980000}"/>
    <cellStyle name="Normal 54 2 2" xfId="39120" xr:uid="{00000000-0005-0000-0000-0000CF980000}"/>
    <cellStyle name="Normal 54 2 2 2" xfId="39121" xr:uid="{00000000-0005-0000-0000-0000D0980000}"/>
    <cellStyle name="Normal 54 2 2 3" xfId="39122" xr:uid="{00000000-0005-0000-0000-0000D1980000}"/>
    <cellStyle name="Normal 54 2 3" xfId="39123" xr:uid="{00000000-0005-0000-0000-0000D2980000}"/>
    <cellStyle name="Normal 54 2 3 2" xfId="39124" xr:uid="{00000000-0005-0000-0000-0000D3980000}"/>
    <cellStyle name="Normal 54 2 4" xfId="39125" xr:uid="{00000000-0005-0000-0000-0000D4980000}"/>
    <cellStyle name="Normal 54 2 4 2" xfId="39126" xr:uid="{00000000-0005-0000-0000-0000D5980000}"/>
    <cellStyle name="Normal 54 2 5" xfId="39127" xr:uid="{00000000-0005-0000-0000-0000D6980000}"/>
    <cellStyle name="Normal 54 2 5 2" xfId="39128" xr:uid="{00000000-0005-0000-0000-0000D7980000}"/>
    <cellStyle name="Normal 54 2 6" xfId="39129" xr:uid="{00000000-0005-0000-0000-0000D8980000}"/>
    <cellStyle name="Normal 54 2 7" xfId="39130" xr:uid="{00000000-0005-0000-0000-0000D9980000}"/>
    <cellStyle name="Normal 54 3" xfId="39131" xr:uid="{00000000-0005-0000-0000-0000DA980000}"/>
    <cellStyle name="Normal 54 3 2" xfId="39132" xr:uid="{00000000-0005-0000-0000-0000DB980000}"/>
    <cellStyle name="Normal 54 3 2 2" xfId="39133" xr:uid="{00000000-0005-0000-0000-0000DC980000}"/>
    <cellStyle name="Normal 54 3 2 3" xfId="39134" xr:uid="{00000000-0005-0000-0000-0000DD980000}"/>
    <cellStyle name="Normal 54 3 3" xfId="39135" xr:uid="{00000000-0005-0000-0000-0000DE980000}"/>
    <cellStyle name="Normal 54 3 3 2" xfId="39136" xr:uid="{00000000-0005-0000-0000-0000DF980000}"/>
    <cellStyle name="Normal 54 3 4" xfId="39137" xr:uid="{00000000-0005-0000-0000-0000E0980000}"/>
    <cellStyle name="Normal 54 3 4 2" xfId="39138" xr:uid="{00000000-0005-0000-0000-0000E1980000}"/>
    <cellStyle name="Normal 54 3 5" xfId="39139" xr:uid="{00000000-0005-0000-0000-0000E2980000}"/>
    <cellStyle name="Normal 54 3 5 2" xfId="39140" xr:uid="{00000000-0005-0000-0000-0000E3980000}"/>
    <cellStyle name="Normal 54 3 6" xfId="39141" xr:uid="{00000000-0005-0000-0000-0000E4980000}"/>
    <cellStyle name="Normal 54 3 7" xfId="39142" xr:uid="{00000000-0005-0000-0000-0000E5980000}"/>
    <cellStyle name="Normal 54 4" xfId="39143" xr:uid="{00000000-0005-0000-0000-0000E6980000}"/>
    <cellStyle name="Normal 54 4 2" xfId="39144" xr:uid="{00000000-0005-0000-0000-0000E7980000}"/>
    <cellStyle name="Normal 54 4 2 2" xfId="39145" xr:uid="{00000000-0005-0000-0000-0000E8980000}"/>
    <cellStyle name="Normal 54 4 2 3" xfId="39146" xr:uid="{00000000-0005-0000-0000-0000E9980000}"/>
    <cellStyle name="Normal 54 4 3" xfId="39147" xr:uid="{00000000-0005-0000-0000-0000EA980000}"/>
    <cellStyle name="Normal 54 4 3 2" xfId="39148" xr:uid="{00000000-0005-0000-0000-0000EB980000}"/>
    <cellStyle name="Normal 54 4 4" xfId="39149" xr:uid="{00000000-0005-0000-0000-0000EC980000}"/>
    <cellStyle name="Normal 54 4 4 2" xfId="39150" xr:uid="{00000000-0005-0000-0000-0000ED980000}"/>
    <cellStyle name="Normal 54 4 5" xfId="39151" xr:uid="{00000000-0005-0000-0000-0000EE980000}"/>
    <cellStyle name="Normal 54 4 5 2" xfId="39152" xr:uid="{00000000-0005-0000-0000-0000EF980000}"/>
    <cellStyle name="Normal 54 4 6" xfId="39153" xr:uid="{00000000-0005-0000-0000-0000F0980000}"/>
    <cellStyle name="Normal 54 4 7" xfId="39154" xr:uid="{00000000-0005-0000-0000-0000F1980000}"/>
    <cellStyle name="Normal 54 5" xfId="39155" xr:uid="{00000000-0005-0000-0000-0000F2980000}"/>
    <cellStyle name="Normal 54 5 2" xfId="39156" xr:uid="{00000000-0005-0000-0000-0000F3980000}"/>
    <cellStyle name="Normal 54 5 3" xfId="39157" xr:uid="{00000000-0005-0000-0000-0000F4980000}"/>
    <cellStyle name="Normal 54 6" xfId="39158" xr:uid="{00000000-0005-0000-0000-0000F5980000}"/>
    <cellStyle name="Normal 54 6 2" xfId="39159" xr:uid="{00000000-0005-0000-0000-0000F6980000}"/>
    <cellStyle name="Normal 54 7" xfId="39160" xr:uid="{00000000-0005-0000-0000-0000F7980000}"/>
    <cellStyle name="Normal 54 7 2" xfId="39161" xr:uid="{00000000-0005-0000-0000-0000F8980000}"/>
    <cellStyle name="Normal 54 8" xfId="39162" xr:uid="{00000000-0005-0000-0000-0000F9980000}"/>
    <cellStyle name="Normal 54 8 2" xfId="39163" xr:uid="{00000000-0005-0000-0000-0000FA980000}"/>
    <cellStyle name="Normal 54 9" xfId="39164" xr:uid="{00000000-0005-0000-0000-0000FB980000}"/>
    <cellStyle name="Normal 54 9 2" xfId="39165" xr:uid="{00000000-0005-0000-0000-0000FC980000}"/>
    <cellStyle name="Normal 55" xfId="39166" xr:uid="{00000000-0005-0000-0000-0000FD980000}"/>
    <cellStyle name="Normal 55 10" xfId="39167" xr:uid="{00000000-0005-0000-0000-0000FE980000}"/>
    <cellStyle name="Normal 55 10 2" xfId="39168" xr:uid="{00000000-0005-0000-0000-0000FF980000}"/>
    <cellStyle name="Normal 55 11" xfId="39169" xr:uid="{00000000-0005-0000-0000-000000990000}"/>
    <cellStyle name="Normal 55 12" xfId="39170" xr:uid="{00000000-0005-0000-0000-000001990000}"/>
    <cellStyle name="Normal 55 2" xfId="39171" xr:uid="{00000000-0005-0000-0000-000002990000}"/>
    <cellStyle name="Normal 55 2 2" xfId="39172" xr:uid="{00000000-0005-0000-0000-000003990000}"/>
    <cellStyle name="Normal 55 2 2 2" xfId="39173" xr:uid="{00000000-0005-0000-0000-000004990000}"/>
    <cellStyle name="Normal 55 2 2 3" xfId="39174" xr:uid="{00000000-0005-0000-0000-000005990000}"/>
    <cellStyle name="Normal 55 2 3" xfId="39175" xr:uid="{00000000-0005-0000-0000-000006990000}"/>
    <cellStyle name="Normal 55 2 3 2" xfId="39176" xr:uid="{00000000-0005-0000-0000-000007990000}"/>
    <cellStyle name="Normal 55 2 4" xfId="39177" xr:uid="{00000000-0005-0000-0000-000008990000}"/>
    <cellStyle name="Normal 55 2 4 2" xfId="39178" xr:uid="{00000000-0005-0000-0000-000009990000}"/>
    <cellStyle name="Normal 55 2 5" xfId="39179" xr:uid="{00000000-0005-0000-0000-00000A990000}"/>
    <cellStyle name="Normal 55 2 5 2" xfId="39180" xr:uid="{00000000-0005-0000-0000-00000B990000}"/>
    <cellStyle name="Normal 55 2 6" xfId="39181" xr:uid="{00000000-0005-0000-0000-00000C990000}"/>
    <cellStyle name="Normal 55 2 7" xfId="39182" xr:uid="{00000000-0005-0000-0000-00000D990000}"/>
    <cellStyle name="Normal 55 3" xfId="39183" xr:uid="{00000000-0005-0000-0000-00000E990000}"/>
    <cellStyle name="Normal 55 3 2" xfId="39184" xr:uid="{00000000-0005-0000-0000-00000F990000}"/>
    <cellStyle name="Normal 55 3 2 2" xfId="39185" xr:uid="{00000000-0005-0000-0000-000010990000}"/>
    <cellStyle name="Normal 55 3 2 3" xfId="39186" xr:uid="{00000000-0005-0000-0000-000011990000}"/>
    <cellStyle name="Normal 55 3 3" xfId="39187" xr:uid="{00000000-0005-0000-0000-000012990000}"/>
    <cellStyle name="Normal 55 3 3 2" xfId="39188" xr:uid="{00000000-0005-0000-0000-000013990000}"/>
    <cellStyle name="Normal 55 3 4" xfId="39189" xr:uid="{00000000-0005-0000-0000-000014990000}"/>
    <cellStyle name="Normal 55 3 4 2" xfId="39190" xr:uid="{00000000-0005-0000-0000-000015990000}"/>
    <cellStyle name="Normal 55 3 5" xfId="39191" xr:uid="{00000000-0005-0000-0000-000016990000}"/>
    <cellStyle name="Normal 55 3 5 2" xfId="39192" xr:uid="{00000000-0005-0000-0000-000017990000}"/>
    <cellStyle name="Normal 55 3 6" xfId="39193" xr:uid="{00000000-0005-0000-0000-000018990000}"/>
    <cellStyle name="Normal 55 3 7" xfId="39194" xr:uid="{00000000-0005-0000-0000-000019990000}"/>
    <cellStyle name="Normal 55 4" xfId="39195" xr:uid="{00000000-0005-0000-0000-00001A990000}"/>
    <cellStyle name="Normal 55 4 2" xfId="39196" xr:uid="{00000000-0005-0000-0000-00001B990000}"/>
    <cellStyle name="Normal 55 4 2 2" xfId="39197" xr:uid="{00000000-0005-0000-0000-00001C990000}"/>
    <cellStyle name="Normal 55 4 2 3" xfId="39198" xr:uid="{00000000-0005-0000-0000-00001D990000}"/>
    <cellStyle name="Normal 55 4 3" xfId="39199" xr:uid="{00000000-0005-0000-0000-00001E990000}"/>
    <cellStyle name="Normal 55 4 3 2" xfId="39200" xr:uid="{00000000-0005-0000-0000-00001F990000}"/>
    <cellStyle name="Normal 55 4 4" xfId="39201" xr:uid="{00000000-0005-0000-0000-000020990000}"/>
    <cellStyle name="Normal 55 4 4 2" xfId="39202" xr:uid="{00000000-0005-0000-0000-000021990000}"/>
    <cellStyle name="Normal 55 4 5" xfId="39203" xr:uid="{00000000-0005-0000-0000-000022990000}"/>
    <cellStyle name="Normal 55 4 5 2" xfId="39204" xr:uid="{00000000-0005-0000-0000-000023990000}"/>
    <cellStyle name="Normal 55 4 6" xfId="39205" xr:uid="{00000000-0005-0000-0000-000024990000}"/>
    <cellStyle name="Normal 55 4 7" xfId="39206" xr:uid="{00000000-0005-0000-0000-000025990000}"/>
    <cellStyle name="Normal 55 5" xfId="39207" xr:uid="{00000000-0005-0000-0000-000026990000}"/>
    <cellStyle name="Normal 55 5 2" xfId="39208" xr:uid="{00000000-0005-0000-0000-000027990000}"/>
    <cellStyle name="Normal 55 5 3" xfId="39209" xr:uid="{00000000-0005-0000-0000-000028990000}"/>
    <cellStyle name="Normal 55 6" xfId="39210" xr:uid="{00000000-0005-0000-0000-000029990000}"/>
    <cellStyle name="Normal 55 6 2" xfId="39211" xr:uid="{00000000-0005-0000-0000-00002A990000}"/>
    <cellStyle name="Normal 55 7" xfId="39212" xr:uid="{00000000-0005-0000-0000-00002B990000}"/>
    <cellStyle name="Normal 55 7 2" xfId="39213" xr:uid="{00000000-0005-0000-0000-00002C990000}"/>
    <cellStyle name="Normal 55 8" xfId="39214" xr:uid="{00000000-0005-0000-0000-00002D990000}"/>
    <cellStyle name="Normal 55 8 2" xfId="39215" xr:uid="{00000000-0005-0000-0000-00002E990000}"/>
    <cellStyle name="Normal 55 9" xfId="39216" xr:uid="{00000000-0005-0000-0000-00002F990000}"/>
    <cellStyle name="Normal 55 9 2" xfId="39217" xr:uid="{00000000-0005-0000-0000-000030990000}"/>
    <cellStyle name="Normal 56" xfId="39218" xr:uid="{00000000-0005-0000-0000-000031990000}"/>
    <cellStyle name="Normal 56 10" xfId="39219" xr:uid="{00000000-0005-0000-0000-000032990000}"/>
    <cellStyle name="Normal 56 10 2" xfId="39220" xr:uid="{00000000-0005-0000-0000-000033990000}"/>
    <cellStyle name="Normal 56 11" xfId="39221" xr:uid="{00000000-0005-0000-0000-000034990000}"/>
    <cellStyle name="Normal 56 12" xfId="39222" xr:uid="{00000000-0005-0000-0000-000035990000}"/>
    <cellStyle name="Normal 56 2" xfId="39223" xr:uid="{00000000-0005-0000-0000-000036990000}"/>
    <cellStyle name="Normal 56 2 2" xfId="39224" xr:uid="{00000000-0005-0000-0000-000037990000}"/>
    <cellStyle name="Normal 56 2 2 2" xfId="39225" xr:uid="{00000000-0005-0000-0000-000038990000}"/>
    <cellStyle name="Normal 56 2 2 3" xfId="39226" xr:uid="{00000000-0005-0000-0000-000039990000}"/>
    <cellStyle name="Normal 56 2 3" xfId="39227" xr:uid="{00000000-0005-0000-0000-00003A990000}"/>
    <cellStyle name="Normal 56 2 3 2" xfId="39228" xr:uid="{00000000-0005-0000-0000-00003B990000}"/>
    <cellStyle name="Normal 56 2 4" xfId="39229" xr:uid="{00000000-0005-0000-0000-00003C990000}"/>
    <cellStyle name="Normal 56 2 4 2" xfId="39230" xr:uid="{00000000-0005-0000-0000-00003D990000}"/>
    <cellStyle name="Normal 56 2 5" xfId="39231" xr:uid="{00000000-0005-0000-0000-00003E990000}"/>
    <cellStyle name="Normal 56 2 5 2" xfId="39232" xr:uid="{00000000-0005-0000-0000-00003F990000}"/>
    <cellStyle name="Normal 56 2 6" xfId="39233" xr:uid="{00000000-0005-0000-0000-000040990000}"/>
    <cellStyle name="Normal 56 2 7" xfId="39234" xr:uid="{00000000-0005-0000-0000-000041990000}"/>
    <cellStyle name="Normal 56 3" xfId="39235" xr:uid="{00000000-0005-0000-0000-000042990000}"/>
    <cellStyle name="Normal 56 3 2" xfId="39236" xr:uid="{00000000-0005-0000-0000-000043990000}"/>
    <cellStyle name="Normal 56 3 2 2" xfId="39237" xr:uid="{00000000-0005-0000-0000-000044990000}"/>
    <cellStyle name="Normal 56 3 2 3" xfId="39238" xr:uid="{00000000-0005-0000-0000-000045990000}"/>
    <cellStyle name="Normal 56 3 3" xfId="39239" xr:uid="{00000000-0005-0000-0000-000046990000}"/>
    <cellStyle name="Normal 56 3 3 2" xfId="39240" xr:uid="{00000000-0005-0000-0000-000047990000}"/>
    <cellStyle name="Normal 56 3 4" xfId="39241" xr:uid="{00000000-0005-0000-0000-000048990000}"/>
    <cellStyle name="Normal 56 3 4 2" xfId="39242" xr:uid="{00000000-0005-0000-0000-000049990000}"/>
    <cellStyle name="Normal 56 3 5" xfId="39243" xr:uid="{00000000-0005-0000-0000-00004A990000}"/>
    <cellStyle name="Normal 56 3 5 2" xfId="39244" xr:uid="{00000000-0005-0000-0000-00004B990000}"/>
    <cellStyle name="Normal 56 3 6" xfId="39245" xr:uid="{00000000-0005-0000-0000-00004C990000}"/>
    <cellStyle name="Normal 56 3 7" xfId="39246" xr:uid="{00000000-0005-0000-0000-00004D990000}"/>
    <cellStyle name="Normal 56 4" xfId="39247" xr:uid="{00000000-0005-0000-0000-00004E990000}"/>
    <cellStyle name="Normal 56 4 2" xfId="39248" xr:uid="{00000000-0005-0000-0000-00004F990000}"/>
    <cellStyle name="Normal 56 4 2 2" xfId="39249" xr:uid="{00000000-0005-0000-0000-000050990000}"/>
    <cellStyle name="Normal 56 4 2 3" xfId="39250" xr:uid="{00000000-0005-0000-0000-000051990000}"/>
    <cellStyle name="Normal 56 4 3" xfId="39251" xr:uid="{00000000-0005-0000-0000-000052990000}"/>
    <cellStyle name="Normal 56 4 3 2" xfId="39252" xr:uid="{00000000-0005-0000-0000-000053990000}"/>
    <cellStyle name="Normal 56 4 4" xfId="39253" xr:uid="{00000000-0005-0000-0000-000054990000}"/>
    <cellStyle name="Normal 56 4 4 2" xfId="39254" xr:uid="{00000000-0005-0000-0000-000055990000}"/>
    <cellStyle name="Normal 56 4 5" xfId="39255" xr:uid="{00000000-0005-0000-0000-000056990000}"/>
    <cellStyle name="Normal 56 4 5 2" xfId="39256" xr:uid="{00000000-0005-0000-0000-000057990000}"/>
    <cellStyle name="Normal 56 4 6" xfId="39257" xr:uid="{00000000-0005-0000-0000-000058990000}"/>
    <cellStyle name="Normal 56 4 7" xfId="39258" xr:uid="{00000000-0005-0000-0000-000059990000}"/>
    <cellStyle name="Normal 56 5" xfId="39259" xr:uid="{00000000-0005-0000-0000-00005A990000}"/>
    <cellStyle name="Normal 56 5 2" xfId="39260" xr:uid="{00000000-0005-0000-0000-00005B990000}"/>
    <cellStyle name="Normal 56 5 3" xfId="39261" xr:uid="{00000000-0005-0000-0000-00005C990000}"/>
    <cellStyle name="Normal 56 6" xfId="39262" xr:uid="{00000000-0005-0000-0000-00005D990000}"/>
    <cellStyle name="Normal 56 6 2" xfId="39263" xr:uid="{00000000-0005-0000-0000-00005E990000}"/>
    <cellStyle name="Normal 56 7" xfId="39264" xr:uid="{00000000-0005-0000-0000-00005F990000}"/>
    <cellStyle name="Normal 56 7 2" xfId="39265" xr:uid="{00000000-0005-0000-0000-000060990000}"/>
    <cellStyle name="Normal 56 8" xfId="39266" xr:uid="{00000000-0005-0000-0000-000061990000}"/>
    <cellStyle name="Normal 56 8 2" xfId="39267" xr:uid="{00000000-0005-0000-0000-000062990000}"/>
    <cellStyle name="Normal 56 9" xfId="39268" xr:uid="{00000000-0005-0000-0000-000063990000}"/>
    <cellStyle name="Normal 56 9 2" xfId="39269" xr:uid="{00000000-0005-0000-0000-000064990000}"/>
    <cellStyle name="Normal 57" xfId="39270" xr:uid="{00000000-0005-0000-0000-000065990000}"/>
    <cellStyle name="Normal 57 10" xfId="39271" xr:uid="{00000000-0005-0000-0000-000066990000}"/>
    <cellStyle name="Normal 57 10 2" xfId="39272" xr:uid="{00000000-0005-0000-0000-000067990000}"/>
    <cellStyle name="Normal 57 11" xfId="39273" xr:uid="{00000000-0005-0000-0000-000068990000}"/>
    <cellStyle name="Normal 57 12" xfId="39274" xr:uid="{00000000-0005-0000-0000-000069990000}"/>
    <cellStyle name="Normal 57 2" xfId="39275" xr:uid="{00000000-0005-0000-0000-00006A990000}"/>
    <cellStyle name="Normal 57 2 2" xfId="39276" xr:uid="{00000000-0005-0000-0000-00006B990000}"/>
    <cellStyle name="Normal 57 2 2 2" xfId="39277" xr:uid="{00000000-0005-0000-0000-00006C990000}"/>
    <cellStyle name="Normal 57 2 2 3" xfId="39278" xr:uid="{00000000-0005-0000-0000-00006D990000}"/>
    <cellStyle name="Normal 57 2 3" xfId="39279" xr:uid="{00000000-0005-0000-0000-00006E990000}"/>
    <cellStyle name="Normal 57 2 3 2" xfId="39280" xr:uid="{00000000-0005-0000-0000-00006F990000}"/>
    <cellStyle name="Normal 57 2 4" xfId="39281" xr:uid="{00000000-0005-0000-0000-000070990000}"/>
    <cellStyle name="Normal 57 2 4 2" xfId="39282" xr:uid="{00000000-0005-0000-0000-000071990000}"/>
    <cellStyle name="Normal 57 2 5" xfId="39283" xr:uid="{00000000-0005-0000-0000-000072990000}"/>
    <cellStyle name="Normal 57 2 5 2" xfId="39284" xr:uid="{00000000-0005-0000-0000-000073990000}"/>
    <cellStyle name="Normal 57 2 6" xfId="39285" xr:uid="{00000000-0005-0000-0000-000074990000}"/>
    <cellStyle name="Normal 57 2 7" xfId="39286" xr:uid="{00000000-0005-0000-0000-000075990000}"/>
    <cellStyle name="Normal 57 3" xfId="39287" xr:uid="{00000000-0005-0000-0000-000076990000}"/>
    <cellStyle name="Normal 57 3 2" xfId="39288" xr:uid="{00000000-0005-0000-0000-000077990000}"/>
    <cellStyle name="Normal 57 3 2 2" xfId="39289" xr:uid="{00000000-0005-0000-0000-000078990000}"/>
    <cellStyle name="Normal 57 3 2 3" xfId="39290" xr:uid="{00000000-0005-0000-0000-000079990000}"/>
    <cellStyle name="Normal 57 3 3" xfId="39291" xr:uid="{00000000-0005-0000-0000-00007A990000}"/>
    <cellStyle name="Normal 57 3 3 2" xfId="39292" xr:uid="{00000000-0005-0000-0000-00007B990000}"/>
    <cellStyle name="Normal 57 3 4" xfId="39293" xr:uid="{00000000-0005-0000-0000-00007C990000}"/>
    <cellStyle name="Normal 57 3 4 2" xfId="39294" xr:uid="{00000000-0005-0000-0000-00007D990000}"/>
    <cellStyle name="Normal 57 3 5" xfId="39295" xr:uid="{00000000-0005-0000-0000-00007E990000}"/>
    <cellStyle name="Normal 57 3 5 2" xfId="39296" xr:uid="{00000000-0005-0000-0000-00007F990000}"/>
    <cellStyle name="Normal 57 3 6" xfId="39297" xr:uid="{00000000-0005-0000-0000-000080990000}"/>
    <cellStyle name="Normal 57 3 7" xfId="39298" xr:uid="{00000000-0005-0000-0000-000081990000}"/>
    <cellStyle name="Normal 57 4" xfId="39299" xr:uid="{00000000-0005-0000-0000-000082990000}"/>
    <cellStyle name="Normal 57 4 2" xfId="39300" xr:uid="{00000000-0005-0000-0000-000083990000}"/>
    <cellStyle name="Normal 57 4 2 2" xfId="39301" xr:uid="{00000000-0005-0000-0000-000084990000}"/>
    <cellStyle name="Normal 57 4 2 3" xfId="39302" xr:uid="{00000000-0005-0000-0000-000085990000}"/>
    <cellStyle name="Normal 57 4 3" xfId="39303" xr:uid="{00000000-0005-0000-0000-000086990000}"/>
    <cellStyle name="Normal 57 4 3 2" xfId="39304" xr:uid="{00000000-0005-0000-0000-000087990000}"/>
    <cellStyle name="Normal 57 4 4" xfId="39305" xr:uid="{00000000-0005-0000-0000-000088990000}"/>
    <cellStyle name="Normal 57 4 4 2" xfId="39306" xr:uid="{00000000-0005-0000-0000-000089990000}"/>
    <cellStyle name="Normal 57 4 5" xfId="39307" xr:uid="{00000000-0005-0000-0000-00008A990000}"/>
    <cellStyle name="Normal 57 4 5 2" xfId="39308" xr:uid="{00000000-0005-0000-0000-00008B990000}"/>
    <cellStyle name="Normal 57 4 6" xfId="39309" xr:uid="{00000000-0005-0000-0000-00008C990000}"/>
    <cellStyle name="Normal 57 4 7" xfId="39310" xr:uid="{00000000-0005-0000-0000-00008D990000}"/>
    <cellStyle name="Normal 57 5" xfId="39311" xr:uid="{00000000-0005-0000-0000-00008E990000}"/>
    <cellStyle name="Normal 57 5 2" xfId="39312" xr:uid="{00000000-0005-0000-0000-00008F990000}"/>
    <cellStyle name="Normal 57 5 3" xfId="39313" xr:uid="{00000000-0005-0000-0000-000090990000}"/>
    <cellStyle name="Normal 57 6" xfId="39314" xr:uid="{00000000-0005-0000-0000-000091990000}"/>
    <cellStyle name="Normal 57 6 2" xfId="39315" xr:uid="{00000000-0005-0000-0000-000092990000}"/>
    <cellStyle name="Normal 57 7" xfId="39316" xr:uid="{00000000-0005-0000-0000-000093990000}"/>
    <cellStyle name="Normal 57 7 2" xfId="39317" xr:uid="{00000000-0005-0000-0000-000094990000}"/>
    <cellStyle name="Normal 57 8" xfId="39318" xr:uid="{00000000-0005-0000-0000-000095990000}"/>
    <cellStyle name="Normal 57 8 2" xfId="39319" xr:uid="{00000000-0005-0000-0000-000096990000}"/>
    <cellStyle name="Normal 57 9" xfId="39320" xr:uid="{00000000-0005-0000-0000-000097990000}"/>
    <cellStyle name="Normal 57 9 2" xfId="39321" xr:uid="{00000000-0005-0000-0000-000098990000}"/>
    <cellStyle name="Normal 58" xfId="39322" xr:uid="{00000000-0005-0000-0000-000099990000}"/>
    <cellStyle name="Normal 58 10" xfId="39323" xr:uid="{00000000-0005-0000-0000-00009A990000}"/>
    <cellStyle name="Normal 58 10 2" xfId="39324" xr:uid="{00000000-0005-0000-0000-00009B990000}"/>
    <cellStyle name="Normal 58 11" xfId="39325" xr:uid="{00000000-0005-0000-0000-00009C990000}"/>
    <cellStyle name="Normal 58 12" xfId="39326" xr:uid="{00000000-0005-0000-0000-00009D990000}"/>
    <cellStyle name="Normal 58 2" xfId="39327" xr:uid="{00000000-0005-0000-0000-00009E990000}"/>
    <cellStyle name="Normal 58 2 2" xfId="39328" xr:uid="{00000000-0005-0000-0000-00009F990000}"/>
    <cellStyle name="Normal 58 2 2 2" xfId="39329" xr:uid="{00000000-0005-0000-0000-0000A0990000}"/>
    <cellStyle name="Normal 58 2 2 3" xfId="39330" xr:uid="{00000000-0005-0000-0000-0000A1990000}"/>
    <cellStyle name="Normal 58 2 3" xfId="39331" xr:uid="{00000000-0005-0000-0000-0000A2990000}"/>
    <cellStyle name="Normal 58 2 3 2" xfId="39332" xr:uid="{00000000-0005-0000-0000-0000A3990000}"/>
    <cellStyle name="Normal 58 2 4" xfId="39333" xr:uid="{00000000-0005-0000-0000-0000A4990000}"/>
    <cellStyle name="Normal 58 2 4 2" xfId="39334" xr:uid="{00000000-0005-0000-0000-0000A5990000}"/>
    <cellStyle name="Normal 58 2 5" xfId="39335" xr:uid="{00000000-0005-0000-0000-0000A6990000}"/>
    <cellStyle name="Normal 58 2 5 2" xfId="39336" xr:uid="{00000000-0005-0000-0000-0000A7990000}"/>
    <cellStyle name="Normal 58 2 6" xfId="39337" xr:uid="{00000000-0005-0000-0000-0000A8990000}"/>
    <cellStyle name="Normal 58 2 7" xfId="39338" xr:uid="{00000000-0005-0000-0000-0000A9990000}"/>
    <cellStyle name="Normal 58 3" xfId="39339" xr:uid="{00000000-0005-0000-0000-0000AA990000}"/>
    <cellStyle name="Normal 58 3 2" xfId="39340" xr:uid="{00000000-0005-0000-0000-0000AB990000}"/>
    <cellStyle name="Normal 58 3 2 2" xfId="39341" xr:uid="{00000000-0005-0000-0000-0000AC990000}"/>
    <cellStyle name="Normal 58 3 2 3" xfId="39342" xr:uid="{00000000-0005-0000-0000-0000AD990000}"/>
    <cellStyle name="Normal 58 3 3" xfId="39343" xr:uid="{00000000-0005-0000-0000-0000AE990000}"/>
    <cellStyle name="Normal 58 3 3 2" xfId="39344" xr:uid="{00000000-0005-0000-0000-0000AF990000}"/>
    <cellStyle name="Normal 58 3 4" xfId="39345" xr:uid="{00000000-0005-0000-0000-0000B0990000}"/>
    <cellStyle name="Normal 58 3 4 2" xfId="39346" xr:uid="{00000000-0005-0000-0000-0000B1990000}"/>
    <cellStyle name="Normal 58 3 5" xfId="39347" xr:uid="{00000000-0005-0000-0000-0000B2990000}"/>
    <cellStyle name="Normal 58 3 5 2" xfId="39348" xr:uid="{00000000-0005-0000-0000-0000B3990000}"/>
    <cellStyle name="Normal 58 3 6" xfId="39349" xr:uid="{00000000-0005-0000-0000-0000B4990000}"/>
    <cellStyle name="Normal 58 3 7" xfId="39350" xr:uid="{00000000-0005-0000-0000-0000B5990000}"/>
    <cellStyle name="Normal 58 4" xfId="39351" xr:uid="{00000000-0005-0000-0000-0000B6990000}"/>
    <cellStyle name="Normal 58 4 2" xfId="39352" xr:uid="{00000000-0005-0000-0000-0000B7990000}"/>
    <cellStyle name="Normal 58 4 2 2" xfId="39353" xr:uid="{00000000-0005-0000-0000-0000B8990000}"/>
    <cellStyle name="Normal 58 4 2 3" xfId="39354" xr:uid="{00000000-0005-0000-0000-0000B9990000}"/>
    <cellStyle name="Normal 58 4 3" xfId="39355" xr:uid="{00000000-0005-0000-0000-0000BA990000}"/>
    <cellStyle name="Normal 58 4 3 2" xfId="39356" xr:uid="{00000000-0005-0000-0000-0000BB990000}"/>
    <cellStyle name="Normal 58 4 4" xfId="39357" xr:uid="{00000000-0005-0000-0000-0000BC990000}"/>
    <cellStyle name="Normal 58 4 4 2" xfId="39358" xr:uid="{00000000-0005-0000-0000-0000BD990000}"/>
    <cellStyle name="Normal 58 4 5" xfId="39359" xr:uid="{00000000-0005-0000-0000-0000BE990000}"/>
    <cellStyle name="Normal 58 4 5 2" xfId="39360" xr:uid="{00000000-0005-0000-0000-0000BF990000}"/>
    <cellStyle name="Normal 58 4 6" xfId="39361" xr:uid="{00000000-0005-0000-0000-0000C0990000}"/>
    <cellStyle name="Normal 58 4 7" xfId="39362" xr:uid="{00000000-0005-0000-0000-0000C1990000}"/>
    <cellStyle name="Normal 58 5" xfId="39363" xr:uid="{00000000-0005-0000-0000-0000C2990000}"/>
    <cellStyle name="Normal 58 5 2" xfId="39364" xr:uid="{00000000-0005-0000-0000-0000C3990000}"/>
    <cellStyle name="Normal 58 5 3" xfId="39365" xr:uid="{00000000-0005-0000-0000-0000C4990000}"/>
    <cellStyle name="Normal 58 6" xfId="39366" xr:uid="{00000000-0005-0000-0000-0000C5990000}"/>
    <cellStyle name="Normal 58 6 2" xfId="39367" xr:uid="{00000000-0005-0000-0000-0000C6990000}"/>
    <cellStyle name="Normal 58 7" xfId="39368" xr:uid="{00000000-0005-0000-0000-0000C7990000}"/>
    <cellStyle name="Normal 58 7 2" xfId="39369" xr:uid="{00000000-0005-0000-0000-0000C8990000}"/>
    <cellStyle name="Normal 58 8" xfId="39370" xr:uid="{00000000-0005-0000-0000-0000C9990000}"/>
    <cellStyle name="Normal 58 8 2" xfId="39371" xr:uid="{00000000-0005-0000-0000-0000CA990000}"/>
    <cellStyle name="Normal 58 9" xfId="39372" xr:uid="{00000000-0005-0000-0000-0000CB990000}"/>
    <cellStyle name="Normal 58 9 2" xfId="39373" xr:uid="{00000000-0005-0000-0000-0000CC990000}"/>
    <cellStyle name="Normal 59" xfId="39374" xr:uid="{00000000-0005-0000-0000-0000CD990000}"/>
    <cellStyle name="Normal 59 10" xfId="39375" xr:uid="{00000000-0005-0000-0000-0000CE990000}"/>
    <cellStyle name="Normal 59 10 2" xfId="39376" xr:uid="{00000000-0005-0000-0000-0000CF990000}"/>
    <cellStyle name="Normal 59 11" xfId="39377" xr:uid="{00000000-0005-0000-0000-0000D0990000}"/>
    <cellStyle name="Normal 59 12" xfId="39378" xr:uid="{00000000-0005-0000-0000-0000D1990000}"/>
    <cellStyle name="Normal 59 2" xfId="39379" xr:uid="{00000000-0005-0000-0000-0000D2990000}"/>
    <cellStyle name="Normal 59 2 2" xfId="39380" xr:uid="{00000000-0005-0000-0000-0000D3990000}"/>
    <cellStyle name="Normal 59 2 2 2" xfId="39381" xr:uid="{00000000-0005-0000-0000-0000D4990000}"/>
    <cellStyle name="Normal 59 2 2 3" xfId="39382" xr:uid="{00000000-0005-0000-0000-0000D5990000}"/>
    <cellStyle name="Normal 59 2 3" xfId="39383" xr:uid="{00000000-0005-0000-0000-0000D6990000}"/>
    <cellStyle name="Normal 59 2 3 2" xfId="39384" xr:uid="{00000000-0005-0000-0000-0000D7990000}"/>
    <cellStyle name="Normal 59 2 4" xfId="39385" xr:uid="{00000000-0005-0000-0000-0000D8990000}"/>
    <cellStyle name="Normal 59 2 4 2" xfId="39386" xr:uid="{00000000-0005-0000-0000-0000D9990000}"/>
    <cellStyle name="Normal 59 2 5" xfId="39387" xr:uid="{00000000-0005-0000-0000-0000DA990000}"/>
    <cellStyle name="Normal 59 2 5 2" xfId="39388" xr:uid="{00000000-0005-0000-0000-0000DB990000}"/>
    <cellStyle name="Normal 59 2 6" xfId="39389" xr:uid="{00000000-0005-0000-0000-0000DC990000}"/>
    <cellStyle name="Normal 59 2 7" xfId="39390" xr:uid="{00000000-0005-0000-0000-0000DD990000}"/>
    <cellStyle name="Normal 59 3" xfId="39391" xr:uid="{00000000-0005-0000-0000-0000DE990000}"/>
    <cellStyle name="Normal 59 3 2" xfId="39392" xr:uid="{00000000-0005-0000-0000-0000DF990000}"/>
    <cellStyle name="Normal 59 3 2 2" xfId="39393" xr:uid="{00000000-0005-0000-0000-0000E0990000}"/>
    <cellStyle name="Normal 59 3 2 3" xfId="39394" xr:uid="{00000000-0005-0000-0000-0000E1990000}"/>
    <cellStyle name="Normal 59 3 3" xfId="39395" xr:uid="{00000000-0005-0000-0000-0000E2990000}"/>
    <cellStyle name="Normal 59 3 3 2" xfId="39396" xr:uid="{00000000-0005-0000-0000-0000E3990000}"/>
    <cellStyle name="Normal 59 3 4" xfId="39397" xr:uid="{00000000-0005-0000-0000-0000E4990000}"/>
    <cellStyle name="Normal 59 3 4 2" xfId="39398" xr:uid="{00000000-0005-0000-0000-0000E5990000}"/>
    <cellStyle name="Normal 59 3 5" xfId="39399" xr:uid="{00000000-0005-0000-0000-0000E6990000}"/>
    <cellStyle name="Normal 59 3 5 2" xfId="39400" xr:uid="{00000000-0005-0000-0000-0000E7990000}"/>
    <cellStyle name="Normal 59 3 6" xfId="39401" xr:uid="{00000000-0005-0000-0000-0000E8990000}"/>
    <cellStyle name="Normal 59 3 7" xfId="39402" xr:uid="{00000000-0005-0000-0000-0000E9990000}"/>
    <cellStyle name="Normal 59 4" xfId="39403" xr:uid="{00000000-0005-0000-0000-0000EA990000}"/>
    <cellStyle name="Normal 59 4 2" xfId="39404" xr:uid="{00000000-0005-0000-0000-0000EB990000}"/>
    <cellStyle name="Normal 59 4 2 2" xfId="39405" xr:uid="{00000000-0005-0000-0000-0000EC990000}"/>
    <cellStyle name="Normal 59 4 2 3" xfId="39406" xr:uid="{00000000-0005-0000-0000-0000ED990000}"/>
    <cellStyle name="Normal 59 4 3" xfId="39407" xr:uid="{00000000-0005-0000-0000-0000EE990000}"/>
    <cellStyle name="Normal 59 4 3 2" xfId="39408" xr:uid="{00000000-0005-0000-0000-0000EF990000}"/>
    <cellStyle name="Normal 59 4 4" xfId="39409" xr:uid="{00000000-0005-0000-0000-0000F0990000}"/>
    <cellStyle name="Normal 59 4 4 2" xfId="39410" xr:uid="{00000000-0005-0000-0000-0000F1990000}"/>
    <cellStyle name="Normal 59 4 5" xfId="39411" xr:uid="{00000000-0005-0000-0000-0000F2990000}"/>
    <cellStyle name="Normal 59 4 5 2" xfId="39412" xr:uid="{00000000-0005-0000-0000-0000F3990000}"/>
    <cellStyle name="Normal 59 4 6" xfId="39413" xr:uid="{00000000-0005-0000-0000-0000F4990000}"/>
    <cellStyle name="Normal 59 4 7" xfId="39414" xr:uid="{00000000-0005-0000-0000-0000F5990000}"/>
    <cellStyle name="Normal 59 5" xfId="39415" xr:uid="{00000000-0005-0000-0000-0000F6990000}"/>
    <cellStyle name="Normal 59 5 2" xfId="39416" xr:uid="{00000000-0005-0000-0000-0000F7990000}"/>
    <cellStyle name="Normal 59 5 3" xfId="39417" xr:uid="{00000000-0005-0000-0000-0000F8990000}"/>
    <cellStyle name="Normal 59 6" xfId="39418" xr:uid="{00000000-0005-0000-0000-0000F9990000}"/>
    <cellStyle name="Normal 59 6 2" xfId="39419" xr:uid="{00000000-0005-0000-0000-0000FA990000}"/>
    <cellStyle name="Normal 59 7" xfId="39420" xr:uid="{00000000-0005-0000-0000-0000FB990000}"/>
    <cellStyle name="Normal 59 7 2" xfId="39421" xr:uid="{00000000-0005-0000-0000-0000FC990000}"/>
    <cellStyle name="Normal 59 8" xfId="39422" xr:uid="{00000000-0005-0000-0000-0000FD990000}"/>
    <cellStyle name="Normal 59 8 2" xfId="39423" xr:uid="{00000000-0005-0000-0000-0000FE990000}"/>
    <cellStyle name="Normal 59 9" xfId="39424" xr:uid="{00000000-0005-0000-0000-0000FF990000}"/>
    <cellStyle name="Normal 59 9 2" xfId="39425" xr:uid="{00000000-0005-0000-0000-0000009A0000}"/>
    <cellStyle name="Normal 6" xfId="39426" xr:uid="{00000000-0005-0000-0000-0000019A0000}"/>
    <cellStyle name="Normal 6 10" xfId="39427" xr:uid="{00000000-0005-0000-0000-0000029A0000}"/>
    <cellStyle name="Normal 6 10 10" xfId="39428" xr:uid="{00000000-0005-0000-0000-0000039A0000}"/>
    <cellStyle name="Normal 6 10 2" xfId="39429" xr:uid="{00000000-0005-0000-0000-0000049A0000}"/>
    <cellStyle name="Normal 6 10 2 2" xfId="39430" xr:uid="{00000000-0005-0000-0000-0000059A0000}"/>
    <cellStyle name="Normal 6 10 3" xfId="39431" xr:uid="{00000000-0005-0000-0000-0000069A0000}"/>
    <cellStyle name="Normal 6 10 3 2" xfId="39432" xr:uid="{00000000-0005-0000-0000-0000079A0000}"/>
    <cellStyle name="Normal 6 10 4" xfId="39433" xr:uid="{00000000-0005-0000-0000-0000089A0000}"/>
    <cellStyle name="Normal 6 10 4 2" xfId="39434" xr:uid="{00000000-0005-0000-0000-0000099A0000}"/>
    <cellStyle name="Normal 6 10 5" xfId="39435" xr:uid="{00000000-0005-0000-0000-00000A9A0000}"/>
    <cellStyle name="Normal 6 10 5 2" xfId="39436" xr:uid="{00000000-0005-0000-0000-00000B9A0000}"/>
    <cellStyle name="Normal 6 10 6" xfId="39437" xr:uid="{00000000-0005-0000-0000-00000C9A0000}"/>
    <cellStyle name="Normal 6 10 6 2" xfId="39438" xr:uid="{00000000-0005-0000-0000-00000D9A0000}"/>
    <cellStyle name="Normal 6 10 7" xfId="39439" xr:uid="{00000000-0005-0000-0000-00000E9A0000}"/>
    <cellStyle name="Normal 6 10 7 2" xfId="39440" xr:uid="{00000000-0005-0000-0000-00000F9A0000}"/>
    <cellStyle name="Normal 6 10 8" xfId="39441" xr:uid="{00000000-0005-0000-0000-0000109A0000}"/>
    <cellStyle name="Normal 6 10 9" xfId="39442" xr:uid="{00000000-0005-0000-0000-0000119A0000}"/>
    <cellStyle name="Normal 6 11" xfId="39443" xr:uid="{00000000-0005-0000-0000-0000129A0000}"/>
    <cellStyle name="Normal 6 11 10" xfId="39444" xr:uid="{00000000-0005-0000-0000-0000139A0000}"/>
    <cellStyle name="Normal 6 11 2" xfId="39445" xr:uid="{00000000-0005-0000-0000-0000149A0000}"/>
    <cellStyle name="Normal 6 11 2 2" xfId="39446" xr:uid="{00000000-0005-0000-0000-0000159A0000}"/>
    <cellStyle name="Normal 6 11 3" xfId="39447" xr:uid="{00000000-0005-0000-0000-0000169A0000}"/>
    <cellStyle name="Normal 6 11 3 2" xfId="39448" xr:uid="{00000000-0005-0000-0000-0000179A0000}"/>
    <cellStyle name="Normal 6 11 4" xfId="39449" xr:uid="{00000000-0005-0000-0000-0000189A0000}"/>
    <cellStyle name="Normal 6 11 4 2" xfId="39450" xr:uid="{00000000-0005-0000-0000-0000199A0000}"/>
    <cellStyle name="Normal 6 11 5" xfId="39451" xr:uid="{00000000-0005-0000-0000-00001A9A0000}"/>
    <cellStyle name="Normal 6 11 5 2" xfId="39452" xr:uid="{00000000-0005-0000-0000-00001B9A0000}"/>
    <cellStyle name="Normal 6 11 6" xfId="39453" xr:uid="{00000000-0005-0000-0000-00001C9A0000}"/>
    <cellStyle name="Normal 6 11 6 2" xfId="39454" xr:uid="{00000000-0005-0000-0000-00001D9A0000}"/>
    <cellStyle name="Normal 6 11 7" xfId="39455" xr:uid="{00000000-0005-0000-0000-00001E9A0000}"/>
    <cellStyle name="Normal 6 11 7 2" xfId="39456" xr:uid="{00000000-0005-0000-0000-00001F9A0000}"/>
    <cellStyle name="Normal 6 11 8" xfId="39457" xr:uid="{00000000-0005-0000-0000-0000209A0000}"/>
    <cellStyle name="Normal 6 11 9" xfId="39458" xr:uid="{00000000-0005-0000-0000-0000219A0000}"/>
    <cellStyle name="Normal 6 12" xfId="39459" xr:uid="{00000000-0005-0000-0000-0000229A0000}"/>
    <cellStyle name="Normal 6 12 10" xfId="39460" xr:uid="{00000000-0005-0000-0000-0000239A0000}"/>
    <cellStyle name="Normal 6 12 2" xfId="39461" xr:uid="{00000000-0005-0000-0000-0000249A0000}"/>
    <cellStyle name="Normal 6 12 2 2" xfId="39462" xr:uid="{00000000-0005-0000-0000-0000259A0000}"/>
    <cellStyle name="Normal 6 12 3" xfId="39463" xr:uid="{00000000-0005-0000-0000-0000269A0000}"/>
    <cellStyle name="Normal 6 12 3 2" xfId="39464" xr:uid="{00000000-0005-0000-0000-0000279A0000}"/>
    <cellStyle name="Normal 6 12 4" xfId="39465" xr:uid="{00000000-0005-0000-0000-0000289A0000}"/>
    <cellStyle name="Normal 6 12 4 2" xfId="39466" xr:uid="{00000000-0005-0000-0000-0000299A0000}"/>
    <cellStyle name="Normal 6 12 5" xfId="39467" xr:uid="{00000000-0005-0000-0000-00002A9A0000}"/>
    <cellStyle name="Normal 6 12 5 2" xfId="39468" xr:uid="{00000000-0005-0000-0000-00002B9A0000}"/>
    <cellStyle name="Normal 6 12 6" xfId="39469" xr:uid="{00000000-0005-0000-0000-00002C9A0000}"/>
    <cellStyle name="Normal 6 12 6 2" xfId="39470" xr:uid="{00000000-0005-0000-0000-00002D9A0000}"/>
    <cellStyle name="Normal 6 12 7" xfId="39471" xr:uid="{00000000-0005-0000-0000-00002E9A0000}"/>
    <cellStyle name="Normal 6 12 7 2" xfId="39472" xr:uid="{00000000-0005-0000-0000-00002F9A0000}"/>
    <cellStyle name="Normal 6 12 8" xfId="39473" xr:uid="{00000000-0005-0000-0000-0000309A0000}"/>
    <cellStyle name="Normal 6 12 9" xfId="39474" xr:uid="{00000000-0005-0000-0000-0000319A0000}"/>
    <cellStyle name="Normal 6 13" xfId="39475" xr:uid="{00000000-0005-0000-0000-0000329A0000}"/>
    <cellStyle name="Normal 6 13 10" xfId="39476" xr:uid="{00000000-0005-0000-0000-0000339A0000}"/>
    <cellStyle name="Normal 6 13 2" xfId="39477" xr:uid="{00000000-0005-0000-0000-0000349A0000}"/>
    <cellStyle name="Normal 6 13 2 2" xfId="39478" xr:uid="{00000000-0005-0000-0000-0000359A0000}"/>
    <cellStyle name="Normal 6 13 3" xfId="39479" xr:uid="{00000000-0005-0000-0000-0000369A0000}"/>
    <cellStyle name="Normal 6 13 3 2" xfId="39480" xr:uid="{00000000-0005-0000-0000-0000379A0000}"/>
    <cellStyle name="Normal 6 13 4" xfId="39481" xr:uid="{00000000-0005-0000-0000-0000389A0000}"/>
    <cellStyle name="Normal 6 13 4 2" xfId="39482" xr:uid="{00000000-0005-0000-0000-0000399A0000}"/>
    <cellStyle name="Normal 6 13 5" xfId="39483" xr:uid="{00000000-0005-0000-0000-00003A9A0000}"/>
    <cellStyle name="Normal 6 13 5 2" xfId="39484" xr:uid="{00000000-0005-0000-0000-00003B9A0000}"/>
    <cellStyle name="Normal 6 13 6" xfId="39485" xr:uid="{00000000-0005-0000-0000-00003C9A0000}"/>
    <cellStyle name="Normal 6 13 6 2" xfId="39486" xr:uid="{00000000-0005-0000-0000-00003D9A0000}"/>
    <cellStyle name="Normal 6 13 7" xfId="39487" xr:uid="{00000000-0005-0000-0000-00003E9A0000}"/>
    <cellStyle name="Normal 6 13 7 2" xfId="39488" xr:uid="{00000000-0005-0000-0000-00003F9A0000}"/>
    <cellStyle name="Normal 6 13 8" xfId="39489" xr:uid="{00000000-0005-0000-0000-0000409A0000}"/>
    <cellStyle name="Normal 6 13 9" xfId="39490" xr:uid="{00000000-0005-0000-0000-0000419A0000}"/>
    <cellStyle name="Normal 6 14" xfId="39491" xr:uid="{00000000-0005-0000-0000-0000429A0000}"/>
    <cellStyle name="Normal 6 14 10" xfId="39492" xr:uid="{00000000-0005-0000-0000-0000439A0000}"/>
    <cellStyle name="Normal 6 14 2" xfId="39493" xr:uid="{00000000-0005-0000-0000-0000449A0000}"/>
    <cellStyle name="Normal 6 14 2 2" xfId="39494" xr:uid="{00000000-0005-0000-0000-0000459A0000}"/>
    <cellStyle name="Normal 6 14 3" xfId="39495" xr:uid="{00000000-0005-0000-0000-0000469A0000}"/>
    <cellStyle name="Normal 6 14 3 2" xfId="39496" xr:uid="{00000000-0005-0000-0000-0000479A0000}"/>
    <cellStyle name="Normal 6 14 4" xfId="39497" xr:uid="{00000000-0005-0000-0000-0000489A0000}"/>
    <cellStyle name="Normal 6 14 4 2" xfId="39498" xr:uid="{00000000-0005-0000-0000-0000499A0000}"/>
    <cellStyle name="Normal 6 14 5" xfId="39499" xr:uid="{00000000-0005-0000-0000-00004A9A0000}"/>
    <cellStyle name="Normal 6 14 5 2" xfId="39500" xr:uid="{00000000-0005-0000-0000-00004B9A0000}"/>
    <cellStyle name="Normal 6 14 6" xfId="39501" xr:uid="{00000000-0005-0000-0000-00004C9A0000}"/>
    <cellStyle name="Normal 6 14 6 2" xfId="39502" xr:uid="{00000000-0005-0000-0000-00004D9A0000}"/>
    <cellStyle name="Normal 6 14 7" xfId="39503" xr:uid="{00000000-0005-0000-0000-00004E9A0000}"/>
    <cellStyle name="Normal 6 14 7 2" xfId="39504" xr:uid="{00000000-0005-0000-0000-00004F9A0000}"/>
    <cellStyle name="Normal 6 14 8" xfId="39505" xr:uid="{00000000-0005-0000-0000-0000509A0000}"/>
    <cellStyle name="Normal 6 14 9" xfId="39506" xr:uid="{00000000-0005-0000-0000-0000519A0000}"/>
    <cellStyle name="Normal 6 15" xfId="39507" xr:uid="{00000000-0005-0000-0000-0000529A0000}"/>
    <cellStyle name="Normal 6 15 10" xfId="39508" xr:uid="{00000000-0005-0000-0000-0000539A0000}"/>
    <cellStyle name="Normal 6 15 2" xfId="39509" xr:uid="{00000000-0005-0000-0000-0000549A0000}"/>
    <cellStyle name="Normal 6 15 2 2" xfId="39510" xr:uid="{00000000-0005-0000-0000-0000559A0000}"/>
    <cellStyle name="Normal 6 15 3" xfId="39511" xr:uid="{00000000-0005-0000-0000-0000569A0000}"/>
    <cellStyle name="Normal 6 15 3 2" xfId="39512" xr:uid="{00000000-0005-0000-0000-0000579A0000}"/>
    <cellStyle name="Normal 6 15 4" xfId="39513" xr:uid="{00000000-0005-0000-0000-0000589A0000}"/>
    <cellStyle name="Normal 6 15 4 2" xfId="39514" xr:uid="{00000000-0005-0000-0000-0000599A0000}"/>
    <cellStyle name="Normal 6 15 5" xfId="39515" xr:uid="{00000000-0005-0000-0000-00005A9A0000}"/>
    <cellStyle name="Normal 6 15 5 2" xfId="39516" xr:uid="{00000000-0005-0000-0000-00005B9A0000}"/>
    <cellStyle name="Normal 6 15 6" xfId="39517" xr:uid="{00000000-0005-0000-0000-00005C9A0000}"/>
    <cellStyle name="Normal 6 15 6 2" xfId="39518" xr:uid="{00000000-0005-0000-0000-00005D9A0000}"/>
    <cellStyle name="Normal 6 15 7" xfId="39519" xr:uid="{00000000-0005-0000-0000-00005E9A0000}"/>
    <cellStyle name="Normal 6 15 7 2" xfId="39520" xr:uid="{00000000-0005-0000-0000-00005F9A0000}"/>
    <cellStyle name="Normal 6 15 8" xfId="39521" xr:uid="{00000000-0005-0000-0000-0000609A0000}"/>
    <cellStyle name="Normal 6 15 9" xfId="39522" xr:uid="{00000000-0005-0000-0000-0000619A0000}"/>
    <cellStyle name="Normal 6 16" xfId="39523" xr:uid="{00000000-0005-0000-0000-0000629A0000}"/>
    <cellStyle name="Normal 6 16 10" xfId="39524" xr:uid="{00000000-0005-0000-0000-0000639A0000}"/>
    <cellStyle name="Normal 6 16 2" xfId="39525" xr:uid="{00000000-0005-0000-0000-0000649A0000}"/>
    <cellStyle name="Normal 6 16 2 2" xfId="39526" xr:uid="{00000000-0005-0000-0000-0000659A0000}"/>
    <cellStyle name="Normal 6 16 3" xfId="39527" xr:uid="{00000000-0005-0000-0000-0000669A0000}"/>
    <cellStyle name="Normal 6 16 3 2" xfId="39528" xr:uid="{00000000-0005-0000-0000-0000679A0000}"/>
    <cellStyle name="Normal 6 16 4" xfId="39529" xr:uid="{00000000-0005-0000-0000-0000689A0000}"/>
    <cellStyle name="Normal 6 16 4 2" xfId="39530" xr:uid="{00000000-0005-0000-0000-0000699A0000}"/>
    <cellStyle name="Normal 6 16 5" xfId="39531" xr:uid="{00000000-0005-0000-0000-00006A9A0000}"/>
    <cellStyle name="Normal 6 16 5 2" xfId="39532" xr:uid="{00000000-0005-0000-0000-00006B9A0000}"/>
    <cellStyle name="Normal 6 16 6" xfId="39533" xr:uid="{00000000-0005-0000-0000-00006C9A0000}"/>
    <cellStyle name="Normal 6 16 6 2" xfId="39534" xr:uid="{00000000-0005-0000-0000-00006D9A0000}"/>
    <cellStyle name="Normal 6 16 7" xfId="39535" xr:uid="{00000000-0005-0000-0000-00006E9A0000}"/>
    <cellStyle name="Normal 6 16 7 2" xfId="39536" xr:uid="{00000000-0005-0000-0000-00006F9A0000}"/>
    <cellStyle name="Normal 6 16 8" xfId="39537" xr:uid="{00000000-0005-0000-0000-0000709A0000}"/>
    <cellStyle name="Normal 6 16 9" xfId="39538" xr:uid="{00000000-0005-0000-0000-0000719A0000}"/>
    <cellStyle name="Normal 6 17" xfId="39539" xr:uid="{00000000-0005-0000-0000-0000729A0000}"/>
    <cellStyle name="Normal 6 17 10" xfId="39540" xr:uid="{00000000-0005-0000-0000-0000739A0000}"/>
    <cellStyle name="Normal 6 17 2" xfId="39541" xr:uid="{00000000-0005-0000-0000-0000749A0000}"/>
    <cellStyle name="Normal 6 17 2 2" xfId="39542" xr:uid="{00000000-0005-0000-0000-0000759A0000}"/>
    <cellStyle name="Normal 6 17 3" xfId="39543" xr:uid="{00000000-0005-0000-0000-0000769A0000}"/>
    <cellStyle name="Normal 6 17 3 2" xfId="39544" xr:uid="{00000000-0005-0000-0000-0000779A0000}"/>
    <cellStyle name="Normal 6 17 4" xfId="39545" xr:uid="{00000000-0005-0000-0000-0000789A0000}"/>
    <cellStyle name="Normal 6 17 4 2" xfId="39546" xr:uid="{00000000-0005-0000-0000-0000799A0000}"/>
    <cellStyle name="Normal 6 17 5" xfId="39547" xr:uid="{00000000-0005-0000-0000-00007A9A0000}"/>
    <cellStyle name="Normal 6 17 5 2" xfId="39548" xr:uid="{00000000-0005-0000-0000-00007B9A0000}"/>
    <cellStyle name="Normal 6 17 6" xfId="39549" xr:uid="{00000000-0005-0000-0000-00007C9A0000}"/>
    <cellStyle name="Normal 6 17 6 2" xfId="39550" xr:uid="{00000000-0005-0000-0000-00007D9A0000}"/>
    <cellStyle name="Normal 6 17 7" xfId="39551" xr:uid="{00000000-0005-0000-0000-00007E9A0000}"/>
    <cellStyle name="Normal 6 17 7 2" xfId="39552" xr:uid="{00000000-0005-0000-0000-00007F9A0000}"/>
    <cellStyle name="Normal 6 17 8" xfId="39553" xr:uid="{00000000-0005-0000-0000-0000809A0000}"/>
    <cellStyle name="Normal 6 17 9" xfId="39554" xr:uid="{00000000-0005-0000-0000-0000819A0000}"/>
    <cellStyle name="Normal 6 18" xfId="39555" xr:uid="{00000000-0005-0000-0000-0000829A0000}"/>
    <cellStyle name="Normal 6 18 10" xfId="39556" xr:uid="{00000000-0005-0000-0000-0000839A0000}"/>
    <cellStyle name="Normal 6 18 2" xfId="39557" xr:uid="{00000000-0005-0000-0000-0000849A0000}"/>
    <cellStyle name="Normal 6 18 2 2" xfId="39558" xr:uid="{00000000-0005-0000-0000-0000859A0000}"/>
    <cellStyle name="Normal 6 18 3" xfId="39559" xr:uid="{00000000-0005-0000-0000-0000869A0000}"/>
    <cellStyle name="Normal 6 18 3 2" xfId="39560" xr:uid="{00000000-0005-0000-0000-0000879A0000}"/>
    <cellStyle name="Normal 6 18 4" xfId="39561" xr:uid="{00000000-0005-0000-0000-0000889A0000}"/>
    <cellStyle name="Normal 6 18 4 2" xfId="39562" xr:uid="{00000000-0005-0000-0000-0000899A0000}"/>
    <cellStyle name="Normal 6 18 5" xfId="39563" xr:uid="{00000000-0005-0000-0000-00008A9A0000}"/>
    <cellStyle name="Normal 6 18 5 2" xfId="39564" xr:uid="{00000000-0005-0000-0000-00008B9A0000}"/>
    <cellStyle name="Normal 6 18 6" xfId="39565" xr:uid="{00000000-0005-0000-0000-00008C9A0000}"/>
    <cellStyle name="Normal 6 18 6 2" xfId="39566" xr:uid="{00000000-0005-0000-0000-00008D9A0000}"/>
    <cellStyle name="Normal 6 18 7" xfId="39567" xr:uid="{00000000-0005-0000-0000-00008E9A0000}"/>
    <cellStyle name="Normal 6 18 7 2" xfId="39568" xr:uid="{00000000-0005-0000-0000-00008F9A0000}"/>
    <cellStyle name="Normal 6 18 8" xfId="39569" xr:uid="{00000000-0005-0000-0000-0000909A0000}"/>
    <cellStyle name="Normal 6 18 9" xfId="39570" xr:uid="{00000000-0005-0000-0000-0000919A0000}"/>
    <cellStyle name="Normal 6 19" xfId="39571" xr:uid="{00000000-0005-0000-0000-0000929A0000}"/>
    <cellStyle name="Normal 6 19 10" xfId="39572" xr:uid="{00000000-0005-0000-0000-0000939A0000}"/>
    <cellStyle name="Normal 6 19 2" xfId="39573" xr:uid="{00000000-0005-0000-0000-0000949A0000}"/>
    <cellStyle name="Normal 6 19 2 2" xfId="39574" xr:uid="{00000000-0005-0000-0000-0000959A0000}"/>
    <cellStyle name="Normal 6 19 2 3" xfId="39575" xr:uid="{00000000-0005-0000-0000-0000969A0000}"/>
    <cellStyle name="Normal 6 19 3" xfId="39576" xr:uid="{00000000-0005-0000-0000-0000979A0000}"/>
    <cellStyle name="Normal 6 19 3 2" xfId="39577" xr:uid="{00000000-0005-0000-0000-0000989A0000}"/>
    <cellStyle name="Normal 6 19 3 2 2" xfId="39578" xr:uid="{00000000-0005-0000-0000-0000999A0000}"/>
    <cellStyle name="Normal 6 19 3 3" xfId="39579" xr:uid="{00000000-0005-0000-0000-00009A9A0000}"/>
    <cellStyle name="Normal 6 19 3 3 2" xfId="39580" xr:uid="{00000000-0005-0000-0000-00009B9A0000}"/>
    <cellStyle name="Normal 6 19 3 4" xfId="39581" xr:uid="{00000000-0005-0000-0000-00009C9A0000}"/>
    <cellStyle name="Normal 6 19 3 4 2" xfId="39582" xr:uid="{00000000-0005-0000-0000-00009D9A0000}"/>
    <cellStyle name="Normal 6 19 3 5" xfId="39583" xr:uid="{00000000-0005-0000-0000-00009E9A0000}"/>
    <cellStyle name="Normal 6 19 4" xfId="39584" xr:uid="{00000000-0005-0000-0000-00009F9A0000}"/>
    <cellStyle name="Normal 6 19 4 2" xfId="39585" xr:uid="{00000000-0005-0000-0000-0000A09A0000}"/>
    <cellStyle name="Normal 6 19 5" xfId="39586" xr:uid="{00000000-0005-0000-0000-0000A19A0000}"/>
    <cellStyle name="Normal 6 19 5 2" xfId="39587" xr:uid="{00000000-0005-0000-0000-0000A29A0000}"/>
    <cellStyle name="Normal 6 19 6" xfId="39588" xr:uid="{00000000-0005-0000-0000-0000A39A0000}"/>
    <cellStyle name="Normal 6 19 6 2" xfId="39589" xr:uid="{00000000-0005-0000-0000-0000A49A0000}"/>
    <cellStyle name="Normal 6 19 7" xfId="39590" xr:uid="{00000000-0005-0000-0000-0000A59A0000}"/>
    <cellStyle name="Normal 6 19 7 2" xfId="39591" xr:uid="{00000000-0005-0000-0000-0000A69A0000}"/>
    <cellStyle name="Normal 6 19 8" xfId="39592" xr:uid="{00000000-0005-0000-0000-0000A79A0000}"/>
    <cellStyle name="Normal 6 19 8 2" xfId="39593" xr:uid="{00000000-0005-0000-0000-0000A89A0000}"/>
    <cellStyle name="Normal 6 19 9" xfId="39594" xr:uid="{00000000-0005-0000-0000-0000A99A0000}"/>
    <cellStyle name="Normal 6 2" xfId="39595" xr:uid="{00000000-0005-0000-0000-0000AA9A0000}"/>
    <cellStyle name="Normal 6 2 10" xfId="39596" xr:uid="{00000000-0005-0000-0000-0000AB9A0000}"/>
    <cellStyle name="Normal 6 2 2" xfId="39597" xr:uid="{00000000-0005-0000-0000-0000AC9A0000}"/>
    <cellStyle name="Normal 6 2 2 2" xfId="39598" xr:uid="{00000000-0005-0000-0000-0000AD9A0000}"/>
    <cellStyle name="Normal 6 2 3" xfId="39599" xr:uid="{00000000-0005-0000-0000-0000AE9A0000}"/>
    <cellStyle name="Normal 6 2 3 2" xfId="39600" xr:uid="{00000000-0005-0000-0000-0000AF9A0000}"/>
    <cellStyle name="Normal 6 2 4" xfId="39601" xr:uid="{00000000-0005-0000-0000-0000B09A0000}"/>
    <cellStyle name="Normal 6 2 4 2" xfId="39602" xr:uid="{00000000-0005-0000-0000-0000B19A0000}"/>
    <cellStyle name="Normal 6 2 5" xfId="39603" xr:uid="{00000000-0005-0000-0000-0000B29A0000}"/>
    <cellStyle name="Normal 6 2 5 2" xfId="39604" xr:uid="{00000000-0005-0000-0000-0000B39A0000}"/>
    <cellStyle name="Normal 6 2 6" xfId="39605" xr:uid="{00000000-0005-0000-0000-0000B49A0000}"/>
    <cellStyle name="Normal 6 2 6 2" xfId="39606" xr:uid="{00000000-0005-0000-0000-0000B59A0000}"/>
    <cellStyle name="Normal 6 2 7" xfId="39607" xr:uid="{00000000-0005-0000-0000-0000B69A0000}"/>
    <cellStyle name="Normal 6 2 7 2" xfId="39608" xr:uid="{00000000-0005-0000-0000-0000B79A0000}"/>
    <cellStyle name="Normal 6 2 8" xfId="39609" xr:uid="{00000000-0005-0000-0000-0000B89A0000}"/>
    <cellStyle name="Normal 6 2 9" xfId="39610" xr:uid="{00000000-0005-0000-0000-0000B99A0000}"/>
    <cellStyle name="Normal 6 20" xfId="39611" xr:uid="{00000000-0005-0000-0000-0000BA9A0000}"/>
    <cellStyle name="Normal 6 20 2" xfId="39612" xr:uid="{00000000-0005-0000-0000-0000BB9A0000}"/>
    <cellStyle name="Normal 6 20 2 2" xfId="39613" xr:uid="{00000000-0005-0000-0000-0000BC9A0000}"/>
    <cellStyle name="Normal 6 20 2 3" xfId="39614" xr:uid="{00000000-0005-0000-0000-0000BD9A0000}"/>
    <cellStyle name="Normal 6 20 3" xfId="39615" xr:uid="{00000000-0005-0000-0000-0000BE9A0000}"/>
    <cellStyle name="Normal 6 20 3 2" xfId="39616" xr:uid="{00000000-0005-0000-0000-0000BF9A0000}"/>
    <cellStyle name="Normal 6 20 4" xfId="39617" xr:uid="{00000000-0005-0000-0000-0000C09A0000}"/>
    <cellStyle name="Normal 6 20 4 2" xfId="39618" xr:uid="{00000000-0005-0000-0000-0000C19A0000}"/>
    <cellStyle name="Normal 6 20 5" xfId="39619" xr:uid="{00000000-0005-0000-0000-0000C29A0000}"/>
    <cellStyle name="Normal 6 20 5 2" xfId="39620" xr:uid="{00000000-0005-0000-0000-0000C39A0000}"/>
    <cellStyle name="Normal 6 20 6" xfId="39621" xr:uid="{00000000-0005-0000-0000-0000C49A0000}"/>
    <cellStyle name="Normal 6 20 7" xfId="39622" xr:uid="{00000000-0005-0000-0000-0000C59A0000}"/>
    <cellStyle name="Normal 6 21" xfId="39623" xr:uid="{00000000-0005-0000-0000-0000C69A0000}"/>
    <cellStyle name="Normal 6 21 2" xfId="39624" xr:uid="{00000000-0005-0000-0000-0000C79A0000}"/>
    <cellStyle name="Normal 6 21 2 2" xfId="39625" xr:uid="{00000000-0005-0000-0000-0000C89A0000}"/>
    <cellStyle name="Normal 6 21 2 2 2" xfId="39626" xr:uid="{00000000-0005-0000-0000-0000C99A0000}"/>
    <cellStyle name="Normal 6 21 2 2 2 2" xfId="39627" xr:uid="{00000000-0005-0000-0000-0000CA9A0000}"/>
    <cellStyle name="Normal 6 21 2 2 3" xfId="39628" xr:uid="{00000000-0005-0000-0000-0000CB9A0000}"/>
    <cellStyle name="Normal 6 21 2 3" xfId="39629" xr:uid="{00000000-0005-0000-0000-0000CC9A0000}"/>
    <cellStyle name="Normal 6 21 2 4" xfId="39630" xr:uid="{00000000-0005-0000-0000-0000CD9A0000}"/>
    <cellStyle name="Normal 6 21 3" xfId="39631" xr:uid="{00000000-0005-0000-0000-0000CE9A0000}"/>
    <cellStyle name="Normal 6 21 3 2" xfId="39632" xr:uid="{00000000-0005-0000-0000-0000CF9A0000}"/>
    <cellStyle name="Normal 6 21 4" xfId="39633" xr:uid="{00000000-0005-0000-0000-0000D09A0000}"/>
    <cellStyle name="Normal 6 21 4 2" xfId="39634" xr:uid="{00000000-0005-0000-0000-0000D19A0000}"/>
    <cellStyle name="Normal 6 21 5" xfId="39635" xr:uid="{00000000-0005-0000-0000-0000D29A0000}"/>
    <cellStyle name="Normal 6 21 5 2" xfId="39636" xr:uid="{00000000-0005-0000-0000-0000D39A0000}"/>
    <cellStyle name="Normal 6 21 6" xfId="39637" xr:uid="{00000000-0005-0000-0000-0000D49A0000}"/>
    <cellStyle name="Normal 6 21 7" xfId="39638" xr:uid="{00000000-0005-0000-0000-0000D59A0000}"/>
    <cellStyle name="Normal 6 22" xfId="39639" xr:uid="{00000000-0005-0000-0000-0000D69A0000}"/>
    <cellStyle name="Normal 6 22 2" xfId="39640" xr:uid="{00000000-0005-0000-0000-0000D79A0000}"/>
    <cellStyle name="Normal 6 22 2 2" xfId="39641" xr:uid="{00000000-0005-0000-0000-0000D89A0000}"/>
    <cellStyle name="Normal 6 22 3" xfId="39642" xr:uid="{00000000-0005-0000-0000-0000D99A0000}"/>
    <cellStyle name="Normal 6 22 3 2" xfId="39643" xr:uid="{00000000-0005-0000-0000-0000DA9A0000}"/>
    <cellStyle name="Normal 6 22 4" xfId="39644" xr:uid="{00000000-0005-0000-0000-0000DB9A0000}"/>
    <cellStyle name="Normal 6 22 4 2" xfId="39645" xr:uid="{00000000-0005-0000-0000-0000DC9A0000}"/>
    <cellStyle name="Normal 6 22 5" xfId="39646" xr:uid="{00000000-0005-0000-0000-0000DD9A0000}"/>
    <cellStyle name="Normal 6 23" xfId="39647" xr:uid="{00000000-0005-0000-0000-0000DE9A0000}"/>
    <cellStyle name="Normal 6 23 2" xfId="39648" xr:uid="{00000000-0005-0000-0000-0000DF9A0000}"/>
    <cellStyle name="Normal 6 24" xfId="39649" xr:uid="{00000000-0005-0000-0000-0000E09A0000}"/>
    <cellStyle name="Normal 6 24 2" xfId="39650" xr:uid="{00000000-0005-0000-0000-0000E19A0000}"/>
    <cellStyle name="Normal 6 25" xfId="39651" xr:uid="{00000000-0005-0000-0000-0000E29A0000}"/>
    <cellStyle name="Normal 6 25 2" xfId="39652" xr:uid="{00000000-0005-0000-0000-0000E39A0000}"/>
    <cellStyle name="Normal 6 26" xfId="39653" xr:uid="{00000000-0005-0000-0000-0000E49A0000}"/>
    <cellStyle name="Normal 6 26 2" xfId="39654" xr:uid="{00000000-0005-0000-0000-0000E59A0000}"/>
    <cellStyle name="Normal 6 27" xfId="39655" xr:uid="{00000000-0005-0000-0000-0000E69A0000}"/>
    <cellStyle name="Normal 6 27 2" xfId="39656" xr:uid="{00000000-0005-0000-0000-0000E79A0000}"/>
    <cellStyle name="Normal 6 28" xfId="39657" xr:uid="{00000000-0005-0000-0000-0000E89A0000}"/>
    <cellStyle name="Normal 6 29" xfId="39658" xr:uid="{00000000-0005-0000-0000-0000E99A0000}"/>
    <cellStyle name="Normal 6 3" xfId="39659" xr:uid="{00000000-0005-0000-0000-0000EA9A0000}"/>
    <cellStyle name="Normal 6 3 10" xfId="39660" xr:uid="{00000000-0005-0000-0000-0000EB9A0000}"/>
    <cellStyle name="Normal 6 3 2" xfId="39661" xr:uid="{00000000-0005-0000-0000-0000EC9A0000}"/>
    <cellStyle name="Normal 6 3 2 2" xfId="39662" xr:uid="{00000000-0005-0000-0000-0000ED9A0000}"/>
    <cellStyle name="Normal 6 3 3" xfId="39663" xr:uid="{00000000-0005-0000-0000-0000EE9A0000}"/>
    <cellStyle name="Normal 6 3 3 2" xfId="39664" xr:uid="{00000000-0005-0000-0000-0000EF9A0000}"/>
    <cellStyle name="Normal 6 3 4" xfId="39665" xr:uid="{00000000-0005-0000-0000-0000F09A0000}"/>
    <cellStyle name="Normal 6 3 4 2" xfId="39666" xr:uid="{00000000-0005-0000-0000-0000F19A0000}"/>
    <cellStyle name="Normal 6 3 5" xfId="39667" xr:uid="{00000000-0005-0000-0000-0000F29A0000}"/>
    <cellStyle name="Normal 6 3 5 2" xfId="39668" xr:uid="{00000000-0005-0000-0000-0000F39A0000}"/>
    <cellStyle name="Normal 6 3 6" xfId="39669" xr:uid="{00000000-0005-0000-0000-0000F49A0000}"/>
    <cellStyle name="Normal 6 3 6 2" xfId="39670" xr:uid="{00000000-0005-0000-0000-0000F59A0000}"/>
    <cellStyle name="Normal 6 3 7" xfId="39671" xr:uid="{00000000-0005-0000-0000-0000F69A0000}"/>
    <cellStyle name="Normal 6 3 7 2" xfId="39672" xr:uid="{00000000-0005-0000-0000-0000F79A0000}"/>
    <cellStyle name="Normal 6 3 8" xfId="39673" xr:uid="{00000000-0005-0000-0000-0000F89A0000}"/>
    <cellStyle name="Normal 6 3 9" xfId="39674" xr:uid="{00000000-0005-0000-0000-0000F99A0000}"/>
    <cellStyle name="Normal 6 4" xfId="39675" xr:uid="{00000000-0005-0000-0000-0000FA9A0000}"/>
    <cellStyle name="Normal 6 4 10" xfId="39676" xr:uid="{00000000-0005-0000-0000-0000FB9A0000}"/>
    <cellStyle name="Normal 6 4 2" xfId="39677" xr:uid="{00000000-0005-0000-0000-0000FC9A0000}"/>
    <cellStyle name="Normal 6 4 2 2" xfId="39678" xr:uid="{00000000-0005-0000-0000-0000FD9A0000}"/>
    <cellStyle name="Normal 6 4 3" xfId="39679" xr:uid="{00000000-0005-0000-0000-0000FE9A0000}"/>
    <cellStyle name="Normal 6 4 3 2" xfId="39680" xr:uid="{00000000-0005-0000-0000-0000FF9A0000}"/>
    <cellStyle name="Normal 6 4 4" xfId="39681" xr:uid="{00000000-0005-0000-0000-0000009B0000}"/>
    <cellStyle name="Normal 6 4 4 2" xfId="39682" xr:uid="{00000000-0005-0000-0000-0000019B0000}"/>
    <cellStyle name="Normal 6 4 5" xfId="39683" xr:uid="{00000000-0005-0000-0000-0000029B0000}"/>
    <cellStyle name="Normal 6 4 5 2" xfId="39684" xr:uid="{00000000-0005-0000-0000-0000039B0000}"/>
    <cellStyle name="Normal 6 4 6" xfId="39685" xr:uid="{00000000-0005-0000-0000-0000049B0000}"/>
    <cellStyle name="Normal 6 4 6 2" xfId="39686" xr:uid="{00000000-0005-0000-0000-0000059B0000}"/>
    <cellStyle name="Normal 6 4 7" xfId="39687" xr:uid="{00000000-0005-0000-0000-0000069B0000}"/>
    <cellStyle name="Normal 6 4 7 2" xfId="39688" xr:uid="{00000000-0005-0000-0000-0000079B0000}"/>
    <cellStyle name="Normal 6 4 8" xfId="39689" xr:uid="{00000000-0005-0000-0000-0000089B0000}"/>
    <cellStyle name="Normal 6 4 9" xfId="39690" xr:uid="{00000000-0005-0000-0000-0000099B0000}"/>
    <cellStyle name="Normal 6 5" xfId="39691" xr:uid="{00000000-0005-0000-0000-00000A9B0000}"/>
    <cellStyle name="Normal 6 5 10" xfId="39692" xr:uid="{00000000-0005-0000-0000-00000B9B0000}"/>
    <cellStyle name="Normal 6 5 2" xfId="39693" xr:uid="{00000000-0005-0000-0000-00000C9B0000}"/>
    <cellStyle name="Normal 6 5 2 2" xfId="39694" xr:uid="{00000000-0005-0000-0000-00000D9B0000}"/>
    <cellStyle name="Normal 6 5 3" xfId="39695" xr:uid="{00000000-0005-0000-0000-00000E9B0000}"/>
    <cellStyle name="Normal 6 5 3 2" xfId="39696" xr:uid="{00000000-0005-0000-0000-00000F9B0000}"/>
    <cellStyle name="Normal 6 5 4" xfId="39697" xr:uid="{00000000-0005-0000-0000-0000109B0000}"/>
    <cellStyle name="Normal 6 5 4 2" xfId="39698" xr:uid="{00000000-0005-0000-0000-0000119B0000}"/>
    <cellStyle name="Normal 6 5 5" xfId="39699" xr:uid="{00000000-0005-0000-0000-0000129B0000}"/>
    <cellStyle name="Normal 6 5 5 2" xfId="39700" xr:uid="{00000000-0005-0000-0000-0000139B0000}"/>
    <cellStyle name="Normal 6 5 6" xfId="39701" xr:uid="{00000000-0005-0000-0000-0000149B0000}"/>
    <cellStyle name="Normal 6 5 6 2" xfId="39702" xr:uid="{00000000-0005-0000-0000-0000159B0000}"/>
    <cellStyle name="Normal 6 5 7" xfId="39703" xr:uid="{00000000-0005-0000-0000-0000169B0000}"/>
    <cellStyle name="Normal 6 5 7 2" xfId="39704" xr:uid="{00000000-0005-0000-0000-0000179B0000}"/>
    <cellStyle name="Normal 6 5 8" xfId="39705" xr:uid="{00000000-0005-0000-0000-0000189B0000}"/>
    <cellStyle name="Normal 6 5 9" xfId="39706" xr:uid="{00000000-0005-0000-0000-0000199B0000}"/>
    <cellStyle name="Normal 6 6" xfId="39707" xr:uid="{00000000-0005-0000-0000-00001A9B0000}"/>
    <cellStyle name="Normal 6 6 10" xfId="39708" xr:uid="{00000000-0005-0000-0000-00001B9B0000}"/>
    <cellStyle name="Normal 6 6 2" xfId="39709" xr:uid="{00000000-0005-0000-0000-00001C9B0000}"/>
    <cellStyle name="Normal 6 6 2 2" xfId="39710" xr:uid="{00000000-0005-0000-0000-00001D9B0000}"/>
    <cellStyle name="Normal 6 6 3" xfId="39711" xr:uid="{00000000-0005-0000-0000-00001E9B0000}"/>
    <cellStyle name="Normal 6 6 3 2" xfId="39712" xr:uid="{00000000-0005-0000-0000-00001F9B0000}"/>
    <cellStyle name="Normal 6 6 4" xfId="39713" xr:uid="{00000000-0005-0000-0000-0000209B0000}"/>
    <cellStyle name="Normal 6 6 4 2" xfId="39714" xr:uid="{00000000-0005-0000-0000-0000219B0000}"/>
    <cellStyle name="Normal 6 6 5" xfId="39715" xr:uid="{00000000-0005-0000-0000-0000229B0000}"/>
    <cellStyle name="Normal 6 6 5 2" xfId="39716" xr:uid="{00000000-0005-0000-0000-0000239B0000}"/>
    <cellStyle name="Normal 6 6 6" xfId="39717" xr:uid="{00000000-0005-0000-0000-0000249B0000}"/>
    <cellStyle name="Normal 6 6 6 2" xfId="39718" xr:uid="{00000000-0005-0000-0000-0000259B0000}"/>
    <cellStyle name="Normal 6 6 7" xfId="39719" xr:uid="{00000000-0005-0000-0000-0000269B0000}"/>
    <cellStyle name="Normal 6 6 7 2" xfId="39720" xr:uid="{00000000-0005-0000-0000-0000279B0000}"/>
    <cellStyle name="Normal 6 6 8" xfId="39721" xr:uid="{00000000-0005-0000-0000-0000289B0000}"/>
    <cellStyle name="Normal 6 6 9" xfId="39722" xr:uid="{00000000-0005-0000-0000-0000299B0000}"/>
    <cellStyle name="Normal 6 7" xfId="39723" xr:uid="{00000000-0005-0000-0000-00002A9B0000}"/>
    <cellStyle name="Normal 6 7 10" xfId="39724" xr:uid="{00000000-0005-0000-0000-00002B9B0000}"/>
    <cellStyle name="Normal 6 7 2" xfId="39725" xr:uid="{00000000-0005-0000-0000-00002C9B0000}"/>
    <cellStyle name="Normal 6 7 2 2" xfId="39726" xr:uid="{00000000-0005-0000-0000-00002D9B0000}"/>
    <cellStyle name="Normal 6 7 3" xfId="39727" xr:uid="{00000000-0005-0000-0000-00002E9B0000}"/>
    <cellStyle name="Normal 6 7 3 2" xfId="39728" xr:uid="{00000000-0005-0000-0000-00002F9B0000}"/>
    <cellStyle name="Normal 6 7 4" xfId="39729" xr:uid="{00000000-0005-0000-0000-0000309B0000}"/>
    <cellStyle name="Normal 6 7 4 2" xfId="39730" xr:uid="{00000000-0005-0000-0000-0000319B0000}"/>
    <cellStyle name="Normal 6 7 5" xfId="39731" xr:uid="{00000000-0005-0000-0000-0000329B0000}"/>
    <cellStyle name="Normal 6 7 5 2" xfId="39732" xr:uid="{00000000-0005-0000-0000-0000339B0000}"/>
    <cellStyle name="Normal 6 7 6" xfId="39733" xr:uid="{00000000-0005-0000-0000-0000349B0000}"/>
    <cellStyle name="Normal 6 7 6 2" xfId="39734" xr:uid="{00000000-0005-0000-0000-0000359B0000}"/>
    <cellStyle name="Normal 6 7 7" xfId="39735" xr:uid="{00000000-0005-0000-0000-0000369B0000}"/>
    <cellStyle name="Normal 6 7 7 2" xfId="39736" xr:uid="{00000000-0005-0000-0000-0000379B0000}"/>
    <cellStyle name="Normal 6 7 8" xfId="39737" xr:uid="{00000000-0005-0000-0000-0000389B0000}"/>
    <cellStyle name="Normal 6 7 9" xfId="39738" xr:uid="{00000000-0005-0000-0000-0000399B0000}"/>
    <cellStyle name="Normal 6 8" xfId="39739" xr:uid="{00000000-0005-0000-0000-00003A9B0000}"/>
    <cellStyle name="Normal 6 8 10" xfId="39740" xr:uid="{00000000-0005-0000-0000-00003B9B0000}"/>
    <cellStyle name="Normal 6 8 2" xfId="39741" xr:uid="{00000000-0005-0000-0000-00003C9B0000}"/>
    <cellStyle name="Normal 6 8 2 2" xfId="39742" xr:uid="{00000000-0005-0000-0000-00003D9B0000}"/>
    <cellStyle name="Normal 6 8 3" xfId="39743" xr:uid="{00000000-0005-0000-0000-00003E9B0000}"/>
    <cellStyle name="Normal 6 8 3 2" xfId="39744" xr:uid="{00000000-0005-0000-0000-00003F9B0000}"/>
    <cellStyle name="Normal 6 8 4" xfId="39745" xr:uid="{00000000-0005-0000-0000-0000409B0000}"/>
    <cellStyle name="Normal 6 8 4 2" xfId="39746" xr:uid="{00000000-0005-0000-0000-0000419B0000}"/>
    <cellStyle name="Normal 6 8 5" xfId="39747" xr:uid="{00000000-0005-0000-0000-0000429B0000}"/>
    <cellStyle name="Normal 6 8 5 2" xfId="39748" xr:uid="{00000000-0005-0000-0000-0000439B0000}"/>
    <cellStyle name="Normal 6 8 6" xfId="39749" xr:uid="{00000000-0005-0000-0000-0000449B0000}"/>
    <cellStyle name="Normal 6 8 6 2" xfId="39750" xr:uid="{00000000-0005-0000-0000-0000459B0000}"/>
    <cellStyle name="Normal 6 8 7" xfId="39751" xr:uid="{00000000-0005-0000-0000-0000469B0000}"/>
    <cellStyle name="Normal 6 8 7 2" xfId="39752" xr:uid="{00000000-0005-0000-0000-0000479B0000}"/>
    <cellStyle name="Normal 6 8 8" xfId="39753" xr:uid="{00000000-0005-0000-0000-0000489B0000}"/>
    <cellStyle name="Normal 6 8 9" xfId="39754" xr:uid="{00000000-0005-0000-0000-0000499B0000}"/>
    <cellStyle name="Normal 6 9" xfId="39755" xr:uid="{00000000-0005-0000-0000-00004A9B0000}"/>
    <cellStyle name="Normal 6 9 10" xfId="39756" xr:uid="{00000000-0005-0000-0000-00004B9B0000}"/>
    <cellStyle name="Normal 6 9 2" xfId="39757" xr:uid="{00000000-0005-0000-0000-00004C9B0000}"/>
    <cellStyle name="Normal 6 9 2 2" xfId="39758" xr:uid="{00000000-0005-0000-0000-00004D9B0000}"/>
    <cellStyle name="Normal 6 9 3" xfId="39759" xr:uid="{00000000-0005-0000-0000-00004E9B0000}"/>
    <cellStyle name="Normal 6 9 3 2" xfId="39760" xr:uid="{00000000-0005-0000-0000-00004F9B0000}"/>
    <cellStyle name="Normal 6 9 4" xfId="39761" xr:uid="{00000000-0005-0000-0000-0000509B0000}"/>
    <cellStyle name="Normal 6 9 4 2" xfId="39762" xr:uid="{00000000-0005-0000-0000-0000519B0000}"/>
    <cellStyle name="Normal 6 9 5" xfId="39763" xr:uid="{00000000-0005-0000-0000-0000529B0000}"/>
    <cellStyle name="Normal 6 9 5 2" xfId="39764" xr:uid="{00000000-0005-0000-0000-0000539B0000}"/>
    <cellStyle name="Normal 6 9 6" xfId="39765" xr:uid="{00000000-0005-0000-0000-0000549B0000}"/>
    <cellStyle name="Normal 6 9 6 2" xfId="39766" xr:uid="{00000000-0005-0000-0000-0000559B0000}"/>
    <cellStyle name="Normal 6 9 7" xfId="39767" xr:uid="{00000000-0005-0000-0000-0000569B0000}"/>
    <cellStyle name="Normal 6 9 7 2" xfId="39768" xr:uid="{00000000-0005-0000-0000-0000579B0000}"/>
    <cellStyle name="Normal 6 9 8" xfId="39769" xr:uid="{00000000-0005-0000-0000-0000589B0000}"/>
    <cellStyle name="Normal 6 9 9" xfId="39770" xr:uid="{00000000-0005-0000-0000-0000599B0000}"/>
    <cellStyle name="Normal 60" xfId="39771" xr:uid="{00000000-0005-0000-0000-00005A9B0000}"/>
    <cellStyle name="Normal 60 10" xfId="39772" xr:uid="{00000000-0005-0000-0000-00005B9B0000}"/>
    <cellStyle name="Normal 60 10 2" xfId="39773" xr:uid="{00000000-0005-0000-0000-00005C9B0000}"/>
    <cellStyle name="Normal 60 11" xfId="39774" xr:uid="{00000000-0005-0000-0000-00005D9B0000}"/>
    <cellStyle name="Normal 60 12" xfId="39775" xr:uid="{00000000-0005-0000-0000-00005E9B0000}"/>
    <cellStyle name="Normal 60 2" xfId="39776" xr:uid="{00000000-0005-0000-0000-00005F9B0000}"/>
    <cellStyle name="Normal 60 2 2" xfId="39777" xr:uid="{00000000-0005-0000-0000-0000609B0000}"/>
    <cellStyle name="Normal 60 2 2 2" xfId="39778" xr:uid="{00000000-0005-0000-0000-0000619B0000}"/>
    <cellStyle name="Normal 60 2 2 3" xfId="39779" xr:uid="{00000000-0005-0000-0000-0000629B0000}"/>
    <cellStyle name="Normal 60 2 3" xfId="39780" xr:uid="{00000000-0005-0000-0000-0000639B0000}"/>
    <cellStyle name="Normal 60 2 3 2" xfId="39781" xr:uid="{00000000-0005-0000-0000-0000649B0000}"/>
    <cellStyle name="Normal 60 2 4" xfId="39782" xr:uid="{00000000-0005-0000-0000-0000659B0000}"/>
    <cellStyle name="Normal 60 2 4 2" xfId="39783" xr:uid="{00000000-0005-0000-0000-0000669B0000}"/>
    <cellStyle name="Normal 60 2 5" xfId="39784" xr:uid="{00000000-0005-0000-0000-0000679B0000}"/>
    <cellStyle name="Normal 60 2 5 2" xfId="39785" xr:uid="{00000000-0005-0000-0000-0000689B0000}"/>
    <cellStyle name="Normal 60 2 6" xfId="39786" xr:uid="{00000000-0005-0000-0000-0000699B0000}"/>
    <cellStyle name="Normal 60 2 7" xfId="39787" xr:uid="{00000000-0005-0000-0000-00006A9B0000}"/>
    <cellStyle name="Normal 60 3" xfId="39788" xr:uid="{00000000-0005-0000-0000-00006B9B0000}"/>
    <cellStyle name="Normal 60 3 2" xfId="39789" xr:uid="{00000000-0005-0000-0000-00006C9B0000}"/>
    <cellStyle name="Normal 60 3 2 2" xfId="39790" xr:uid="{00000000-0005-0000-0000-00006D9B0000}"/>
    <cellStyle name="Normal 60 3 2 3" xfId="39791" xr:uid="{00000000-0005-0000-0000-00006E9B0000}"/>
    <cellStyle name="Normal 60 3 3" xfId="39792" xr:uid="{00000000-0005-0000-0000-00006F9B0000}"/>
    <cellStyle name="Normal 60 3 3 2" xfId="39793" xr:uid="{00000000-0005-0000-0000-0000709B0000}"/>
    <cellStyle name="Normal 60 3 4" xfId="39794" xr:uid="{00000000-0005-0000-0000-0000719B0000}"/>
    <cellStyle name="Normal 60 3 4 2" xfId="39795" xr:uid="{00000000-0005-0000-0000-0000729B0000}"/>
    <cellStyle name="Normal 60 3 5" xfId="39796" xr:uid="{00000000-0005-0000-0000-0000739B0000}"/>
    <cellStyle name="Normal 60 3 5 2" xfId="39797" xr:uid="{00000000-0005-0000-0000-0000749B0000}"/>
    <cellStyle name="Normal 60 3 6" xfId="39798" xr:uid="{00000000-0005-0000-0000-0000759B0000}"/>
    <cellStyle name="Normal 60 3 7" xfId="39799" xr:uid="{00000000-0005-0000-0000-0000769B0000}"/>
    <cellStyle name="Normal 60 4" xfId="39800" xr:uid="{00000000-0005-0000-0000-0000779B0000}"/>
    <cellStyle name="Normal 60 4 2" xfId="39801" xr:uid="{00000000-0005-0000-0000-0000789B0000}"/>
    <cellStyle name="Normal 60 4 2 2" xfId="39802" xr:uid="{00000000-0005-0000-0000-0000799B0000}"/>
    <cellStyle name="Normal 60 4 2 3" xfId="39803" xr:uid="{00000000-0005-0000-0000-00007A9B0000}"/>
    <cellStyle name="Normal 60 4 3" xfId="39804" xr:uid="{00000000-0005-0000-0000-00007B9B0000}"/>
    <cellStyle name="Normal 60 4 3 2" xfId="39805" xr:uid="{00000000-0005-0000-0000-00007C9B0000}"/>
    <cellStyle name="Normal 60 4 4" xfId="39806" xr:uid="{00000000-0005-0000-0000-00007D9B0000}"/>
    <cellStyle name="Normal 60 4 4 2" xfId="39807" xr:uid="{00000000-0005-0000-0000-00007E9B0000}"/>
    <cellStyle name="Normal 60 4 5" xfId="39808" xr:uid="{00000000-0005-0000-0000-00007F9B0000}"/>
    <cellStyle name="Normal 60 4 5 2" xfId="39809" xr:uid="{00000000-0005-0000-0000-0000809B0000}"/>
    <cellStyle name="Normal 60 4 6" xfId="39810" xr:uid="{00000000-0005-0000-0000-0000819B0000}"/>
    <cellStyle name="Normal 60 4 7" xfId="39811" xr:uid="{00000000-0005-0000-0000-0000829B0000}"/>
    <cellStyle name="Normal 60 5" xfId="39812" xr:uid="{00000000-0005-0000-0000-0000839B0000}"/>
    <cellStyle name="Normal 60 5 2" xfId="39813" xr:uid="{00000000-0005-0000-0000-0000849B0000}"/>
    <cellStyle name="Normal 60 5 3" xfId="39814" xr:uid="{00000000-0005-0000-0000-0000859B0000}"/>
    <cellStyle name="Normal 60 6" xfId="39815" xr:uid="{00000000-0005-0000-0000-0000869B0000}"/>
    <cellStyle name="Normal 60 6 2" xfId="39816" xr:uid="{00000000-0005-0000-0000-0000879B0000}"/>
    <cellStyle name="Normal 60 7" xfId="39817" xr:uid="{00000000-0005-0000-0000-0000889B0000}"/>
    <cellStyle name="Normal 60 7 2" xfId="39818" xr:uid="{00000000-0005-0000-0000-0000899B0000}"/>
    <cellStyle name="Normal 60 8" xfId="39819" xr:uid="{00000000-0005-0000-0000-00008A9B0000}"/>
    <cellStyle name="Normal 60 8 2" xfId="39820" xr:uid="{00000000-0005-0000-0000-00008B9B0000}"/>
    <cellStyle name="Normal 60 9" xfId="39821" xr:uid="{00000000-0005-0000-0000-00008C9B0000}"/>
    <cellStyle name="Normal 60 9 2" xfId="39822" xr:uid="{00000000-0005-0000-0000-00008D9B0000}"/>
    <cellStyle name="Normal 61" xfId="39823" xr:uid="{00000000-0005-0000-0000-00008E9B0000}"/>
    <cellStyle name="Normal 61 10" xfId="39824" xr:uid="{00000000-0005-0000-0000-00008F9B0000}"/>
    <cellStyle name="Normal 61 10 2" xfId="39825" xr:uid="{00000000-0005-0000-0000-0000909B0000}"/>
    <cellStyle name="Normal 61 11" xfId="39826" xr:uid="{00000000-0005-0000-0000-0000919B0000}"/>
    <cellStyle name="Normal 61 12" xfId="39827" xr:uid="{00000000-0005-0000-0000-0000929B0000}"/>
    <cellStyle name="Normal 61 2" xfId="39828" xr:uid="{00000000-0005-0000-0000-0000939B0000}"/>
    <cellStyle name="Normal 61 2 2" xfId="39829" xr:uid="{00000000-0005-0000-0000-0000949B0000}"/>
    <cellStyle name="Normal 61 2 2 2" xfId="39830" xr:uid="{00000000-0005-0000-0000-0000959B0000}"/>
    <cellStyle name="Normal 61 2 2 3" xfId="39831" xr:uid="{00000000-0005-0000-0000-0000969B0000}"/>
    <cellStyle name="Normal 61 2 3" xfId="39832" xr:uid="{00000000-0005-0000-0000-0000979B0000}"/>
    <cellStyle name="Normal 61 2 3 2" xfId="39833" xr:uid="{00000000-0005-0000-0000-0000989B0000}"/>
    <cellStyle name="Normal 61 2 4" xfId="39834" xr:uid="{00000000-0005-0000-0000-0000999B0000}"/>
    <cellStyle name="Normal 61 2 4 2" xfId="39835" xr:uid="{00000000-0005-0000-0000-00009A9B0000}"/>
    <cellStyle name="Normal 61 2 5" xfId="39836" xr:uid="{00000000-0005-0000-0000-00009B9B0000}"/>
    <cellStyle name="Normal 61 2 5 2" xfId="39837" xr:uid="{00000000-0005-0000-0000-00009C9B0000}"/>
    <cellStyle name="Normal 61 2 6" xfId="39838" xr:uid="{00000000-0005-0000-0000-00009D9B0000}"/>
    <cellStyle name="Normal 61 2 7" xfId="39839" xr:uid="{00000000-0005-0000-0000-00009E9B0000}"/>
    <cellStyle name="Normal 61 3" xfId="39840" xr:uid="{00000000-0005-0000-0000-00009F9B0000}"/>
    <cellStyle name="Normal 61 3 2" xfId="39841" xr:uid="{00000000-0005-0000-0000-0000A09B0000}"/>
    <cellStyle name="Normal 61 3 2 2" xfId="39842" xr:uid="{00000000-0005-0000-0000-0000A19B0000}"/>
    <cellStyle name="Normal 61 3 2 3" xfId="39843" xr:uid="{00000000-0005-0000-0000-0000A29B0000}"/>
    <cellStyle name="Normal 61 3 3" xfId="39844" xr:uid="{00000000-0005-0000-0000-0000A39B0000}"/>
    <cellStyle name="Normal 61 3 3 2" xfId="39845" xr:uid="{00000000-0005-0000-0000-0000A49B0000}"/>
    <cellStyle name="Normal 61 3 4" xfId="39846" xr:uid="{00000000-0005-0000-0000-0000A59B0000}"/>
    <cellStyle name="Normal 61 3 4 2" xfId="39847" xr:uid="{00000000-0005-0000-0000-0000A69B0000}"/>
    <cellStyle name="Normal 61 3 5" xfId="39848" xr:uid="{00000000-0005-0000-0000-0000A79B0000}"/>
    <cellStyle name="Normal 61 3 5 2" xfId="39849" xr:uid="{00000000-0005-0000-0000-0000A89B0000}"/>
    <cellStyle name="Normal 61 3 6" xfId="39850" xr:uid="{00000000-0005-0000-0000-0000A99B0000}"/>
    <cellStyle name="Normal 61 3 7" xfId="39851" xr:uid="{00000000-0005-0000-0000-0000AA9B0000}"/>
    <cellStyle name="Normal 61 4" xfId="39852" xr:uid="{00000000-0005-0000-0000-0000AB9B0000}"/>
    <cellStyle name="Normal 61 4 2" xfId="39853" xr:uid="{00000000-0005-0000-0000-0000AC9B0000}"/>
    <cellStyle name="Normal 61 4 2 2" xfId="39854" xr:uid="{00000000-0005-0000-0000-0000AD9B0000}"/>
    <cellStyle name="Normal 61 4 2 3" xfId="39855" xr:uid="{00000000-0005-0000-0000-0000AE9B0000}"/>
    <cellStyle name="Normal 61 4 3" xfId="39856" xr:uid="{00000000-0005-0000-0000-0000AF9B0000}"/>
    <cellStyle name="Normal 61 4 3 2" xfId="39857" xr:uid="{00000000-0005-0000-0000-0000B09B0000}"/>
    <cellStyle name="Normal 61 4 4" xfId="39858" xr:uid="{00000000-0005-0000-0000-0000B19B0000}"/>
    <cellStyle name="Normal 61 4 4 2" xfId="39859" xr:uid="{00000000-0005-0000-0000-0000B29B0000}"/>
    <cellStyle name="Normal 61 4 5" xfId="39860" xr:uid="{00000000-0005-0000-0000-0000B39B0000}"/>
    <cellStyle name="Normal 61 4 5 2" xfId="39861" xr:uid="{00000000-0005-0000-0000-0000B49B0000}"/>
    <cellStyle name="Normal 61 4 6" xfId="39862" xr:uid="{00000000-0005-0000-0000-0000B59B0000}"/>
    <cellStyle name="Normal 61 4 7" xfId="39863" xr:uid="{00000000-0005-0000-0000-0000B69B0000}"/>
    <cellStyle name="Normal 61 5" xfId="39864" xr:uid="{00000000-0005-0000-0000-0000B79B0000}"/>
    <cellStyle name="Normal 61 5 2" xfId="39865" xr:uid="{00000000-0005-0000-0000-0000B89B0000}"/>
    <cellStyle name="Normal 61 5 3" xfId="39866" xr:uid="{00000000-0005-0000-0000-0000B99B0000}"/>
    <cellStyle name="Normal 61 6" xfId="39867" xr:uid="{00000000-0005-0000-0000-0000BA9B0000}"/>
    <cellStyle name="Normal 61 6 2" xfId="39868" xr:uid="{00000000-0005-0000-0000-0000BB9B0000}"/>
    <cellStyle name="Normal 61 7" xfId="39869" xr:uid="{00000000-0005-0000-0000-0000BC9B0000}"/>
    <cellStyle name="Normal 61 7 2" xfId="39870" xr:uid="{00000000-0005-0000-0000-0000BD9B0000}"/>
    <cellStyle name="Normal 61 8" xfId="39871" xr:uid="{00000000-0005-0000-0000-0000BE9B0000}"/>
    <cellStyle name="Normal 61 8 2" xfId="39872" xr:uid="{00000000-0005-0000-0000-0000BF9B0000}"/>
    <cellStyle name="Normal 61 9" xfId="39873" xr:uid="{00000000-0005-0000-0000-0000C09B0000}"/>
    <cellStyle name="Normal 61 9 2" xfId="39874" xr:uid="{00000000-0005-0000-0000-0000C19B0000}"/>
    <cellStyle name="Normal 62" xfId="39875" xr:uid="{00000000-0005-0000-0000-0000C29B0000}"/>
    <cellStyle name="Normal 62 10" xfId="39876" xr:uid="{00000000-0005-0000-0000-0000C39B0000}"/>
    <cellStyle name="Normal 62 10 2" xfId="39877" xr:uid="{00000000-0005-0000-0000-0000C49B0000}"/>
    <cellStyle name="Normal 62 11" xfId="39878" xr:uid="{00000000-0005-0000-0000-0000C59B0000}"/>
    <cellStyle name="Normal 62 12" xfId="39879" xr:uid="{00000000-0005-0000-0000-0000C69B0000}"/>
    <cellStyle name="Normal 62 2" xfId="39880" xr:uid="{00000000-0005-0000-0000-0000C79B0000}"/>
    <cellStyle name="Normal 62 2 2" xfId="39881" xr:uid="{00000000-0005-0000-0000-0000C89B0000}"/>
    <cellStyle name="Normal 62 2 2 2" xfId="39882" xr:uid="{00000000-0005-0000-0000-0000C99B0000}"/>
    <cellStyle name="Normal 62 2 2 3" xfId="39883" xr:uid="{00000000-0005-0000-0000-0000CA9B0000}"/>
    <cellStyle name="Normal 62 2 3" xfId="39884" xr:uid="{00000000-0005-0000-0000-0000CB9B0000}"/>
    <cellStyle name="Normal 62 2 3 2" xfId="39885" xr:uid="{00000000-0005-0000-0000-0000CC9B0000}"/>
    <cellStyle name="Normal 62 2 4" xfId="39886" xr:uid="{00000000-0005-0000-0000-0000CD9B0000}"/>
    <cellStyle name="Normal 62 2 4 2" xfId="39887" xr:uid="{00000000-0005-0000-0000-0000CE9B0000}"/>
    <cellStyle name="Normal 62 2 5" xfId="39888" xr:uid="{00000000-0005-0000-0000-0000CF9B0000}"/>
    <cellStyle name="Normal 62 2 5 2" xfId="39889" xr:uid="{00000000-0005-0000-0000-0000D09B0000}"/>
    <cellStyle name="Normal 62 2 6" xfId="39890" xr:uid="{00000000-0005-0000-0000-0000D19B0000}"/>
    <cellStyle name="Normal 62 2 7" xfId="39891" xr:uid="{00000000-0005-0000-0000-0000D29B0000}"/>
    <cellStyle name="Normal 62 3" xfId="39892" xr:uid="{00000000-0005-0000-0000-0000D39B0000}"/>
    <cellStyle name="Normal 62 3 2" xfId="39893" xr:uid="{00000000-0005-0000-0000-0000D49B0000}"/>
    <cellStyle name="Normal 62 3 2 2" xfId="39894" xr:uid="{00000000-0005-0000-0000-0000D59B0000}"/>
    <cellStyle name="Normal 62 3 2 3" xfId="39895" xr:uid="{00000000-0005-0000-0000-0000D69B0000}"/>
    <cellStyle name="Normal 62 3 3" xfId="39896" xr:uid="{00000000-0005-0000-0000-0000D79B0000}"/>
    <cellStyle name="Normal 62 3 3 2" xfId="39897" xr:uid="{00000000-0005-0000-0000-0000D89B0000}"/>
    <cellStyle name="Normal 62 3 4" xfId="39898" xr:uid="{00000000-0005-0000-0000-0000D99B0000}"/>
    <cellStyle name="Normal 62 3 4 2" xfId="39899" xr:uid="{00000000-0005-0000-0000-0000DA9B0000}"/>
    <cellStyle name="Normal 62 3 5" xfId="39900" xr:uid="{00000000-0005-0000-0000-0000DB9B0000}"/>
    <cellStyle name="Normal 62 3 5 2" xfId="39901" xr:uid="{00000000-0005-0000-0000-0000DC9B0000}"/>
    <cellStyle name="Normal 62 3 6" xfId="39902" xr:uid="{00000000-0005-0000-0000-0000DD9B0000}"/>
    <cellStyle name="Normal 62 3 7" xfId="39903" xr:uid="{00000000-0005-0000-0000-0000DE9B0000}"/>
    <cellStyle name="Normal 62 4" xfId="39904" xr:uid="{00000000-0005-0000-0000-0000DF9B0000}"/>
    <cellStyle name="Normal 62 4 2" xfId="39905" xr:uid="{00000000-0005-0000-0000-0000E09B0000}"/>
    <cellStyle name="Normal 62 4 2 2" xfId="39906" xr:uid="{00000000-0005-0000-0000-0000E19B0000}"/>
    <cellStyle name="Normal 62 4 2 3" xfId="39907" xr:uid="{00000000-0005-0000-0000-0000E29B0000}"/>
    <cellStyle name="Normal 62 4 3" xfId="39908" xr:uid="{00000000-0005-0000-0000-0000E39B0000}"/>
    <cellStyle name="Normal 62 4 3 2" xfId="39909" xr:uid="{00000000-0005-0000-0000-0000E49B0000}"/>
    <cellStyle name="Normal 62 4 4" xfId="39910" xr:uid="{00000000-0005-0000-0000-0000E59B0000}"/>
    <cellStyle name="Normal 62 4 4 2" xfId="39911" xr:uid="{00000000-0005-0000-0000-0000E69B0000}"/>
    <cellStyle name="Normal 62 4 5" xfId="39912" xr:uid="{00000000-0005-0000-0000-0000E79B0000}"/>
    <cellStyle name="Normal 62 4 5 2" xfId="39913" xr:uid="{00000000-0005-0000-0000-0000E89B0000}"/>
    <cellStyle name="Normal 62 4 6" xfId="39914" xr:uid="{00000000-0005-0000-0000-0000E99B0000}"/>
    <cellStyle name="Normal 62 4 7" xfId="39915" xr:uid="{00000000-0005-0000-0000-0000EA9B0000}"/>
    <cellStyle name="Normal 62 5" xfId="39916" xr:uid="{00000000-0005-0000-0000-0000EB9B0000}"/>
    <cellStyle name="Normal 62 5 2" xfId="39917" xr:uid="{00000000-0005-0000-0000-0000EC9B0000}"/>
    <cellStyle name="Normal 62 5 3" xfId="39918" xr:uid="{00000000-0005-0000-0000-0000ED9B0000}"/>
    <cellStyle name="Normal 62 6" xfId="39919" xr:uid="{00000000-0005-0000-0000-0000EE9B0000}"/>
    <cellStyle name="Normal 62 6 2" xfId="39920" xr:uid="{00000000-0005-0000-0000-0000EF9B0000}"/>
    <cellStyle name="Normal 62 7" xfId="39921" xr:uid="{00000000-0005-0000-0000-0000F09B0000}"/>
    <cellStyle name="Normal 62 7 2" xfId="39922" xr:uid="{00000000-0005-0000-0000-0000F19B0000}"/>
    <cellStyle name="Normal 62 8" xfId="39923" xr:uid="{00000000-0005-0000-0000-0000F29B0000}"/>
    <cellStyle name="Normal 62 8 2" xfId="39924" xr:uid="{00000000-0005-0000-0000-0000F39B0000}"/>
    <cellStyle name="Normal 62 9" xfId="39925" xr:uid="{00000000-0005-0000-0000-0000F49B0000}"/>
    <cellStyle name="Normal 62 9 2" xfId="39926" xr:uid="{00000000-0005-0000-0000-0000F59B0000}"/>
    <cellStyle name="Normal 63" xfId="39927" xr:uid="{00000000-0005-0000-0000-0000F69B0000}"/>
    <cellStyle name="Normal 63 10" xfId="39928" xr:uid="{00000000-0005-0000-0000-0000F79B0000}"/>
    <cellStyle name="Normal 63 10 2" xfId="39929" xr:uid="{00000000-0005-0000-0000-0000F89B0000}"/>
    <cellStyle name="Normal 63 11" xfId="39930" xr:uid="{00000000-0005-0000-0000-0000F99B0000}"/>
    <cellStyle name="Normal 63 12" xfId="39931" xr:uid="{00000000-0005-0000-0000-0000FA9B0000}"/>
    <cellStyle name="Normal 63 2" xfId="39932" xr:uid="{00000000-0005-0000-0000-0000FB9B0000}"/>
    <cellStyle name="Normal 63 2 2" xfId="39933" xr:uid="{00000000-0005-0000-0000-0000FC9B0000}"/>
    <cellStyle name="Normal 63 2 2 2" xfId="39934" xr:uid="{00000000-0005-0000-0000-0000FD9B0000}"/>
    <cellStyle name="Normal 63 2 2 3" xfId="39935" xr:uid="{00000000-0005-0000-0000-0000FE9B0000}"/>
    <cellStyle name="Normal 63 2 3" xfId="39936" xr:uid="{00000000-0005-0000-0000-0000FF9B0000}"/>
    <cellStyle name="Normal 63 2 3 2" xfId="39937" xr:uid="{00000000-0005-0000-0000-0000009C0000}"/>
    <cellStyle name="Normal 63 2 4" xfId="39938" xr:uid="{00000000-0005-0000-0000-0000019C0000}"/>
    <cellStyle name="Normal 63 2 4 2" xfId="39939" xr:uid="{00000000-0005-0000-0000-0000029C0000}"/>
    <cellStyle name="Normal 63 2 5" xfId="39940" xr:uid="{00000000-0005-0000-0000-0000039C0000}"/>
    <cellStyle name="Normal 63 2 5 2" xfId="39941" xr:uid="{00000000-0005-0000-0000-0000049C0000}"/>
    <cellStyle name="Normal 63 2 6" xfId="39942" xr:uid="{00000000-0005-0000-0000-0000059C0000}"/>
    <cellStyle name="Normal 63 2 7" xfId="39943" xr:uid="{00000000-0005-0000-0000-0000069C0000}"/>
    <cellStyle name="Normal 63 3" xfId="39944" xr:uid="{00000000-0005-0000-0000-0000079C0000}"/>
    <cellStyle name="Normal 63 3 2" xfId="39945" xr:uid="{00000000-0005-0000-0000-0000089C0000}"/>
    <cellStyle name="Normal 63 3 2 2" xfId="39946" xr:uid="{00000000-0005-0000-0000-0000099C0000}"/>
    <cellStyle name="Normal 63 3 2 3" xfId="39947" xr:uid="{00000000-0005-0000-0000-00000A9C0000}"/>
    <cellStyle name="Normal 63 3 3" xfId="39948" xr:uid="{00000000-0005-0000-0000-00000B9C0000}"/>
    <cellStyle name="Normal 63 3 3 2" xfId="39949" xr:uid="{00000000-0005-0000-0000-00000C9C0000}"/>
    <cellStyle name="Normal 63 3 4" xfId="39950" xr:uid="{00000000-0005-0000-0000-00000D9C0000}"/>
    <cellStyle name="Normal 63 3 4 2" xfId="39951" xr:uid="{00000000-0005-0000-0000-00000E9C0000}"/>
    <cellStyle name="Normal 63 3 5" xfId="39952" xr:uid="{00000000-0005-0000-0000-00000F9C0000}"/>
    <cellStyle name="Normal 63 3 5 2" xfId="39953" xr:uid="{00000000-0005-0000-0000-0000109C0000}"/>
    <cellStyle name="Normal 63 3 6" xfId="39954" xr:uid="{00000000-0005-0000-0000-0000119C0000}"/>
    <cellStyle name="Normal 63 3 7" xfId="39955" xr:uid="{00000000-0005-0000-0000-0000129C0000}"/>
    <cellStyle name="Normal 63 4" xfId="39956" xr:uid="{00000000-0005-0000-0000-0000139C0000}"/>
    <cellStyle name="Normal 63 4 2" xfId="39957" xr:uid="{00000000-0005-0000-0000-0000149C0000}"/>
    <cellStyle name="Normal 63 4 2 2" xfId="39958" xr:uid="{00000000-0005-0000-0000-0000159C0000}"/>
    <cellStyle name="Normal 63 4 2 3" xfId="39959" xr:uid="{00000000-0005-0000-0000-0000169C0000}"/>
    <cellStyle name="Normal 63 4 3" xfId="39960" xr:uid="{00000000-0005-0000-0000-0000179C0000}"/>
    <cellStyle name="Normal 63 4 3 2" xfId="39961" xr:uid="{00000000-0005-0000-0000-0000189C0000}"/>
    <cellStyle name="Normal 63 4 4" xfId="39962" xr:uid="{00000000-0005-0000-0000-0000199C0000}"/>
    <cellStyle name="Normal 63 4 4 2" xfId="39963" xr:uid="{00000000-0005-0000-0000-00001A9C0000}"/>
    <cellStyle name="Normal 63 4 5" xfId="39964" xr:uid="{00000000-0005-0000-0000-00001B9C0000}"/>
    <cellStyle name="Normal 63 4 5 2" xfId="39965" xr:uid="{00000000-0005-0000-0000-00001C9C0000}"/>
    <cellStyle name="Normal 63 4 6" xfId="39966" xr:uid="{00000000-0005-0000-0000-00001D9C0000}"/>
    <cellStyle name="Normal 63 4 7" xfId="39967" xr:uid="{00000000-0005-0000-0000-00001E9C0000}"/>
    <cellStyle name="Normal 63 5" xfId="39968" xr:uid="{00000000-0005-0000-0000-00001F9C0000}"/>
    <cellStyle name="Normal 63 5 2" xfId="39969" xr:uid="{00000000-0005-0000-0000-0000209C0000}"/>
    <cellStyle name="Normal 63 5 3" xfId="39970" xr:uid="{00000000-0005-0000-0000-0000219C0000}"/>
    <cellStyle name="Normal 63 6" xfId="39971" xr:uid="{00000000-0005-0000-0000-0000229C0000}"/>
    <cellStyle name="Normal 63 6 2" xfId="39972" xr:uid="{00000000-0005-0000-0000-0000239C0000}"/>
    <cellStyle name="Normal 63 7" xfId="39973" xr:uid="{00000000-0005-0000-0000-0000249C0000}"/>
    <cellStyle name="Normal 63 7 2" xfId="39974" xr:uid="{00000000-0005-0000-0000-0000259C0000}"/>
    <cellStyle name="Normal 63 8" xfId="39975" xr:uid="{00000000-0005-0000-0000-0000269C0000}"/>
    <cellStyle name="Normal 63 8 2" xfId="39976" xr:uid="{00000000-0005-0000-0000-0000279C0000}"/>
    <cellStyle name="Normal 63 9" xfId="39977" xr:uid="{00000000-0005-0000-0000-0000289C0000}"/>
    <cellStyle name="Normal 63 9 2" xfId="39978" xr:uid="{00000000-0005-0000-0000-0000299C0000}"/>
    <cellStyle name="Normal 64" xfId="39979" xr:uid="{00000000-0005-0000-0000-00002A9C0000}"/>
    <cellStyle name="Normal 64 10" xfId="39980" xr:uid="{00000000-0005-0000-0000-00002B9C0000}"/>
    <cellStyle name="Normal 64 10 2" xfId="39981" xr:uid="{00000000-0005-0000-0000-00002C9C0000}"/>
    <cellStyle name="Normal 64 11" xfId="39982" xr:uid="{00000000-0005-0000-0000-00002D9C0000}"/>
    <cellStyle name="Normal 64 12" xfId="39983" xr:uid="{00000000-0005-0000-0000-00002E9C0000}"/>
    <cellStyle name="Normal 64 2" xfId="39984" xr:uid="{00000000-0005-0000-0000-00002F9C0000}"/>
    <cellStyle name="Normal 64 2 2" xfId="39985" xr:uid="{00000000-0005-0000-0000-0000309C0000}"/>
    <cellStyle name="Normal 64 2 2 2" xfId="39986" xr:uid="{00000000-0005-0000-0000-0000319C0000}"/>
    <cellStyle name="Normal 64 2 2 3" xfId="39987" xr:uid="{00000000-0005-0000-0000-0000329C0000}"/>
    <cellStyle name="Normal 64 2 3" xfId="39988" xr:uid="{00000000-0005-0000-0000-0000339C0000}"/>
    <cellStyle name="Normal 64 2 3 2" xfId="39989" xr:uid="{00000000-0005-0000-0000-0000349C0000}"/>
    <cellStyle name="Normal 64 2 4" xfId="39990" xr:uid="{00000000-0005-0000-0000-0000359C0000}"/>
    <cellStyle name="Normal 64 2 4 2" xfId="39991" xr:uid="{00000000-0005-0000-0000-0000369C0000}"/>
    <cellStyle name="Normal 64 2 5" xfId="39992" xr:uid="{00000000-0005-0000-0000-0000379C0000}"/>
    <cellStyle name="Normal 64 2 5 2" xfId="39993" xr:uid="{00000000-0005-0000-0000-0000389C0000}"/>
    <cellStyle name="Normal 64 2 6" xfId="39994" xr:uid="{00000000-0005-0000-0000-0000399C0000}"/>
    <cellStyle name="Normal 64 2 7" xfId="39995" xr:uid="{00000000-0005-0000-0000-00003A9C0000}"/>
    <cellStyle name="Normal 64 3" xfId="39996" xr:uid="{00000000-0005-0000-0000-00003B9C0000}"/>
    <cellStyle name="Normal 64 3 2" xfId="39997" xr:uid="{00000000-0005-0000-0000-00003C9C0000}"/>
    <cellStyle name="Normal 64 3 2 2" xfId="39998" xr:uid="{00000000-0005-0000-0000-00003D9C0000}"/>
    <cellStyle name="Normal 64 3 2 3" xfId="39999" xr:uid="{00000000-0005-0000-0000-00003E9C0000}"/>
    <cellStyle name="Normal 64 3 3" xfId="40000" xr:uid="{00000000-0005-0000-0000-00003F9C0000}"/>
    <cellStyle name="Normal 64 3 3 2" xfId="40001" xr:uid="{00000000-0005-0000-0000-0000409C0000}"/>
    <cellStyle name="Normal 64 3 4" xfId="40002" xr:uid="{00000000-0005-0000-0000-0000419C0000}"/>
    <cellStyle name="Normal 64 3 4 2" xfId="40003" xr:uid="{00000000-0005-0000-0000-0000429C0000}"/>
    <cellStyle name="Normal 64 3 5" xfId="40004" xr:uid="{00000000-0005-0000-0000-0000439C0000}"/>
    <cellStyle name="Normal 64 3 5 2" xfId="40005" xr:uid="{00000000-0005-0000-0000-0000449C0000}"/>
    <cellStyle name="Normal 64 3 6" xfId="40006" xr:uid="{00000000-0005-0000-0000-0000459C0000}"/>
    <cellStyle name="Normal 64 3 7" xfId="40007" xr:uid="{00000000-0005-0000-0000-0000469C0000}"/>
    <cellStyle name="Normal 64 4" xfId="40008" xr:uid="{00000000-0005-0000-0000-0000479C0000}"/>
    <cellStyle name="Normal 64 4 2" xfId="40009" xr:uid="{00000000-0005-0000-0000-0000489C0000}"/>
    <cellStyle name="Normal 64 4 2 2" xfId="40010" xr:uid="{00000000-0005-0000-0000-0000499C0000}"/>
    <cellStyle name="Normal 64 4 2 3" xfId="40011" xr:uid="{00000000-0005-0000-0000-00004A9C0000}"/>
    <cellStyle name="Normal 64 4 3" xfId="40012" xr:uid="{00000000-0005-0000-0000-00004B9C0000}"/>
    <cellStyle name="Normal 64 4 3 2" xfId="40013" xr:uid="{00000000-0005-0000-0000-00004C9C0000}"/>
    <cellStyle name="Normal 64 4 4" xfId="40014" xr:uid="{00000000-0005-0000-0000-00004D9C0000}"/>
    <cellStyle name="Normal 64 4 4 2" xfId="40015" xr:uid="{00000000-0005-0000-0000-00004E9C0000}"/>
    <cellStyle name="Normal 64 4 5" xfId="40016" xr:uid="{00000000-0005-0000-0000-00004F9C0000}"/>
    <cellStyle name="Normal 64 4 5 2" xfId="40017" xr:uid="{00000000-0005-0000-0000-0000509C0000}"/>
    <cellStyle name="Normal 64 4 6" xfId="40018" xr:uid="{00000000-0005-0000-0000-0000519C0000}"/>
    <cellStyle name="Normal 64 4 7" xfId="40019" xr:uid="{00000000-0005-0000-0000-0000529C0000}"/>
    <cellStyle name="Normal 64 5" xfId="40020" xr:uid="{00000000-0005-0000-0000-0000539C0000}"/>
    <cellStyle name="Normal 64 5 2" xfId="40021" xr:uid="{00000000-0005-0000-0000-0000549C0000}"/>
    <cellStyle name="Normal 64 5 3" xfId="40022" xr:uid="{00000000-0005-0000-0000-0000559C0000}"/>
    <cellStyle name="Normal 64 6" xfId="40023" xr:uid="{00000000-0005-0000-0000-0000569C0000}"/>
    <cellStyle name="Normal 64 6 2" xfId="40024" xr:uid="{00000000-0005-0000-0000-0000579C0000}"/>
    <cellStyle name="Normal 64 7" xfId="40025" xr:uid="{00000000-0005-0000-0000-0000589C0000}"/>
    <cellStyle name="Normal 64 7 2" xfId="40026" xr:uid="{00000000-0005-0000-0000-0000599C0000}"/>
    <cellStyle name="Normal 64 8" xfId="40027" xr:uid="{00000000-0005-0000-0000-00005A9C0000}"/>
    <cellStyle name="Normal 64 8 2" xfId="40028" xr:uid="{00000000-0005-0000-0000-00005B9C0000}"/>
    <cellStyle name="Normal 64 9" xfId="40029" xr:uid="{00000000-0005-0000-0000-00005C9C0000}"/>
    <cellStyle name="Normal 64 9 2" xfId="40030" xr:uid="{00000000-0005-0000-0000-00005D9C0000}"/>
    <cellStyle name="Normal 65" xfId="40031" xr:uid="{00000000-0005-0000-0000-00005E9C0000}"/>
    <cellStyle name="Normal 65 10" xfId="40032" xr:uid="{00000000-0005-0000-0000-00005F9C0000}"/>
    <cellStyle name="Normal 65 10 2" xfId="40033" xr:uid="{00000000-0005-0000-0000-0000609C0000}"/>
    <cellStyle name="Normal 65 11" xfId="40034" xr:uid="{00000000-0005-0000-0000-0000619C0000}"/>
    <cellStyle name="Normal 65 12" xfId="40035" xr:uid="{00000000-0005-0000-0000-0000629C0000}"/>
    <cellStyle name="Normal 65 2" xfId="40036" xr:uid="{00000000-0005-0000-0000-0000639C0000}"/>
    <cellStyle name="Normal 65 2 2" xfId="40037" xr:uid="{00000000-0005-0000-0000-0000649C0000}"/>
    <cellStyle name="Normal 65 2 2 2" xfId="40038" xr:uid="{00000000-0005-0000-0000-0000659C0000}"/>
    <cellStyle name="Normal 65 2 2 3" xfId="40039" xr:uid="{00000000-0005-0000-0000-0000669C0000}"/>
    <cellStyle name="Normal 65 2 3" xfId="40040" xr:uid="{00000000-0005-0000-0000-0000679C0000}"/>
    <cellStyle name="Normal 65 2 3 2" xfId="40041" xr:uid="{00000000-0005-0000-0000-0000689C0000}"/>
    <cellStyle name="Normal 65 2 4" xfId="40042" xr:uid="{00000000-0005-0000-0000-0000699C0000}"/>
    <cellStyle name="Normal 65 2 4 2" xfId="40043" xr:uid="{00000000-0005-0000-0000-00006A9C0000}"/>
    <cellStyle name="Normal 65 2 5" xfId="40044" xr:uid="{00000000-0005-0000-0000-00006B9C0000}"/>
    <cellStyle name="Normal 65 2 5 2" xfId="40045" xr:uid="{00000000-0005-0000-0000-00006C9C0000}"/>
    <cellStyle name="Normal 65 2 6" xfId="40046" xr:uid="{00000000-0005-0000-0000-00006D9C0000}"/>
    <cellStyle name="Normal 65 2 7" xfId="40047" xr:uid="{00000000-0005-0000-0000-00006E9C0000}"/>
    <cellStyle name="Normal 65 3" xfId="40048" xr:uid="{00000000-0005-0000-0000-00006F9C0000}"/>
    <cellStyle name="Normal 65 3 2" xfId="40049" xr:uid="{00000000-0005-0000-0000-0000709C0000}"/>
    <cellStyle name="Normal 65 3 2 2" xfId="40050" xr:uid="{00000000-0005-0000-0000-0000719C0000}"/>
    <cellStyle name="Normal 65 3 2 3" xfId="40051" xr:uid="{00000000-0005-0000-0000-0000729C0000}"/>
    <cellStyle name="Normal 65 3 3" xfId="40052" xr:uid="{00000000-0005-0000-0000-0000739C0000}"/>
    <cellStyle name="Normal 65 3 3 2" xfId="40053" xr:uid="{00000000-0005-0000-0000-0000749C0000}"/>
    <cellStyle name="Normal 65 3 4" xfId="40054" xr:uid="{00000000-0005-0000-0000-0000759C0000}"/>
    <cellStyle name="Normal 65 3 4 2" xfId="40055" xr:uid="{00000000-0005-0000-0000-0000769C0000}"/>
    <cellStyle name="Normal 65 3 5" xfId="40056" xr:uid="{00000000-0005-0000-0000-0000779C0000}"/>
    <cellStyle name="Normal 65 3 5 2" xfId="40057" xr:uid="{00000000-0005-0000-0000-0000789C0000}"/>
    <cellStyle name="Normal 65 3 6" xfId="40058" xr:uid="{00000000-0005-0000-0000-0000799C0000}"/>
    <cellStyle name="Normal 65 3 7" xfId="40059" xr:uid="{00000000-0005-0000-0000-00007A9C0000}"/>
    <cellStyle name="Normal 65 4" xfId="40060" xr:uid="{00000000-0005-0000-0000-00007B9C0000}"/>
    <cellStyle name="Normal 65 4 2" xfId="40061" xr:uid="{00000000-0005-0000-0000-00007C9C0000}"/>
    <cellStyle name="Normal 65 4 2 2" xfId="40062" xr:uid="{00000000-0005-0000-0000-00007D9C0000}"/>
    <cellStyle name="Normal 65 4 2 3" xfId="40063" xr:uid="{00000000-0005-0000-0000-00007E9C0000}"/>
    <cellStyle name="Normal 65 4 3" xfId="40064" xr:uid="{00000000-0005-0000-0000-00007F9C0000}"/>
    <cellStyle name="Normal 65 4 3 2" xfId="40065" xr:uid="{00000000-0005-0000-0000-0000809C0000}"/>
    <cellStyle name="Normal 65 4 4" xfId="40066" xr:uid="{00000000-0005-0000-0000-0000819C0000}"/>
    <cellStyle name="Normal 65 4 4 2" xfId="40067" xr:uid="{00000000-0005-0000-0000-0000829C0000}"/>
    <cellStyle name="Normal 65 4 5" xfId="40068" xr:uid="{00000000-0005-0000-0000-0000839C0000}"/>
    <cellStyle name="Normal 65 4 5 2" xfId="40069" xr:uid="{00000000-0005-0000-0000-0000849C0000}"/>
    <cellStyle name="Normal 65 4 6" xfId="40070" xr:uid="{00000000-0005-0000-0000-0000859C0000}"/>
    <cellStyle name="Normal 65 4 7" xfId="40071" xr:uid="{00000000-0005-0000-0000-0000869C0000}"/>
    <cellStyle name="Normal 65 5" xfId="40072" xr:uid="{00000000-0005-0000-0000-0000879C0000}"/>
    <cellStyle name="Normal 65 5 2" xfId="40073" xr:uid="{00000000-0005-0000-0000-0000889C0000}"/>
    <cellStyle name="Normal 65 5 3" xfId="40074" xr:uid="{00000000-0005-0000-0000-0000899C0000}"/>
    <cellStyle name="Normal 65 6" xfId="40075" xr:uid="{00000000-0005-0000-0000-00008A9C0000}"/>
    <cellStyle name="Normal 65 6 2" xfId="40076" xr:uid="{00000000-0005-0000-0000-00008B9C0000}"/>
    <cellStyle name="Normal 65 7" xfId="40077" xr:uid="{00000000-0005-0000-0000-00008C9C0000}"/>
    <cellStyle name="Normal 65 7 2" xfId="40078" xr:uid="{00000000-0005-0000-0000-00008D9C0000}"/>
    <cellStyle name="Normal 65 8" xfId="40079" xr:uid="{00000000-0005-0000-0000-00008E9C0000}"/>
    <cellStyle name="Normal 65 8 2" xfId="40080" xr:uid="{00000000-0005-0000-0000-00008F9C0000}"/>
    <cellStyle name="Normal 65 9" xfId="40081" xr:uid="{00000000-0005-0000-0000-0000909C0000}"/>
    <cellStyle name="Normal 65 9 2" xfId="40082" xr:uid="{00000000-0005-0000-0000-0000919C0000}"/>
    <cellStyle name="Normal 66" xfId="40083" xr:uid="{00000000-0005-0000-0000-0000929C0000}"/>
    <cellStyle name="Normal 66 10" xfId="40084" xr:uid="{00000000-0005-0000-0000-0000939C0000}"/>
    <cellStyle name="Normal 66 10 2" xfId="40085" xr:uid="{00000000-0005-0000-0000-0000949C0000}"/>
    <cellStyle name="Normal 66 11" xfId="40086" xr:uid="{00000000-0005-0000-0000-0000959C0000}"/>
    <cellStyle name="Normal 66 12" xfId="40087" xr:uid="{00000000-0005-0000-0000-0000969C0000}"/>
    <cellStyle name="Normal 66 2" xfId="40088" xr:uid="{00000000-0005-0000-0000-0000979C0000}"/>
    <cellStyle name="Normal 66 2 2" xfId="40089" xr:uid="{00000000-0005-0000-0000-0000989C0000}"/>
    <cellStyle name="Normal 66 2 2 2" xfId="40090" xr:uid="{00000000-0005-0000-0000-0000999C0000}"/>
    <cellStyle name="Normal 66 2 2 3" xfId="40091" xr:uid="{00000000-0005-0000-0000-00009A9C0000}"/>
    <cellStyle name="Normal 66 2 3" xfId="40092" xr:uid="{00000000-0005-0000-0000-00009B9C0000}"/>
    <cellStyle name="Normal 66 2 3 2" xfId="40093" xr:uid="{00000000-0005-0000-0000-00009C9C0000}"/>
    <cellStyle name="Normal 66 2 4" xfId="40094" xr:uid="{00000000-0005-0000-0000-00009D9C0000}"/>
    <cellStyle name="Normal 66 2 4 2" xfId="40095" xr:uid="{00000000-0005-0000-0000-00009E9C0000}"/>
    <cellStyle name="Normal 66 2 5" xfId="40096" xr:uid="{00000000-0005-0000-0000-00009F9C0000}"/>
    <cellStyle name="Normal 66 2 5 2" xfId="40097" xr:uid="{00000000-0005-0000-0000-0000A09C0000}"/>
    <cellStyle name="Normal 66 2 6" xfId="40098" xr:uid="{00000000-0005-0000-0000-0000A19C0000}"/>
    <cellStyle name="Normal 66 2 7" xfId="40099" xr:uid="{00000000-0005-0000-0000-0000A29C0000}"/>
    <cellStyle name="Normal 66 3" xfId="40100" xr:uid="{00000000-0005-0000-0000-0000A39C0000}"/>
    <cellStyle name="Normal 66 3 2" xfId="40101" xr:uid="{00000000-0005-0000-0000-0000A49C0000}"/>
    <cellStyle name="Normal 66 3 2 2" xfId="40102" xr:uid="{00000000-0005-0000-0000-0000A59C0000}"/>
    <cellStyle name="Normal 66 3 2 3" xfId="40103" xr:uid="{00000000-0005-0000-0000-0000A69C0000}"/>
    <cellStyle name="Normal 66 3 3" xfId="40104" xr:uid="{00000000-0005-0000-0000-0000A79C0000}"/>
    <cellStyle name="Normal 66 3 3 2" xfId="40105" xr:uid="{00000000-0005-0000-0000-0000A89C0000}"/>
    <cellStyle name="Normal 66 3 4" xfId="40106" xr:uid="{00000000-0005-0000-0000-0000A99C0000}"/>
    <cellStyle name="Normal 66 3 4 2" xfId="40107" xr:uid="{00000000-0005-0000-0000-0000AA9C0000}"/>
    <cellStyle name="Normal 66 3 5" xfId="40108" xr:uid="{00000000-0005-0000-0000-0000AB9C0000}"/>
    <cellStyle name="Normal 66 3 5 2" xfId="40109" xr:uid="{00000000-0005-0000-0000-0000AC9C0000}"/>
    <cellStyle name="Normal 66 3 6" xfId="40110" xr:uid="{00000000-0005-0000-0000-0000AD9C0000}"/>
    <cellStyle name="Normal 66 3 7" xfId="40111" xr:uid="{00000000-0005-0000-0000-0000AE9C0000}"/>
    <cellStyle name="Normal 66 4" xfId="40112" xr:uid="{00000000-0005-0000-0000-0000AF9C0000}"/>
    <cellStyle name="Normal 66 4 2" xfId="40113" xr:uid="{00000000-0005-0000-0000-0000B09C0000}"/>
    <cellStyle name="Normal 66 4 2 2" xfId="40114" xr:uid="{00000000-0005-0000-0000-0000B19C0000}"/>
    <cellStyle name="Normal 66 4 2 3" xfId="40115" xr:uid="{00000000-0005-0000-0000-0000B29C0000}"/>
    <cellStyle name="Normal 66 4 3" xfId="40116" xr:uid="{00000000-0005-0000-0000-0000B39C0000}"/>
    <cellStyle name="Normal 66 4 3 2" xfId="40117" xr:uid="{00000000-0005-0000-0000-0000B49C0000}"/>
    <cellStyle name="Normal 66 4 4" xfId="40118" xr:uid="{00000000-0005-0000-0000-0000B59C0000}"/>
    <cellStyle name="Normal 66 4 4 2" xfId="40119" xr:uid="{00000000-0005-0000-0000-0000B69C0000}"/>
    <cellStyle name="Normal 66 4 5" xfId="40120" xr:uid="{00000000-0005-0000-0000-0000B79C0000}"/>
    <cellStyle name="Normal 66 4 5 2" xfId="40121" xr:uid="{00000000-0005-0000-0000-0000B89C0000}"/>
    <cellStyle name="Normal 66 4 6" xfId="40122" xr:uid="{00000000-0005-0000-0000-0000B99C0000}"/>
    <cellStyle name="Normal 66 4 7" xfId="40123" xr:uid="{00000000-0005-0000-0000-0000BA9C0000}"/>
    <cellStyle name="Normal 66 5" xfId="40124" xr:uid="{00000000-0005-0000-0000-0000BB9C0000}"/>
    <cellStyle name="Normal 66 5 2" xfId="40125" xr:uid="{00000000-0005-0000-0000-0000BC9C0000}"/>
    <cellStyle name="Normal 66 5 3" xfId="40126" xr:uid="{00000000-0005-0000-0000-0000BD9C0000}"/>
    <cellStyle name="Normal 66 6" xfId="40127" xr:uid="{00000000-0005-0000-0000-0000BE9C0000}"/>
    <cellStyle name="Normal 66 6 2" xfId="40128" xr:uid="{00000000-0005-0000-0000-0000BF9C0000}"/>
    <cellStyle name="Normal 66 7" xfId="40129" xr:uid="{00000000-0005-0000-0000-0000C09C0000}"/>
    <cellStyle name="Normal 66 7 2" xfId="40130" xr:uid="{00000000-0005-0000-0000-0000C19C0000}"/>
    <cellStyle name="Normal 66 8" xfId="40131" xr:uid="{00000000-0005-0000-0000-0000C29C0000}"/>
    <cellStyle name="Normal 66 8 2" xfId="40132" xr:uid="{00000000-0005-0000-0000-0000C39C0000}"/>
    <cellStyle name="Normal 66 9" xfId="40133" xr:uid="{00000000-0005-0000-0000-0000C49C0000}"/>
    <cellStyle name="Normal 66 9 2" xfId="40134" xr:uid="{00000000-0005-0000-0000-0000C59C0000}"/>
    <cellStyle name="Normal 67" xfId="40135" xr:uid="{00000000-0005-0000-0000-0000C69C0000}"/>
    <cellStyle name="Normal 67 10" xfId="40136" xr:uid="{00000000-0005-0000-0000-0000C79C0000}"/>
    <cellStyle name="Normal 67 10 2" xfId="40137" xr:uid="{00000000-0005-0000-0000-0000C89C0000}"/>
    <cellStyle name="Normal 67 11" xfId="40138" xr:uid="{00000000-0005-0000-0000-0000C99C0000}"/>
    <cellStyle name="Normal 67 12" xfId="40139" xr:uid="{00000000-0005-0000-0000-0000CA9C0000}"/>
    <cellStyle name="Normal 67 2" xfId="40140" xr:uid="{00000000-0005-0000-0000-0000CB9C0000}"/>
    <cellStyle name="Normal 67 2 2" xfId="40141" xr:uid="{00000000-0005-0000-0000-0000CC9C0000}"/>
    <cellStyle name="Normal 67 2 2 2" xfId="40142" xr:uid="{00000000-0005-0000-0000-0000CD9C0000}"/>
    <cellStyle name="Normal 67 2 2 3" xfId="40143" xr:uid="{00000000-0005-0000-0000-0000CE9C0000}"/>
    <cellStyle name="Normal 67 2 3" xfId="40144" xr:uid="{00000000-0005-0000-0000-0000CF9C0000}"/>
    <cellStyle name="Normal 67 2 3 2" xfId="40145" xr:uid="{00000000-0005-0000-0000-0000D09C0000}"/>
    <cellStyle name="Normal 67 2 4" xfId="40146" xr:uid="{00000000-0005-0000-0000-0000D19C0000}"/>
    <cellStyle name="Normal 67 2 4 2" xfId="40147" xr:uid="{00000000-0005-0000-0000-0000D29C0000}"/>
    <cellStyle name="Normal 67 2 5" xfId="40148" xr:uid="{00000000-0005-0000-0000-0000D39C0000}"/>
    <cellStyle name="Normal 67 2 5 2" xfId="40149" xr:uid="{00000000-0005-0000-0000-0000D49C0000}"/>
    <cellStyle name="Normal 67 2 6" xfId="40150" xr:uid="{00000000-0005-0000-0000-0000D59C0000}"/>
    <cellStyle name="Normal 67 2 7" xfId="40151" xr:uid="{00000000-0005-0000-0000-0000D69C0000}"/>
    <cellStyle name="Normal 67 3" xfId="40152" xr:uid="{00000000-0005-0000-0000-0000D79C0000}"/>
    <cellStyle name="Normal 67 3 2" xfId="40153" xr:uid="{00000000-0005-0000-0000-0000D89C0000}"/>
    <cellStyle name="Normal 67 3 2 2" xfId="40154" xr:uid="{00000000-0005-0000-0000-0000D99C0000}"/>
    <cellStyle name="Normal 67 3 2 3" xfId="40155" xr:uid="{00000000-0005-0000-0000-0000DA9C0000}"/>
    <cellStyle name="Normal 67 3 3" xfId="40156" xr:uid="{00000000-0005-0000-0000-0000DB9C0000}"/>
    <cellStyle name="Normal 67 3 3 2" xfId="40157" xr:uid="{00000000-0005-0000-0000-0000DC9C0000}"/>
    <cellStyle name="Normal 67 3 4" xfId="40158" xr:uid="{00000000-0005-0000-0000-0000DD9C0000}"/>
    <cellStyle name="Normal 67 3 4 2" xfId="40159" xr:uid="{00000000-0005-0000-0000-0000DE9C0000}"/>
    <cellStyle name="Normal 67 3 5" xfId="40160" xr:uid="{00000000-0005-0000-0000-0000DF9C0000}"/>
    <cellStyle name="Normal 67 3 5 2" xfId="40161" xr:uid="{00000000-0005-0000-0000-0000E09C0000}"/>
    <cellStyle name="Normal 67 3 6" xfId="40162" xr:uid="{00000000-0005-0000-0000-0000E19C0000}"/>
    <cellStyle name="Normal 67 3 7" xfId="40163" xr:uid="{00000000-0005-0000-0000-0000E29C0000}"/>
    <cellStyle name="Normal 67 4" xfId="40164" xr:uid="{00000000-0005-0000-0000-0000E39C0000}"/>
    <cellStyle name="Normal 67 4 2" xfId="40165" xr:uid="{00000000-0005-0000-0000-0000E49C0000}"/>
    <cellStyle name="Normal 67 4 2 2" xfId="40166" xr:uid="{00000000-0005-0000-0000-0000E59C0000}"/>
    <cellStyle name="Normal 67 4 2 3" xfId="40167" xr:uid="{00000000-0005-0000-0000-0000E69C0000}"/>
    <cellStyle name="Normal 67 4 3" xfId="40168" xr:uid="{00000000-0005-0000-0000-0000E79C0000}"/>
    <cellStyle name="Normal 67 4 3 2" xfId="40169" xr:uid="{00000000-0005-0000-0000-0000E89C0000}"/>
    <cellStyle name="Normal 67 4 4" xfId="40170" xr:uid="{00000000-0005-0000-0000-0000E99C0000}"/>
    <cellStyle name="Normal 67 4 4 2" xfId="40171" xr:uid="{00000000-0005-0000-0000-0000EA9C0000}"/>
    <cellStyle name="Normal 67 4 5" xfId="40172" xr:uid="{00000000-0005-0000-0000-0000EB9C0000}"/>
    <cellStyle name="Normal 67 4 5 2" xfId="40173" xr:uid="{00000000-0005-0000-0000-0000EC9C0000}"/>
    <cellStyle name="Normal 67 4 6" xfId="40174" xr:uid="{00000000-0005-0000-0000-0000ED9C0000}"/>
    <cellStyle name="Normal 67 4 7" xfId="40175" xr:uid="{00000000-0005-0000-0000-0000EE9C0000}"/>
    <cellStyle name="Normal 67 5" xfId="40176" xr:uid="{00000000-0005-0000-0000-0000EF9C0000}"/>
    <cellStyle name="Normal 67 5 2" xfId="40177" xr:uid="{00000000-0005-0000-0000-0000F09C0000}"/>
    <cellStyle name="Normal 67 5 3" xfId="40178" xr:uid="{00000000-0005-0000-0000-0000F19C0000}"/>
    <cellStyle name="Normal 67 6" xfId="40179" xr:uid="{00000000-0005-0000-0000-0000F29C0000}"/>
    <cellStyle name="Normal 67 6 2" xfId="40180" xr:uid="{00000000-0005-0000-0000-0000F39C0000}"/>
    <cellStyle name="Normal 67 7" xfId="40181" xr:uid="{00000000-0005-0000-0000-0000F49C0000}"/>
    <cellStyle name="Normal 67 7 2" xfId="40182" xr:uid="{00000000-0005-0000-0000-0000F59C0000}"/>
    <cellStyle name="Normal 67 8" xfId="40183" xr:uid="{00000000-0005-0000-0000-0000F69C0000}"/>
    <cellStyle name="Normal 67 8 2" xfId="40184" xr:uid="{00000000-0005-0000-0000-0000F79C0000}"/>
    <cellStyle name="Normal 67 9" xfId="40185" xr:uid="{00000000-0005-0000-0000-0000F89C0000}"/>
    <cellStyle name="Normal 67 9 2" xfId="40186" xr:uid="{00000000-0005-0000-0000-0000F99C0000}"/>
    <cellStyle name="Normal 68" xfId="40187" xr:uid="{00000000-0005-0000-0000-0000FA9C0000}"/>
    <cellStyle name="Normal 68 10" xfId="40188" xr:uid="{00000000-0005-0000-0000-0000FB9C0000}"/>
    <cellStyle name="Normal 68 10 2" xfId="40189" xr:uid="{00000000-0005-0000-0000-0000FC9C0000}"/>
    <cellStyle name="Normal 68 11" xfId="40190" xr:uid="{00000000-0005-0000-0000-0000FD9C0000}"/>
    <cellStyle name="Normal 68 12" xfId="40191" xr:uid="{00000000-0005-0000-0000-0000FE9C0000}"/>
    <cellStyle name="Normal 68 2" xfId="40192" xr:uid="{00000000-0005-0000-0000-0000FF9C0000}"/>
    <cellStyle name="Normal 68 2 2" xfId="40193" xr:uid="{00000000-0005-0000-0000-0000009D0000}"/>
    <cellStyle name="Normal 68 2 2 2" xfId="40194" xr:uid="{00000000-0005-0000-0000-0000019D0000}"/>
    <cellStyle name="Normal 68 2 2 3" xfId="40195" xr:uid="{00000000-0005-0000-0000-0000029D0000}"/>
    <cellStyle name="Normal 68 2 3" xfId="40196" xr:uid="{00000000-0005-0000-0000-0000039D0000}"/>
    <cellStyle name="Normal 68 2 3 2" xfId="40197" xr:uid="{00000000-0005-0000-0000-0000049D0000}"/>
    <cellStyle name="Normal 68 2 4" xfId="40198" xr:uid="{00000000-0005-0000-0000-0000059D0000}"/>
    <cellStyle name="Normal 68 2 4 2" xfId="40199" xr:uid="{00000000-0005-0000-0000-0000069D0000}"/>
    <cellStyle name="Normal 68 2 5" xfId="40200" xr:uid="{00000000-0005-0000-0000-0000079D0000}"/>
    <cellStyle name="Normal 68 2 5 2" xfId="40201" xr:uid="{00000000-0005-0000-0000-0000089D0000}"/>
    <cellStyle name="Normal 68 2 6" xfId="40202" xr:uid="{00000000-0005-0000-0000-0000099D0000}"/>
    <cellStyle name="Normal 68 2 7" xfId="40203" xr:uid="{00000000-0005-0000-0000-00000A9D0000}"/>
    <cellStyle name="Normal 68 3" xfId="40204" xr:uid="{00000000-0005-0000-0000-00000B9D0000}"/>
    <cellStyle name="Normal 68 3 2" xfId="40205" xr:uid="{00000000-0005-0000-0000-00000C9D0000}"/>
    <cellStyle name="Normal 68 3 2 2" xfId="40206" xr:uid="{00000000-0005-0000-0000-00000D9D0000}"/>
    <cellStyle name="Normal 68 3 2 3" xfId="40207" xr:uid="{00000000-0005-0000-0000-00000E9D0000}"/>
    <cellStyle name="Normal 68 3 3" xfId="40208" xr:uid="{00000000-0005-0000-0000-00000F9D0000}"/>
    <cellStyle name="Normal 68 3 3 2" xfId="40209" xr:uid="{00000000-0005-0000-0000-0000109D0000}"/>
    <cellStyle name="Normal 68 3 4" xfId="40210" xr:uid="{00000000-0005-0000-0000-0000119D0000}"/>
    <cellStyle name="Normal 68 3 4 2" xfId="40211" xr:uid="{00000000-0005-0000-0000-0000129D0000}"/>
    <cellStyle name="Normal 68 3 5" xfId="40212" xr:uid="{00000000-0005-0000-0000-0000139D0000}"/>
    <cellStyle name="Normal 68 3 5 2" xfId="40213" xr:uid="{00000000-0005-0000-0000-0000149D0000}"/>
    <cellStyle name="Normal 68 3 6" xfId="40214" xr:uid="{00000000-0005-0000-0000-0000159D0000}"/>
    <cellStyle name="Normal 68 3 7" xfId="40215" xr:uid="{00000000-0005-0000-0000-0000169D0000}"/>
    <cellStyle name="Normal 68 4" xfId="40216" xr:uid="{00000000-0005-0000-0000-0000179D0000}"/>
    <cellStyle name="Normal 68 4 2" xfId="40217" xr:uid="{00000000-0005-0000-0000-0000189D0000}"/>
    <cellStyle name="Normal 68 4 2 2" xfId="40218" xr:uid="{00000000-0005-0000-0000-0000199D0000}"/>
    <cellStyle name="Normal 68 4 2 3" xfId="40219" xr:uid="{00000000-0005-0000-0000-00001A9D0000}"/>
    <cellStyle name="Normal 68 4 3" xfId="40220" xr:uid="{00000000-0005-0000-0000-00001B9D0000}"/>
    <cellStyle name="Normal 68 4 3 2" xfId="40221" xr:uid="{00000000-0005-0000-0000-00001C9D0000}"/>
    <cellStyle name="Normal 68 4 4" xfId="40222" xr:uid="{00000000-0005-0000-0000-00001D9D0000}"/>
    <cellStyle name="Normal 68 4 4 2" xfId="40223" xr:uid="{00000000-0005-0000-0000-00001E9D0000}"/>
    <cellStyle name="Normal 68 4 5" xfId="40224" xr:uid="{00000000-0005-0000-0000-00001F9D0000}"/>
    <cellStyle name="Normal 68 4 5 2" xfId="40225" xr:uid="{00000000-0005-0000-0000-0000209D0000}"/>
    <cellStyle name="Normal 68 4 6" xfId="40226" xr:uid="{00000000-0005-0000-0000-0000219D0000}"/>
    <cellStyle name="Normal 68 4 7" xfId="40227" xr:uid="{00000000-0005-0000-0000-0000229D0000}"/>
    <cellStyle name="Normal 68 5" xfId="40228" xr:uid="{00000000-0005-0000-0000-0000239D0000}"/>
    <cellStyle name="Normal 68 5 2" xfId="40229" xr:uid="{00000000-0005-0000-0000-0000249D0000}"/>
    <cellStyle name="Normal 68 5 3" xfId="40230" xr:uid="{00000000-0005-0000-0000-0000259D0000}"/>
    <cellStyle name="Normal 68 6" xfId="40231" xr:uid="{00000000-0005-0000-0000-0000269D0000}"/>
    <cellStyle name="Normal 68 6 2" xfId="40232" xr:uid="{00000000-0005-0000-0000-0000279D0000}"/>
    <cellStyle name="Normal 68 7" xfId="40233" xr:uid="{00000000-0005-0000-0000-0000289D0000}"/>
    <cellStyle name="Normal 68 7 2" xfId="40234" xr:uid="{00000000-0005-0000-0000-0000299D0000}"/>
    <cellStyle name="Normal 68 8" xfId="40235" xr:uid="{00000000-0005-0000-0000-00002A9D0000}"/>
    <cellStyle name="Normal 68 8 2" xfId="40236" xr:uid="{00000000-0005-0000-0000-00002B9D0000}"/>
    <cellStyle name="Normal 68 9" xfId="40237" xr:uid="{00000000-0005-0000-0000-00002C9D0000}"/>
    <cellStyle name="Normal 68 9 2" xfId="40238" xr:uid="{00000000-0005-0000-0000-00002D9D0000}"/>
    <cellStyle name="Normal 69" xfId="40239" xr:uid="{00000000-0005-0000-0000-00002E9D0000}"/>
    <cellStyle name="Normal 69 10" xfId="40240" xr:uid="{00000000-0005-0000-0000-00002F9D0000}"/>
    <cellStyle name="Normal 69 10 2" xfId="40241" xr:uid="{00000000-0005-0000-0000-0000309D0000}"/>
    <cellStyle name="Normal 69 11" xfId="40242" xr:uid="{00000000-0005-0000-0000-0000319D0000}"/>
    <cellStyle name="Normal 69 12" xfId="40243" xr:uid="{00000000-0005-0000-0000-0000329D0000}"/>
    <cellStyle name="Normal 69 2" xfId="40244" xr:uid="{00000000-0005-0000-0000-0000339D0000}"/>
    <cellStyle name="Normal 69 2 2" xfId="40245" xr:uid="{00000000-0005-0000-0000-0000349D0000}"/>
    <cellStyle name="Normal 69 2 2 2" xfId="40246" xr:uid="{00000000-0005-0000-0000-0000359D0000}"/>
    <cellStyle name="Normal 69 2 2 3" xfId="40247" xr:uid="{00000000-0005-0000-0000-0000369D0000}"/>
    <cellStyle name="Normal 69 2 3" xfId="40248" xr:uid="{00000000-0005-0000-0000-0000379D0000}"/>
    <cellStyle name="Normal 69 2 3 2" xfId="40249" xr:uid="{00000000-0005-0000-0000-0000389D0000}"/>
    <cellStyle name="Normal 69 2 4" xfId="40250" xr:uid="{00000000-0005-0000-0000-0000399D0000}"/>
    <cellStyle name="Normal 69 2 4 2" xfId="40251" xr:uid="{00000000-0005-0000-0000-00003A9D0000}"/>
    <cellStyle name="Normal 69 2 5" xfId="40252" xr:uid="{00000000-0005-0000-0000-00003B9D0000}"/>
    <cellStyle name="Normal 69 2 5 2" xfId="40253" xr:uid="{00000000-0005-0000-0000-00003C9D0000}"/>
    <cellStyle name="Normal 69 2 6" xfId="40254" xr:uid="{00000000-0005-0000-0000-00003D9D0000}"/>
    <cellStyle name="Normal 69 2 7" xfId="40255" xr:uid="{00000000-0005-0000-0000-00003E9D0000}"/>
    <cellStyle name="Normal 69 3" xfId="40256" xr:uid="{00000000-0005-0000-0000-00003F9D0000}"/>
    <cellStyle name="Normal 69 3 2" xfId="40257" xr:uid="{00000000-0005-0000-0000-0000409D0000}"/>
    <cellStyle name="Normal 69 3 2 2" xfId="40258" xr:uid="{00000000-0005-0000-0000-0000419D0000}"/>
    <cellStyle name="Normal 69 3 2 3" xfId="40259" xr:uid="{00000000-0005-0000-0000-0000429D0000}"/>
    <cellStyle name="Normal 69 3 3" xfId="40260" xr:uid="{00000000-0005-0000-0000-0000439D0000}"/>
    <cellStyle name="Normal 69 3 3 2" xfId="40261" xr:uid="{00000000-0005-0000-0000-0000449D0000}"/>
    <cellStyle name="Normal 69 3 4" xfId="40262" xr:uid="{00000000-0005-0000-0000-0000459D0000}"/>
    <cellStyle name="Normal 69 3 4 2" xfId="40263" xr:uid="{00000000-0005-0000-0000-0000469D0000}"/>
    <cellStyle name="Normal 69 3 5" xfId="40264" xr:uid="{00000000-0005-0000-0000-0000479D0000}"/>
    <cellStyle name="Normal 69 3 5 2" xfId="40265" xr:uid="{00000000-0005-0000-0000-0000489D0000}"/>
    <cellStyle name="Normal 69 3 6" xfId="40266" xr:uid="{00000000-0005-0000-0000-0000499D0000}"/>
    <cellStyle name="Normal 69 3 7" xfId="40267" xr:uid="{00000000-0005-0000-0000-00004A9D0000}"/>
    <cellStyle name="Normal 69 4" xfId="40268" xr:uid="{00000000-0005-0000-0000-00004B9D0000}"/>
    <cellStyle name="Normal 69 4 2" xfId="40269" xr:uid="{00000000-0005-0000-0000-00004C9D0000}"/>
    <cellStyle name="Normal 69 4 2 2" xfId="40270" xr:uid="{00000000-0005-0000-0000-00004D9D0000}"/>
    <cellStyle name="Normal 69 4 2 3" xfId="40271" xr:uid="{00000000-0005-0000-0000-00004E9D0000}"/>
    <cellStyle name="Normal 69 4 3" xfId="40272" xr:uid="{00000000-0005-0000-0000-00004F9D0000}"/>
    <cellStyle name="Normal 69 4 3 2" xfId="40273" xr:uid="{00000000-0005-0000-0000-0000509D0000}"/>
    <cellStyle name="Normal 69 4 4" xfId="40274" xr:uid="{00000000-0005-0000-0000-0000519D0000}"/>
    <cellStyle name="Normal 69 4 4 2" xfId="40275" xr:uid="{00000000-0005-0000-0000-0000529D0000}"/>
    <cellStyle name="Normal 69 4 5" xfId="40276" xr:uid="{00000000-0005-0000-0000-0000539D0000}"/>
    <cellStyle name="Normal 69 4 5 2" xfId="40277" xr:uid="{00000000-0005-0000-0000-0000549D0000}"/>
    <cellStyle name="Normal 69 4 6" xfId="40278" xr:uid="{00000000-0005-0000-0000-0000559D0000}"/>
    <cellStyle name="Normal 69 4 7" xfId="40279" xr:uid="{00000000-0005-0000-0000-0000569D0000}"/>
    <cellStyle name="Normal 69 5" xfId="40280" xr:uid="{00000000-0005-0000-0000-0000579D0000}"/>
    <cellStyle name="Normal 69 5 2" xfId="40281" xr:uid="{00000000-0005-0000-0000-0000589D0000}"/>
    <cellStyle name="Normal 69 5 3" xfId="40282" xr:uid="{00000000-0005-0000-0000-0000599D0000}"/>
    <cellStyle name="Normal 69 6" xfId="40283" xr:uid="{00000000-0005-0000-0000-00005A9D0000}"/>
    <cellStyle name="Normal 69 6 2" xfId="40284" xr:uid="{00000000-0005-0000-0000-00005B9D0000}"/>
    <cellStyle name="Normal 69 7" xfId="40285" xr:uid="{00000000-0005-0000-0000-00005C9D0000}"/>
    <cellStyle name="Normal 69 7 2" xfId="40286" xr:uid="{00000000-0005-0000-0000-00005D9D0000}"/>
    <cellStyle name="Normal 69 8" xfId="40287" xr:uid="{00000000-0005-0000-0000-00005E9D0000}"/>
    <cellStyle name="Normal 69 8 2" xfId="40288" xr:uid="{00000000-0005-0000-0000-00005F9D0000}"/>
    <cellStyle name="Normal 69 9" xfId="40289" xr:uid="{00000000-0005-0000-0000-0000609D0000}"/>
    <cellStyle name="Normal 69 9 2" xfId="40290" xr:uid="{00000000-0005-0000-0000-0000619D0000}"/>
    <cellStyle name="Normal 7" xfId="40291" xr:uid="{00000000-0005-0000-0000-0000629D0000}"/>
    <cellStyle name="Normal 7 10" xfId="40292" xr:uid="{00000000-0005-0000-0000-0000639D0000}"/>
    <cellStyle name="Normal 7 10 10" xfId="40293" xr:uid="{00000000-0005-0000-0000-0000649D0000}"/>
    <cellStyle name="Normal 7 10 2" xfId="40294" xr:uid="{00000000-0005-0000-0000-0000659D0000}"/>
    <cellStyle name="Normal 7 10 2 2" xfId="40295" xr:uid="{00000000-0005-0000-0000-0000669D0000}"/>
    <cellStyle name="Normal 7 10 3" xfId="40296" xr:uid="{00000000-0005-0000-0000-0000679D0000}"/>
    <cellStyle name="Normal 7 10 3 2" xfId="40297" xr:uid="{00000000-0005-0000-0000-0000689D0000}"/>
    <cellStyle name="Normal 7 10 4" xfId="40298" xr:uid="{00000000-0005-0000-0000-0000699D0000}"/>
    <cellStyle name="Normal 7 10 4 2" xfId="40299" xr:uid="{00000000-0005-0000-0000-00006A9D0000}"/>
    <cellStyle name="Normal 7 10 5" xfId="40300" xr:uid="{00000000-0005-0000-0000-00006B9D0000}"/>
    <cellStyle name="Normal 7 10 5 2" xfId="40301" xr:uid="{00000000-0005-0000-0000-00006C9D0000}"/>
    <cellStyle name="Normal 7 10 6" xfId="40302" xr:uid="{00000000-0005-0000-0000-00006D9D0000}"/>
    <cellStyle name="Normal 7 10 6 2" xfId="40303" xr:uid="{00000000-0005-0000-0000-00006E9D0000}"/>
    <cellStyle name="Normal 7 10 7" xfId="40304" xr:uid="{00000000-0005-0000-0000-00006F9D0000}"/>
    <cellStyle name="Normal 7 10 7 2" xfId="40305" xr:uid="{00000000-0005-0000-0000-0000709D0000}"/>
    <cellStyle name="Normal 7 10 8" xfId="40306" xr:uid="{00000000-0005-0000-0000-0000719D0000}"/>
    <cellStyle name="Normal 7 10 9" xfId="40307" xr:uid="{00000000-0005-0000-0000-0000729D0000}"/>
    <cellStyle name="Normal 7 11" xfId="40308" xr:uid="{00000000-0005-0000-0000-0000739D0000}"/>
    <cellStyle name="Normal 7 11 10" xfId="40309" xr:uid="{00000000-0005-0000-0000-0000749D0000}"/>
    <cellStyle name="Normal 7 11 2" xfId="40310" xr:uid="{00000000-0005-0000-0000-0000759D0000}"/>
    <cellStyle name="Normal 7 11 2 2" xfId="40311" xr:uid="{00000000-0005-0000-0000-0000769D0000}"/>
    <cellStyle name="Normal 7 11 3" xfId="40312" xr:uid="{00000000-0005-0000-0000-0000779D0000}"/>
    <cellStyle name="Normal 7 11 3 2" xfId="40313" xr:uid="{00000000-0005-0000-0000-0000789D0000}"/>
    <cellStyle name="Normal 7 11 4" xfId="40314" xr:uid="{00000000-0005-0000-0000-0000799D0000}"/>
    <cellStyle name="Normal 7 11 4 2" xfId="40315" xr:uid="{00000000-0005-0000-0000-00007A9D0000}"/>
    <cellStyle name="Normal 7 11 5" xfId="40316" xr:uid="{00000000-0005-0000-0000-00007B9D0000}"/>
    <cellStyle name="Normal 7 11 5 2" xfId="40317" xr:uid="{00000000-0005-0000-0000-00007C9D0000}"/>
    <cellStyle name="Normal 7 11 6" xfId="40318" xr:uid="{00000000-0005-0000-0000-00007D9D0000}"/>
    <cellStyle name="Normal 7 11 6 2" xfId="40319" xr:uid="{00000000-0005-0000-0000-00007E9D0000}"/>
    <cellStyle name="Normal 7 11 7" xfId="40320" xr:uid="{00000000-0005-0000-0000-00007F9D0000}"/>
    <cellStyle name="Normal 7 11 7 2" xfId="40321" xr:uid="{00000000-0005-0000-0000-0000809D0000}"/>
    <cellStyle name="Normal 7 11 8" xfId="40322" xr:uid="{00000000-0005-0000-0000-0000819D0000}"/>
    <cellStyle name="Normal 7 11 9" xfId="40323" xr:uid="{00000000-0005-0000-0000-0000829D0000}"/>
    <cellStyle name="Normal 7 12" xfId="40324" xr:uid="{00000000-0005-0000-0000-0000839D0000}"/>
    <cellStyle name="Normal 7 12 10" xfId="40325" xr:uid="{00000000-0005-0000-0000-0000849D0000}"/>
    <cellStyle name="Normal 7 12 2" xfId="40326" xr:uid="{00000000-0005-0000-0000-0000859D0000}"/>
    <cellStyle name="Normal 7 12 2 2" xfId="40327" xr:uid="{00000000-0005-0000-0000-0000869D0000}"/>
    <cellStyle name="Normal 7 12 3" xfId="40328" xr:uid="{00000000-0005-0000-0000-0000879D0000}"/>
    <cellStyle name="Normal 7 12 3 2" xfId="40329" xr:uid="{00000000-0005-0000-0000-0000889D0000}"/>
    <cellStyle name="Normal 7 12 4" xfId="40330" xr:uid="{00000000-0005-0000-0000-0000899D0000}"/>
    <cellStyle name="Normal 7 12 4 2" xfId="40331" xr:uid="{00000000-0005-0000-0000-00008A9D0000}"/>
    <cellStyle name="Normal 7 12 5" xfId="40332" xr:uid="{00000000-0005-0000-0000-00008B9D0000}"/>
    <cellStyle name="Normal 7 12 5 2" xfId="40333" xr:uid="{00000000-0005-0000-0000-00008C9D0000}"/>
    <cellStyle name="Normal 7 12 6" xfId="40334" xr:uid="{00000000-0005-0000-0000-00008D9D0000}"/>
    <cellStyle name="Normal 7 12 6 2" xfId="40335" xr:uid="{00000000-0005-0000-0000-00008E9D0000}"/>
    <cellStyle name="Normal 7 12 7" xfId="40336" xr:uid="{00000000-0005-0000-0000-00008F9D0000}"/>
    <cellStyle name="Normal 7 12 7 2" xfId="40337" xr:uid="{00000000-0005-0000-0000-0000909D0000}"/>
    <cellStyle name="Normal 7 12 8" xfId="40338" xr:uid="{00000000-0005-0000-0000-0000919D0000}"/>
    <cellStyle name="Normal 7 12 9" xfId="40339" xr:uid="{00000000-0005-0000-0000-0000929D0000}"/>
    <cellStyle name="Normal 7 13" xfId="40340" xr:uid="{00000000-0005-0000-0000-0000939D0000}"/>
    <cellStyle name="Normal 7 13 10" xfId="40341" xr:uid="{00000000-0005-0000-0000-0000949D0000}"/>
    <cellStyle name="Normal 7 13 2" xfId="40342" xr:uid="{00000000-0005-0000-0000-0000959D0000}"/>
    <cellStyle name="Normal 7 13 2 2" xfId="40343" xr:uid="{00000000-0005-0000-0000-0000969D0000}"/>
    <cellStyle name="Normal 7 13 3" xfId="40344" xr:uid="{00000000-0005-0000-0000-0000979D0000}"/>
    <cellStyle name="Normal 7 13 3 2" xfId="40345" xr:uid="{00000000-0005-0000-0000-0000989D0000}"/>
    <cellStyle name="Normal 7 13 4" xfId="40346" xr:uid="{00000000-0005-0000-0000-0000999D0000}"/>
    <cellStyle name="Normal 7 13 4 2" xfId="40347" xr:uid="{00000000-0005-0000-0000-00009A9D0000}"/>
    <cellStyle name="Normal 7 13 5" xfId="40348" xr:uid="{00000000-0005-0000-0000-00009B9D0000}"/>
    <cellStyle name="Normal 7 13 5 2" xfId="40349" xr:uid="{00000000-0005-0000-0000-00009C9D0000}"/>
    <cellStyle name="Normal 7 13 6" xfId="40350" xr:uid="{00000000-0005-0000-0000-00009D9D0000}"/>
    <cellStyle name="Normal 7 13 6 2" xfId="40351" xr:uid="{00000000-0005-0000-0000-00009E9D0000}"/>
    <cellStyle name="Normal 7 13 7" xfId="40352" xr:uid="{00000000-0005-0000-0000-00009F9D0000}"/>
    <cellStyle name="Normal 7 13 7 2" xfId="40353" xr:uid="{00000000-0005-0000-0000-0000A09D0000}"/>
    <cellStyle name="Normal 7 13 8" xfId="40354" xr:uid="{00000000-0005-0000-0000-0000A19D0000}"/>
    <cellStyle name="Normal 7 13 9" xfId="40355" xr:uid="{00000000-0005-0000-0000-0000A29D0000}"/>
    <cellStyle name="Normal 7 14" xfId="40356" xr:uid="{00000000-0005-0000-0000-0000A39D0000}"/>
    <cellStyle name="Normal 7 14 10" xfId="40357" xr:uid="{00000000-0005-0000-0000-0000A49D0000}"/>
    <cellStyle name="Normal 7 14 2" xfId="40358" xr:uid="{00000000-0005-0000-0000-0000A59D0000}"/>
    <cellStyle name="Normal 7 14 2 2" xfId="40359" xr:uid="{00000000-0005-0000-0000-0000A69D0000}"/>
    <cellStyle name="Normal 7 14 3" xfId="40360" xr:uid="{00000000-0005-0000-0000-0000A79D0000}"/>
    <cellStyle name="Normal 7 14 3 2" xfId="40361" xr:uid="{00000000-0005-0000-0000-0000A89D0000}"/>
    <cellStyle name="Normal 7 14 4" xfId="40362" xr:uid="{00000000-0005-0000-0000-0000A99D0000}"/>
    <cellStyle name="Normal 7 14 4 2" xfId="40363" xr:uid="{00000000-0005-0000-0000-0000AA9D0000}"/>
    <cellStyle name="Normal 7 14 5" xfId="40364" xr:uid="{00000000-0005-0000-0000-0000AB9D0000}"/>
    <cellStyle name="Normal 7 14 5 2" xfId="40365" xr:uid="{00000000-0005-0000-0000-0000AC9D0000}"/>
    <cellStyle name="Normal 7 14 6" xfId="40366" xr:uid="{00000000-0005-0000-0000-0000AD9D0000}"/>
    <cellStyle name="Normal 7 14 6 2" xfId="40367" xr:uid="{00000000-0005-0000-0000-0000AE9D0000}"/>
    <cellStyle name="Normal 7 14 7" xfId="40368" xr:uid="{00000000-0005-0000-0000-0000AF9D0000}"/>
    <cellStyle name="Normal 7 14 7 2" xfId="40369" xr:uid="{00000000-0005-0000-0000-0000B09D0000}"/>
    <cellStyle name="Normal 7 14 8" xfId="40370" xr:uid="{00000000-0005-0000-0000-0000B19D0000}"/>
    <cellStyle name="Normal 7 14 9" xfId="40371" xr:uid="{00000000-0005-0000-0000-0000B29D0000}"/>
    <cellStyle name="Normal 7 15" xfId="40372" xr:uid="{00000000-0005-0000-0000-0000B39D0000}"/>
    <cellStyle name="Normal 7 15 10" xfId="40373" xr:uid="{00000000-0005-0000-0000-0000B49D0000}"/>
    <cellStyle name="Normal 7 15 2" xfId="40374" xr:uid="{00000000-0005-0000-0000-0000B59D0000}"/>
    <cellStyle name="Normal 7 15 2 2" xfId="40375" xr:uid="{00000000-0005-0000-0000-0000B69D0000}"/>
    <cellStyle name="Normal 7 15 3" xfId="40376" xr:uid="{00000000-0005-0000-0000-0000B79D0000}"/>
    <cellStyle name="Normal 7 15 3 2" xfId="40377" xr:uid="{00000000-0005-0000-0000-0000B89D0000}"/>
    <cellStyle name="Normal 7 15 4" xfId="40378" xr:uid="{00000000-0005-0000-0000-0000B99D0000}"/>
    <cellStyle name="Normal 7 15 4 2" xfId="40379" xr:uid="{00000000-0005-0000-0000-0000BA9D0000}"/>
    <cellStyle name="Normal 7 15 5" xfId="40380" xr:uid="{00000000-0005-0000-0000-0000BB9D0000}"/>
    <cellStyle name="Normal 7 15 5 2" xfId="40381" xr:uid="{00000000-0005-0000-0000-0000BC9D0000}"/>
    <cellStyle name="Normal 7 15 6" xfId="40382" xr:uid="{00000000-0005-0000-0000-0000BD9D0000}"/>
    <cellStyle name="Normal 7 15 6 2" xfId="40383" xr:uid="{00000000-0005-0000-0000-0000BE9D0000}"/>
    <cellStyle name="Normal 7 15 7" xfId="40384" xr:uid="{00000000-0005-0000-0000-0000BF9D0000}"/>
    <cellStyle name="Normal 7 15 7 2" xfId="40385" xr:uid="{00000000-0005-0000-0000-0000C09D0000}"/>
    <cellStyle name="Normal 7 15 8" xfId="40386" xr:uid="{00000000-0005-0000-0000-0000C19D0000}"/>
    <cellStyle name="Normal 7 15 9" xfId="40387" xr:uid="{00000000-0005-0000-0000-0000C29D0000}"/>
    <cellStyle name="Normal 7 16" xfId="40388" xr:uid="{00000000-0005-0000-0000-0000C39D0000}"/>
    <cellStyle name="Normal 7 16 10" xfId="40389" xr:uid="{00000000-0005-0000-0000-0000C49D0000}"/>
    <cellStyle name="Normal 7 16 2" xfId="40390" xr:uid="{00000000-0005-0000-0000-0000C59D0000}"/>
    <cellStyle name="Normal 7 16 2 2" xfId="40391" xr:uid="{00000000-0005-0000-0000-0000C69D0000}"/>
    <cellStyle name="Normal 7 16 3" xfId="40392" xr:uid="{00000000-0005-0000-0000-0000C79D0000}"/>
    <cellStyle name="Normal 7 16 3 2" xfId="40393" xr:uid="{00000000-0005-0000-0000-0000C89D0000}"/>
    <cellStyle name="Normal 7 16 4" xfId="40394" xr:uid="{00000000-0005-0000-0000-0000C99D0000}"/>
    <cellStyle name="Normal 7 16 4 2" xfId="40395" xr:uid="{00000000-0005-0000-0000-0000CA9D0000}"/>
    <cellStyle name="Normal 7 16 5" xfId="40396" xr:uid="{00000000-0005-0000-0000-0000CB9D0000}"/>
    <cellStyle name="Normal 7 16 5 2" xfId="40397" xr:uid="{00000000-0005-0000-0000-0000CC9D0000}"/>
    <cellStyle name="Normal 7 16 6" xfId="40398" xr:uid="{00000000-0005-0000-0000-0000CD9D0000}"/>
    <cellStyle name="Normal 7 16 6 2" xfId="40399" xr:uid="{00000000-0005-0000-0000-0000CE9D0000}"/>
    <cellStyle name="Normal 7 16 7" xfId="40400" xr:uid="{00000000-0005-0000-0000-0000CF9D0000}"/>
    <cellStyle name="Normal 7 16 7 2" xfId="40401" xr:uid="{00000000-0005-0000-0000-0000D09D0000}"/>
    <cellStyle name="Normal 7 16 8" xfId="40402" xr:uid="{00000000-0005-0000-0000-0000D19D0000}"/>
    <cellStyle name="Normal 7 16 9" xfId="40403" xr:uid="{00000000-0005-0000-0000-0000D29D0000}"/>
    <cellStyle name="Normal 7 17" xfId="40404" xr:uid="{00000000-0005-0000-0000-0000D39D0000}"/>
    <cellStyle name="Normal 7 17 10" xfId="40405" xr:uid="{00000000-0005-0000-0000-0000D49D0000}"/>
    <cellStyle name="Normal 7 17 2" xfId="40406" xr:uid="{00000000-0005-0000-0000-0000D59D0000}"/>
    <cellStyle name="Normal 7 17 2 2" xfId="40407" xr:uid="{00000000-0005-0000-0000-0000D69D0000}"/>
    <cellStyle name="Normal 7 17 3" xfId="40408" xr:uid="{00000000-0005-0000-0000-0000D79D0000}"/>
    <cellStyle name="Normal 7 17 3 2" xfId="40409" xr:uid="{00000000-0005-0000-0000-0000D89D0000}"/>
    <cellStyle name="Normal 7 17 4" xfId="40410" xr:uid="{00000000-0005-0000-0000-0000D99D0000}"/>
    <cellStyle name="Normal 7 17 4 2" xfId="40411" xr:uid="{00000000-0005-0000-0000-0000DA9D0000}"/>
    <cellStyle name="Normal 7 17 5" xfId="40412" xr:uid="{00000000-0005-0000-0000-0000DB9D0000}"/>
    <cellStyle name="Normal 7 17 5 2" xfId="40413" xr:uid="{00000000-0005-0000-0000-0000DC9D0000}"/>
    <cellStyle name="Normal 7 17 6" xfId="40414" xr:uid="{00000000-0005-0000-0000-0000DD9D0000}"/>
    <cellStyle name="Normal 7 17 6 2" xfId="40415" xr:uid="{00000000-0005-0000-0000-0000DE9D0000}"/>
    <cellStyle name="Normal 7 17 7" xfId="40416" xr:uid="{00000000-0005-0000-0000-0000DF9D0000}"/>
    <cellStyle name="Normal 7 17 7 2" xfId="40417" xr:uid="{00000000-0005-0000-0000-0000E09D0000}"/>
    <cellStyle name="Normal 7 17 8" xfId="40418" xr:uid="{00000000-0005-0000-0000-0000E19D0000}"/>
    <cellStyle name="Normal 7 17 9" xfId="40419" xr:uid="{00000000-0005-0000-0000-0000E29D0000}"/>
    <cellStyle name="Normal 7 18" xfId="40420" xr:uid="{00000000-0005-0000-0000-0000E39D0000}"/>
    <cellStyle name="Normal 7 18 10" xfId="40421" xr:uid="{00000000-0005-0000-0000-0000E49D0000}"/>
    <cellStyle name="Normal 7 18 2" xfId="40422" xr:uid="{00000000-0005-0000-0000-0000E59D0000}"/>
    <cellStyle name="Normal 7 18 2 2" xfId="40423" xr:uid="{00000000-0005-0000-0000-0000E69D0000}"/>
    <cellStyle name="Normal 7 18 3" xfId="40424" xr:uid="{00000000-0005-0000-0000-0000E79D0000}"/>
    <cellStyle name="Normal 7 18 3 2" xfId="40425" xr:uid="{00000000-0005-0000-0000-0000E89D0000}"/>
    <cellStyle name="Normal 7 18 4" xfId="40426" xr:uid="{00000000-0005-0000-0000-0000E99D0000}"/>
    <cellStyle name="Normal 7 18 4 2" xfId="40427" xr:uid="{00000000-0005-0000-0000-0000EA9D0000}"/>
    <cellStyle name="Normal 7 18 5" xfId="40428" xr:uid="{00000000-0005-0000-0000-0000EB9D0000}"/>
    <cellStyle name="Normal 7 18 5 2" xfId="40429" xr:uid="{00000000-0005-0000-0000-0000EC9D0000}"/>
    <cellStyle name="Normal 7 18 6" xfId="40430" xr:uid="{00000000-0005-0000-0000-0000ED9D0000}"/>
    <cellStyle name="Normal 7 18 6 2" xfId="40431" xr:uid="{00000000-0005-0000-0000-0000EE9D0000}"/>
    <cellStyle name="Normal 7 18 7" xfId="40432" xr:uid="{00000000-0005-0000-0000-0000EF9D0000}"/>
    <cellStyle name="Normal 7 18 7 2" xfId="40433" xr:uid="{00000000-0005-0000-0000-0000F09D0000}"/>
    <cellStyle name="Normal 7 18 8" xfId="40434" xr:uid="{00000000-0005-0000-0000-0000F19D0000}"/>
    <cellStyle name="Normal 7 18 9" xfId="40435" xr:uid="{00000000-0005-0000-0000-0000F29D0000}"/>
    <cellStyle name="Normal 7 19" xfId="40436" xr:uid="{00000000-0005-0000-0000-0000F39D0000}"/>
    <cellStyle name="Normal 7 19 10" xfId="40437" xr:uid="{00000000-0005-0000-0000-0000F49D0000}"/>
    <cellStyle name="Normal 7 19 2" xfId="40438" xr:uid="{00000000-0005-0000-0000-0000F59D0000}"/>
    <cellStyle name="Normal 7 19 2 2" xfId="40439" xr:uid="{00000000-0005-0000-0000-0000F69D0000}"/>
    <cellStyle name="Normal 7 19 3" xfId="40440" xr:uid="{00000000-0005-0000-0000-0000F79D0000}"/>
    <cellStyle name="Normal 7 19 3 2" xfId="40441" xr:uid="{00000000-0005-0000-0000-0000F89D0000}"/>
    <cellStyle name="Normal 7 19 4" xfId="40442" xr:uid="{00000000-0005-0000-0000-0000F99D0000}"/>
    <cellStyle name="Normal 7 19 4 2" xfId="40443" xr:uid="{00000000-0005-0000-0000-0000FA9D0000}"/>
    <cellStyle name="Normal 7 19 5" xfId="40444" xr:uid="{00000000-0005-0000-0000-0000FB9D0000}"/>
    <cellStyle name="Normal 7 19 5 2" xfId="40445" xr:uid="{00000000-0005-0000-0000-0000FC9D0000}"/>
    <cellStyle name="Normal 7 19 6" xfId="40446" xr:uid="{00000000-0005-0000-0000-0000FD9D0000}"/>
    <cellStyle name="Normal 7 19 6 2" xfId="40447" xr:uid="{00000000-0005-0000-0000-0000FE9D0000}"/>
    <cellStyle name="Normal 7 19 7" xfId="40448" xr:uid="{00000000-0005-0000-0000-0000FF9D0000}"/>
    <cellStyle name="Normal 7 19 7 2" xfId="40449" xr:uid="{00000000-0005-0000-0000-0000009E0000}"/>
    <cellStyle name="Normal 7 19 8" xfId="40450" xr:uid="{00000000-0005-0000-0000-0000019E0000}"/>
    <cellStyle name="Normal 7 19 9" xfId="40451" xr:uid="{00000000-0005-0000-0000-0000029E0000}"/>
    <cellStyle name="Normal 7 2" xfId="40452" xr:uid="{00000000-0005-0000-0000-0000039E0000}"/>
    <cellStyle name="Normal 7 2 10" xfId="40453" xr:uid="{00000000-0005-0000-0000-0000049E0000}"/>
    <cellStyle name="Normal 7 2 10 2" xfId="40454" xr:uid="{00000000-0005-0000-0000-0000059E0000}"/>
    <cellStyle name="Normal 7 2 11" xfId="40455" xr:uid="{00000000-0005-0000-0000-0000069E0000}"/>
    <cellStyle name="Normal 7 2 12" xfId="40456" xr:uid="{00000000-0005-0000-0000-0000079E0000}"/>
    <cellStyle name="Normal 7 2 2" xfId="40457" xr:uid="{00000000-0005-0000-0000-0000089E0000}"/>
    <cellStyle name="Normal 7 2 2 10" xfId="40458" xr:uid="{00000000-0005-0000-0000-0000099E0000}"/>
    <cellStyle name="Normal 7 2 2 2" xfId="40459" xr:uid="{00000000-0005-0000-0000-00000A9E0000}"/>
    <cellStyle name="Normal 7 2 2 2 2" xfId="40460" xr:uid="{00000000-0005-0000-0000-00000B9E0000}"/>
    <cellStyle name="Normal 7 2 2 3" xfId="40461" xr:uid="{00000000-0005-0000-0000-00000C9E0000}"/>
    <cellStyle name="Normal 7 2 2 3 2" xfId="40462" xr:uid="{00000000-0005-0000-0000-00000D9E0000}"/>
    <cellStyle name="Normal 7 2 2 4" xfId="40463" xr:uid="{00000000-0005-0000-0000-00000E9E0000}"/>
    <cellStyle name="Normal 7 2 2 4 2" xfId="40464" xr:uid="{00000000-0005-0000-0000-00000F9E0000}"/>
    <cellStyle name="Normal 7 2 2 5" xfId="40465" xr:uid="{00000000-0005-0000-0000-0000109E0000}"/>
    <cellStyle name="Normal 7 2 2 5 2" xfId="40466" xr:uid="{00000000-0005-0000-0000-0000119E0000}"/>
    <cellStyle name="Normal 7 2 2 6" xfId="40467" xr:uid="{00000000-0005-0000-0000-0000129E0000}"/>
    <cellStyle name="Normal 7 2 2 6 2" xfId="40468" xr:uid="{00000000-0005-0000-0000-0000139E0000}"/>
    <cellStyle name="Normal 7 2 2 7" xfId="40469" xr:uid="{00000000-0005-0000-0000-0000149E0000}"/>
    <cellStyle name="Normal 7 2 2 7 2" xfId="40470" xr:uid="{00000000-0005-0000-0000-0000159E0000}"/>
    <cellStyle name="Normal 7 2 2 8" xfId="40471" xr:uid="{00000000-0005-0000-0000-0000169E0000}"/>
    <cellStyle name="Normal 7 2 2 9" xfId="40472" xr:uid="{00000000-0005-0000-0000-0000179E0000}"/>
    <cellStyle name="Normal 7 2 3" xfId="40473" xr:uid="{00000000-0005-0000-0000-0000189E0000}"/>
    <cellStyle name="Normal 7 2 3 10" xfId="40474" xr:uid="{00000000-0005-0000-0000-0000199E0000}"/>
    <cellStyle name="Normal 7 2 3 2" xfId="40475" xr:uid="{00000000-0005-0000-0000-00001A9E0000}"/>
    <cellStyle name="Normal 7 2 3 2 2" xfId="40476" xr:uid="{00000000-0005-0000-0000-00001B9E0000}"/>
    <cellStyle name="Normal 7 2 3 3" xfId="40477" xr:uid="{00000000-0005-0000-0000-00001C9E0000}"/>
    <cellStyle name="Normal 7 2 3 3 2" xfId="40478" xr:uid="{00000000-0005-0000-0000-00001D9E0000}"/>
    <cellStyle name="Normal 7 2 3 4" xfId="40479" xr:uid="{00000000-0005-0000-0000-00001E9E0000}"/>
    <cellStyle name="Normal 7 2 3 4 2" xfId="40480" xr:uid="{00000000-0005-0000-0000-00001F9E0000}"/>
    <cellStyle name="Normal 7 2 3 5" xfId="40481" xr:uid="{00000000-0005-0000-0000-0000209E0000}"/>
    <cellStyle name="Normal 7 2 3 5 2" xfId="40482" xr:uid="{00000000-0005-0000-0000-0000219E0000}"/>
    <cellStyle name="Normal 7 2 3 6" xfId="40483" xr:uid="{00000000-0005-0000-0000-0000229E0000}"/>
    <cellStyle name="Normal 7 2 3 6 2" xfId="40484" xr:uid="{00000000-0005-0000-0000-0000239E0000}"/>
    <cellStyle name="Normal 7 2 3 7" xfId="40485" xr:uid="{00000000-0005-0000-0000-0000249E0000}"/>
    <cellStyle name="Normal 7 2 3 7 2" xfId="40486" xr:uid="{00000000-0005-0000-0000-0000259E0000}"/>
    <cellStyle name="Normal 7 2 3 8" xfId="40487" xr:uid="{00000000-0005-0000-0000-0000269E0000}"/>
    <cellStyle name="Normal 7 2 3 9" xfId="40488" xr:uid="{00000000-0005-0000-0000-0000279E0000}"/>
    <cellStyle name="Normal 7 2 4" xfId="40489" xr:uid="{00000000-0005-0000-0000-0000289E0000}"/>
    <cellStyle name="Normal 7 2 4 2" xfId="40490" xr:uid="{00000000-0005-0000-0000-0000299E0000}"/>
    <cellStyle name="Normal 7 2 4 2 2" xfId="40491" xr:uid="{00000000-0005-0000-0000-00002A9E0000}"/>
    <cellStyle name="Normal 7 2 4 2 3" xfId="40492" xr:uid="{00000000-0005-0000-0000-00002B9E0000}"/>
    <cellStyle name="Normal 7 2 4 3" xfId="40493" xr:uid="{00000000-0005-0000-0000-00002C9E0000}"/>
    <cellStyle name="Normal 7 2 4 3 2" xfId="40494" xr:uid="{00000000-0005-0000-0000-00002D9E0000}"/>
    <cellStyle name="Normal 7 2 4 4" xfId="40495" xr:uid="{00000000-0005-0000-0000-00002E9E0000}"/>
    <cellStyle name="Normal 7 2 4 4 2" xfId="40496" xr:uid="{00000000-0005-0000-0000-00002F9E0000}"/>
    <cellStyle name="Normal 7 2 4 5" xfId="40497" xr:uid="{00000000-0005-0000-0000-0000309E0000}"/>
    <cellStyle name="Normal 7 2 4 5 2" xfId="40498" xr:uid="{00000000-0005-0000-0000-0000319E0000}"/>
    <cellStyle name="Normal 7 2 4 6" xfId="40499" xr:uid="{00000000-0005-0000-0000-0000329E0000}"/>
    <cellStyle name="Normal 7 2 4 7" xfId="40500" xr:uid="{00000000-0005-0000-0000-0000339E0000}"/>
    <cellStyle name="Normal 7 2 5" xfId="40501" xr:uid="{00000000-0005-0000-0000-0000349E0000}"/>
    <cellStyle name="Normal 7 2 5 2" xfId="40502" xr:uid="{00000000-0005-0000-0000-0000359E0000}"/>
    <cellStyle name="Normal 7 2 5 3" xfId="40503" xr:uid="{00000000-0005-0000-0000-0000369E0000}"/>
    <cellStyle name="Normal 7 2 6" xfId="40504" xr:uid="{00000000-0005-0000-0000-0000379E0000}"/>
    <cellStyle name="Normal 7 2 6 2" xfId="40505" xr:uid="{00000000-0005-0000-0000-0000389E0000}"/>
    <cellStyle name="Normal 7 2 7" xfId="40506" xr:uid="{00000000-0005-0000-0000-0000399E0000}"/>
    <cellStyle name="Normal 7 2 7 2" xfId="40507" xr:uid="{00000000-0005-0000-0000-00003A9E0000}"/>
    <cellStyle name="Normal 7 2 8" xfId="40508" xr:uid="{00000000-0005-0000-0000-00003B9E0000}"/>
    <cellStyle name="Normal 7 2 8 2" xfId="40509" xr:uid="{00000000-0005-0000-0000-00003C9E0000}"/>
    <cellStyle name="Normal 7 2 9" xfId="40510" xr:uid="{00000000-0005-0000-0000-00003D9E0000}"/>
    <cellStyle name="Normal 7 2 9 2" xfId="40511" xr:uid="{00000000-0005-0000-0000-00003E9E0000}"/>
    <cellStyle name="Normal 7 20" xfId="40512" xr:uid="{00000000-0005-0000-0000-00003F9E0000}"/>
    <cellStyle name="Normal 7 20 10" xfId="40513" xr:uid="{00000000-0005-0000-0000-0000409E0000}"/>
    <cellStyle name="Normal 7 20 2" xfId="40514" xr:uid="{00000000-0005-0000-0000-0000419E0000}"/>
    <cellStyle name="Normal 7 20 2 2" xfId="40515" xr:uid="{00000000-0005-0000-0000-0000429E0000}"/>
    <cellStyle name="Normal 7 20 2 2 2" xfId="40516" xr:uid="{00000000-0005-0000-0000-0000439E0000}"/>
    <cellStyle name="Normal 7 20 2 2 3" xfId="40517" xr:uid="{00000000-0005-0000-0000-0000449E0000}"/>
    <cellStyle name="Normal 7 20 2 3" xfId="40518" xr:uid="{00000000-0005-0000-0000-0000459E0000}"/>
    <cellStyle name="Normal 7 20 2 3 2" xfId="40519" xr:uid="{00000000-0005-0000-0000-0000469E0000}"/>
    <cellStyle name="Normal 7 20 2 4" xfId="40520" xr:uid="{00000000-0005-0000-0000-0000479E0000}"/>
    <cellStyle name="Normal 7 20 2 4 2" xfId="40521" xr:uid="{00000000-0005-0000-0000-0000489E0000}"/>
    <cellStyle name="Normal 7 20 2 5" xfId="40522" xr:uid="{00000000-0005-0000-0000-0000499E0000}"/>
    <cellStyle name="Normal 7 20 2 5 2" xfId="40523" xr:uid="{00000000-0005-0000-0000-00004A9E0000}"/>
    <cellStyle name="Normal 7 20 2 6" xfId="40524" xr:uid="{00000000-0005-0000-0000-00004B9E0000}"/>
    <cellStyle name="Normal 7 20 2 7" xfId="40525" xr:uid="{00000000-0005-0000-0000-00004C9E0000}"/>
    <cellStyle name="Normal 7 20 3" xfId="40526" xr:uid="{00000000-0005-0000-0000-00004D9E0000}"/>
    <cellStyle name="Normal 7 20 3 2" xfId="40527" xr:uid="{00000000-0005-0000-0000-00004E9E0000}"/>
    <cellStyle name="Normal 7 20 3 3" xfId="40528" xr:uid="{00000000-0005-0000-0000-00004F9E0000}"/>
    <cellStyle name="Normal 7 20 4" xfId="40529" xr:uid="{00000000-0005-0000-0000-0000509E0000}"/>
    <cellStyle name="Normal 7 20 4 2" xfId="40530" xr:uid="{00000000-0005-0000-0000-0000519E0000}"/>
    <cellStyle name="Normal 7 20 5" xfId="40531" xr:uid="{00000000-0005-0000-0000-0000529E0000}"/>
    <cellStyle name="Normal 7 20 5 2" xfId="40532" xr:uid="{00000000-0005-0000-0000-0000539E0000}"/>
    <cellStyle name="Normal 7 20 6" xfId="40533" xr:uid="{00000000-0005-0000-0000-0000549E0000}"/>
    <cellStyle name="Normal 7 20 6 2" xfId="40534" xr:uid="{00000000-0005-0000-0000-0000559E0000}"/>
    <cellStyle name="Normal 7 20 7" xfId="40535" xr:uid="{00000000-0005-0000-0000-0000569E0000}"/>
    <cellStyle name="Normal 7 20 7 2" xfId="40536" xr:uid="{00000000-0005-0000-0000-0000579E0000}"/>
    <cellStyle name="Normal 7 20 8" xfId="40537" xr:uid="{00000000-0005-0000-0000-0000589E0000}"/>
    <cellStyle name="Normal 7 20 8 2" xfId="40538" xr:uid="{00000000-0005-0000-0000-0000599E0000}"/>
    <cellStyle name="Normal 7 20 9" xfId="40539" xr:uid="{00000000-0005-0000-0000-00005A9E0000}"/>
    <cellStyle name="Normal 7 21" xfId="40540" xr:uid="{00000000-0005-0000-0000-00005B9E0000}"/>
    <cellStyle name="Normal 7 21 10" xfId="40541" xr:uid="{00000000-0005-0000-0000-00005C9E0000}"/>
    <cellStyle name="Normal 7 21 2" xfId="40542" xr:uid="{00000000-0005-0000-0000-00005D9E0000}"/>
    <cellStyle name="Normal 7 21 2 2" xfId="40543" xr:uid="{00000000-0005-0000-0000-00005E9E0000}"/>
    <cellStyle name="Normal 7 21 2 2 2" xfId="40544" xr:uid="{00000000-0005-0000-0000-00005F9E0000}"/>
    <cellStyle name="Normal 7 21 2 2 3" xfId="40545" xr:uid="{00000000-0005-0000-0000-0000609E0000}"/>
    <cellStyle name="Normal 7 21 2 3" xfId="40546" xr:uid="{00000000-0005-0000-0000-0000619E0000}"/>
    <cellStyle name="Normal 7 21 2 3 2" xfId="40547" xr:uid="{00000000-0005-0000-0000-0000629E0000}"/>
    <cellStyle name="Normal 7 21 2 4" xfId="40548" xr:uid="{00000000-0005-0000-0000-0000639E0000}"/>
    <cellStyle name="Normal 7 21 2 4 2" xfId="40549" xr:uid="{00000000-0005-0000-0000-0000649E0000}"/>
    <cellStyle name="Normal 7 21 2 5" xfId="40550" xr:uid="{00000000-0005-0000-0000-0000659E0000}"/>
    <cellStyle name="Normal 7 21 2 5 2" xfId="40551" xr:uid="{00000000-0005-0000-0000-0000669E0000}"/>
    <cellStyle name="Normal 7 21 2 6" xfId="40552" xr:uid="{00000000-0005-0000-0000-0000679E0000}"/>
    <cellStyle name="Normal 7 21 2 7" xfId="40553" xr:uid="{00000000-0005-0000-0000-0000689E0000}"/>
    <cellStyle name="Normal 7 21 3" xfId="40554" xr:uid="{00000000-0005-0000-0000-0000699E0000}"/>
    <cellStyle name="Normal 7 21 3 2" xfId="40555" xr:uid="{00000000-0005-0000-0000-00006A9E0000}"/>
    <cellStyle name="Normal 7 21 3 3" xfId="40556" xr:uid="{00000000-0005-0000-0000-00006B9E0000}"/>
    <cellStyle name="Normal 7 21 4" xfId="40557" xr:uid="{00000000-0005-0000-0000-00006C9E0000}"/>
    <cellStyle name="Normal 7 21 4 2" xfId="40558" xr:uid="{00000000-0005-0000-0000-00006D9E0000}"/>
    <cellStyle name="Normal 7 21 5" xfId="40559" xr:uid="{00000000-0005-0000-0000-00006E9E0000}"/>
    <cellStyle name="Normal 7 21 5 2" xfId="40560" xr:uid="{00000000-0005-0000-0000-00006F9E0000}"/>
    <cellStyle name="Normal 7 21 6" xfId="40561" xr:uid="{00000000-0005-0000-0000-0000709E0000}"/>
    <cellStyle name="Normal 7 21 6 2" xfId="40562" xr:uid="{00000000-0005-0000-0000-0000719E0000}"/>
    <cellStyle name="Normal 7 21 7" xfId="40563" xr:uid="{00000000-0005-0000-0000-0000729E0000}"/>
    <cellStyle name="Normal 7 21 7 2" xfId="40564" xr:uid="{00000000-0005-0000-0000-0000739E0000}"/>
    <cellStyle name="Normal 7 21 8" xfId="40565" xr:uid="{00000000-0005-0000-0000-0000749E0000}"/>
    <cellStyle name="Normal 7 21 8 2" xfId="40566" xr:uid="{00000000-0005-0000-0000-0000759E0000}"/>
    <cellStyle name="Normal 7 21 9" xfId="40567" xr:uid="{00000000-0005-0000-0000-0000769E0000}"/>
    <cellStyle name="Normal 7 22" xfId="40568" xr:uid="{00000000-0005-0000-0000-0000779E0000}"/>
    <cellStyle name="Normal 7 22 10" xfId="40569" xr:uid="{00000000-0005-0000-0000-0000789E0000}"/>
    <cellStyle name="Normal 7 22 2" xfId="40570" xr:uid="{00000000-0005-0000-0000-0000799E0000}"/>
    <cellStyle name="Normal 7 22 2 2" xfId="40571" xr:uid="{00000000-0005-0000-0000-00007A9E0000}"/>
    <cellStyle name="Normal 7 22 2 2 2" xfId="40572" xr:uid="{00000000-0005-0000-0000-00007B9E0000}"/>
    <cellStyle name="Normal 7 22 2 2 3" xfId="40573" xr:uid="{00000000-0005-0000-0000-00007C9E0000}"/>
    <cellStyle name="Normal 7 22 2 3" xfId="40574" xr:uid="{00000000-0005-0000-0000-00007D9E0000}"/>
    <cellStyle name="Normal 7 22 2 3 2" xfId="40575" xr:uid="{00000000-0005-0000-0000-00007E9E0000}"/>
    <cellStyle name="Normal 7 22 2 4" xfId="40576" xr:uid="{00000000-0005-0000-0000-00007F9E0000}"/>
    <cellStyle name="Normal 7 22 2 4 2" xfId="40577" xr:uid="{00000000-0005-0000-0000-0000809E0000}"/>
    <cellStyle name="Normal 7 22 2 5" xfId="40578" xr:uid="{00000000-0005-0000-0000-0000819E0000}"/>
    <cellStyle name="Normal 7 22 2 5 2" xfId="40579" xr:uid="{00000000-0005-0000-0000-0000829E0000}"/>
    <cellStyle name="Normal 7 22 2 6" xfId="40580" xr:uid="{00000000-0005-0000-0000-0000839E0000}"/>
    <cellStyle name="Normal 7 22 2 7" xfId="40581" xr:uid="{00000000-0005-0000-0000-0000849E0000}"/>
    <cellStyle name="Normal 7 22 3" xfId="40582" xr:uid="{00000000-0005-0000-0000-0000859E0000}"/>
    <cellStyle name="Normal 7 22 3 2" xfId="40583" xr:uid="{00000000-0005-0000-0000-0000869E0000}"/>
    <cellStyle name="Normal 7 22 3 3" xfId="40584" xr:uid="{00000000-0005-0000-0000-0000879E0000}"/>
    <cellStyle name="Normal 7 22 4" xfId="40585" xr:uid="{00000000-0005-0000-0000-0000889E0000}"/>
    <cellStyle name="Normal 7 22 4 2" xfId="40586" xr:uid="{00000000-0005-0000-0000-0000899E0000}"/>
    <cellStyle name="Normal 7 22 5" xfId="40587" xr:uid="{00000000-0005-0000-0000-00008A9E0000}"/>
    <cellStyle name="Normal 7 22 5 2" xfId="40588" xr:uid="{00000000-0005-0000-0000-00008B9E0000}"/>
    <cellStyle name="Normal 7 22 6" xfId="40589" xr:uid="{00000000-0005-0000-0000-00008C9E0000}"/>
    <cellStyle name="Normal 7 22 6 2" xfId="40590" xr:uid="{00000000-0005-0000-0000-00008D9E0000}"/>
    <cellStyle name="Normal 7 22 7" xfId="40591" xr:uid="{00000000-0005-0000-0000-00008E9E0000}"/>
    <cellStyle name="Normal 7 22 7 2" xfId="40592" xr:uid="{00000000-0005-0000-0000-00008F9E0000}"/>
    <cellStyle name="Normal 7 22 8" xfId="40593" xr:uid="{00000000-0005-0000-0000-0000909E0000}"/>
    <cellStyle name="Normal 7 22 8 2" xfId="40594" xr:uid="{00000000-0005-0000-0000-0000919E0000}"/>
    <cellStyle name="Normal 7 22 9" xfId="40595" xr:uid="{00000000-0005-0000-0000-0000929E0000}"/>
    <cellStyle name="Normal 7 23" xfId="40596" xr:uid="{00000000-0005-0000-0000-0000939E0000}"/>
    <cellStyle name="Normal 7 23 10" xfId="40597" xr:uid="{00000000-0005-0000-0000-0000949E0000}"/>
    <cellStyle name="Normal 7 23 2" xfId="40598" xr:uid="{00000000-0005-0000-0000-0000959E0000}"/>
    <cellStyle name="Normal 7 23 2 2" xfId="40599" xr:uid="{00000000-0005-0000-0000-0000969E0000}"/>
    <cellStyle name="Normal 7 23 2 2 2" xfId="40600" xr:uid="{00000000-0005-0000-0000-0000979E0000}"/>
    <cellStyle name="Normal 7 23 2 2 3" xfId="40601" xr:uid="{00000000-0005-0000-0000-0000989E0000}"/>
    <cellStyle name="Normal 7 23 2 3" xfId="40602" xr:uid="{00000000-0005-0000-0000-0000999E0000}"/>
    <cellStyle name="Normal 7 23 2 3 2" xfId="40603" xr:uid="{00000000-0005-0000-0000-00009A9E0000}"/>
    <cellStyle name="Normal 7 23 2 4" xfId="40604" xr:uid="{00000000-0005-0000-0000-00009B9E0000}"/>
    <cellStyle name="Normal 7 23 2 4 2" xfId="40605" xr:uid="{00000000-0005-0000-0000-00009C9E0000}"/>
    <cellStyle name="Normal 7 23 2 5" xfId="40606" xr:uid="{00000000-0005-0000-0000-00009D9E0000}"/>
    <cellStyle name="Normal 7 23 2 5 2" xfId="40607" xr:uid="{00000000-0005-0000-0000-00009E9E0000}"/>
    <cellStyle name="Normal 7 23 2 6" xfId="40608" xr:uid="{00000000-0005-0000-0000-00009F9E0000}"/>
    <cellStyle name="Normal 7 23 2 7" xfId="40609" xr:uid="{00000000-0005-0000-0000-0000A09E0000}"/>
    <cellStyle name="Normal 7 23 3" xfId="40610" xr:uid="{00000000-0005-0000-0000-0000A19E0000}"/>
    <cellStyle name="Normal 7 23 3 2" xfId="40611" xr:uid="{00000000-0005-0000-0000-0000A29E0000}"/>
    <cellStyle name="Normal 7 23 3 3" xfId="40612" xr:uid="{00000000-0005-0000-0000-0000A39E0000}"/>
    <cellStyle name="Normal 7 23 4" xfId="40613" xr:uid="{00000000-0005-0000-0000-0000A49E0000}"/>
    <cellStyle name="Normal 7 23 4 2" xfId="40614" xr:uid="{00000000-0005-0000-0000-0000A59E0000}"/>
    <cellStyle name="Normal 7 23 5" xfId="40615" xr:uid="{00000000-0005-0000-0000-0000A69E0000}"/>
    <cellStyle name="Normal 7 23 5 2" xfId="40616" xr:uid="{00000000-0005-0000-0000-0000A79E0000}"/>
    <cellStyle name="Normal 7 23 6" xfId="40617" xr:uid="{00000000-0005-0000-0000-0000A89E0000}"/>
    <cellStyle name="Normal 7 23 6 2" xfId="40618" xr:uid="{00000000-0005-0000-0000-0000A99E0000}"/>
    <cellStyle name="Normal 7 23 7" xfId="40619" xr:uid="{00000000-0005-0000-0000-0000AA9E0000}"/>
    <cellStyle name="Normal 7 23 7 2" xfId="40620" xr:uid="{00000000-0005-0000-0000-0000AB9E0000}"/>
    <cellStyle name="Normal 7 23 8" xfId="40621" xr:uid="{00000000-0005-0000-0000-0000AC9E0000}"/>
    <cellStyle name="Normal 7 23 8 2" xfId="40622" xr:uid="{00000000-0005-0000-0000-0000AD9E0000}"/>
    <cellStyle name="Normal 7 23 9" xfId="40623" xr:uid="{00000000-0005-0000-0000-0000AE9E0000}"/>
    <cellStyle name="Normal 7 24" xfId="40624" xr:uid="{00000000-0005-0000-0000-0000AF9E0000}"/>
    <cellStyle name="Normal 7 24 10" xfId="40625" xr:uid="{00000000-0005-0000-0000-0000B09E0000}"/>
    <cellStyle name="Normal 7 24 2" xfId="40626" xr:uid="{00000000-0005-0000-0000-0000B19E0000}"/>
    <cellStyle name="Normal 7 24 2 2" xfId="40627" xr:uid="{00000000-0005-0000-0000-0000B29E0000}"/>
    <cellStyle name="Normal 7 24 2 2 2" xfId="40628" xr:uid="{00000000-0005-0000-0000-0000B39E0000}"/>
    <cellStyle name="Normal 7 24 2 2 3" xfId="40629" xr:uid="{00000000-0005-0000-0000-0000B49E0000}"/>
    <cellStyle name="Normal 7 24 2 3" xfId="40630" xr:uid="{00000000-0005-0000-0000-0000B59E0000}"/>
    <cellStyle name="Normal 7 24 2 3 2" xfId="40631" xr:uid="{00000000-0005-0000-0000-0000B69E0000}"/>
    <cellStyle name="Normal 7 24 2 4" xfId="40632" xr:uid="{00000000-0005-0000-0000-0000B79E0000}"/>
    <cellStyle name="Normal 7 24 2 4 2" xfId="40633" xr:uid="{00000000-0005-0000-0000-0000B89E0000}"/>
    <cellStyle name="Normal 7 24 2 5" xfId="40634" xr:uid="{00000000-0005-0000-0000-0000B99E0000}"/>
    <cellStyle name="Normal 7 24 2 5 2" xfId="40635" xr:uid="{00000000-0005-0000-0000-0000BA9E0000}"/>
    <cellStyle name="Normal 7 24 2 6" xfId="40636" xr:uid="{00000000-0005-0000-0000-0000BB9E0000}"/>
    <cellStyle name="Normal 7 24 2 7" xfId="40637" xr:uid="{00000000-0005-0000-0000-0000BC9E0000}"/>
    <cellStyle name="Normal 7 24 3" xfId="40638" xr:uid="{00000000-0005-0000-0000-0000BD9E0000}"/>
    <cellStyle name="Normal 7 24 3 2" xfId="40639" xr:uid="{00000000-0005-0000-0000-0000BE9E0000}"/>
    <cellStyle name="Normal 7 24 3 3" xfId="40640" xr:uid="{00000000-0005-0000-0000-0000BF9E0000}"/>
    <cellStyle name="Normal 7 24 4" xfId="40641" xr:uid="{00000000-0005-0000-0000-0000C09E0000}"/>
    <cellStyle name="Normal 7 24 4 2" xfId="40642" xr:uid="{00000000-0005-0000-0000-0000C19E0000}"/>
    <cellStyle name="Normal 7 24 5" xfId="40643" xr:uid="{00000000-0005-0000-0000-0000C29E0000}"/>
    <cellStyle name="Normal 7 24 5 2" xfId="40644" xr:uid="{00000000-0005-0000-0000-0000C39E0000}"/>
    <cellStyle name="Normal 7 24 6" xfId="40645" xr:uid="{00000000-0005-0000-0000-0000C49E0000}"/>
    <cellStyle name="Normal 7 24 6 2" xfId="40646" xr:uid="{00000000-0005-0000-0000-0000C59E0000}"/>
    <cellStyle name="Normal 7 24 7" xfId="40647" xr:uid="{00000000-0005-0000-0000-0000C69E0000}"/>
    <cellStyle name="Normal 7 24 7 2" xfId="40648" xr:uid="{00000000-0005-0000-0000-0000C79E0000}"/>
    <cellStyle name="Normal 7 24 8" xfId="40649" xr:uid="{00000000-0005-0000-0000-0000C89E0000}"/>
    <cellStyle name="Normal 7 24 8 2" xfId="40650" xr:uid="{00000000-0005-0000-0000-0000C99E0000}"/>
    <cellStyle name="Normal 7 24 9" xfId="40651" xr:uid="{00000000-0005-0000-0000-0000CA9E0000}"/>
    <cellStyle name="Normal 7 25" xfId="40652" xr:uid="{00000000-0005-0000-0000-0000CB9E0000}"/>
    <cellStyle name="Normal 7 25 10" xfId="40653" xr:uid="{00000000-0005-0000-0000-0000CC9E0000}"/>
    <cellStyle name="Normal 7 25 2" xfId="40654" xr:uid="{00000000-0005-0000-0000-0000CD9E0000}"/>
    <cellStyle name="Normal 7 25 2 2" xfId="40655" xr:uid="{00000000-0005-0000-0000-0000CE9E0000}"/>
    <cellStyle name="Normal 7 25 2 2 2" xfId="40656" xr:uid="{00000000-0005-0000-0000-0000CF9E0000}"/>
    <cellStyle name="Normal 7 25 2 2 3" xfId="40657" xr:uid="{00000000-0005-0000-0000-0000D09E0000}"/>
    <cellStyle name="Normal 7 25 2 3" xfId="40658" xr:uid="{00000000-0005-0000-0000-0000D19E0000}"/>
    <cellStyle name="Normal 7 25 2 3 2" xfId="40659" xr:uid="{00000000-0005-0000-0000-0000D29E0000}"/>
    <cellStyle name="Normal 7 25 2 4" xfId="40660" xr:uid="{00000000-0005-0000-0000-0000D39E0000}"/>
    <cellStyle name="Normal 7 25 2 4 2" xfId="40661" xr:uid="{00000000-0005-0000-0000-0000D49E0000}"/>
    <cellStyle name="Normal 7 25 2 5" xfId="40662" xr:uid="{00000000-0005-0000-0000-0000D59E0000}"/>
    <cellStyle name="Normal 7 25 2 5 2" xfId="40663" xr:uid="{00000000-0005-0000-0000-0000D69E0000}"/>
    <cellStyle name="Normal 7 25 2 6" xfId="40664" xr:uid="{00000000-0005-0000-0000-0000D79E0000}"/>
    <cellStyle name="Normal 7 25 2 7" xfId="40665" xr:uid="{00000000-0005-0000-0000-0000D89E0000}"/>
    <cellStyle name="Normal 7 25 3" xfId="40666" xr:uid="{00000000-0005-0000-0000-0000D99E0000}"/>
    <cellStyle name="Normal 7 25 3 2" xfId="40667" xr:uid="{00000000-0005-0000-0000-0000DA9E0000}"/>
    <cellStyle name="Normal 7 25 3 3" xfId="40668" xr:uid="{00000000-0005-0000-0000-0000DB9E0000}"/>
    <cellStyle name="Normal 7 25 4" xfId="40669" xr:uid="{00000000-0005-0000-0000-0000DC9E0000}"/>
    <cellStyle name="Normal 7 25 4 2" xfId="40670" xr:uid="{00000000-0005-0000-0000-0000DD9E0000}"/>
    <cellStyle name="Normal 7 25 5" xfId="40671" xr:uid="{00000000-0005-0000-0000-0000DE9E0000}"/>
    <cellStyle name="Normal 7 25 5 2" xfId="40672" xr:uid="{00000000-0005-0000-0000-0000DF9E0000}"/>
    <cellStyle name="Normal 7 25 6" xfId="40673" xr:uid="{00000000-0005-0000-0000-0000E09E0000}"/>
    <cellStyle name="Normal 7 25 6 2" xfId="40674" xr:uid="{00000000-0005-0000-0000-0000E19E0000}"/>
    <cellStyle name="Normal 7 25 7" xfId="40675" xr:uid="{00000000-0005-0000-0000-0000E29E0000}"/>
    <cellStyle name="Normal 7 25 7 2" xfId="40676" xr:uid="{00000000-0005-0000-0000-0000E39E0000}"/>
    <cellStyle name="Normal 7 25 8" xfId="40677" xr:uid="{00000000-0005-0000-0000-0000E49E0000}"/>
    <cellStyle name="Normal 7 25 8 2" xfId="40678" xr:uid="{00000000-0005-0000-0000-0000E59E0000}"/>
    <cellStyle name="Normal 7 25 9" xfId="40679" xr:uid="{00000000-0005-0000-0000-0000E69E0000}"/>
    <cellStyle name="Normal 7 26" xfId="40680" xr:uid="{00000000-0005-0000-0000-0000E79E0000}"/>
    <cellStyle name="Normal 7 26 10" xfId="40681" xr:uid="{00000000-0005-0000-0000-0000E89E0000}"/>
    <cellStyle name="Normal 7 26 2" xfId="40682" xr:uid="{00000000-0005-0000-0000-0000E99E0000}"/>
    <cellStyle name="Normal 7 26 2 2" xfId="40683" xr:uid="{00000000-0005-0000-0000-0000EA9E0000}"/>
    <cellStyle name="Normal 7 26 2 2 2" xfId="40684" xr:uid="{00000000-0005-0000-0000-0000EB9E0000}"/>
    <cellStyle name="Normal 7 26 2 2 3" xfId="40685" xr:uid="{00000000-0005-0000-0000-0000EC9E0000}"/>
    <cellStyle name="Normal 7 26 2 3" xfId="40686" xr:uid="{00000000-0005-0000-0000-0000ED9E0000}"/>
    <cellStyle name="Normal 7 26 2 3 2" xfId="40687" xr:uid="{00000000-0005-0000-0000-0000EE9E0000}"/>
    <cellStyle name="Normal 7 26 2 4" xfId="40688" xr:uid="{00000000-0005-0000-0000-0000EF9E0000}"/>
    <cellStyle name="Normal 7 26 2 4 2" xfId="40689" xr:uid="{00000000-0005-0000-0000-0000F09E0000}"/>
    <cellStyle name="Normal 7 26 2 5" xfId="40690" xr:uid="{00000000-0005-0000-0000-0000F19E0000}"/>
    <cellStyle name="Normal 7 26 2 5 2" xfId="40691" xr:uid="{00000000-0005-0000-0000-0000F29E0000}"/>
    <cellStyle name="Normal 7 26 2 6" xfId="40692" xr:uid="{00000000-0005-0000-0000-0000F39E0000}"/>
    <cellStyle name="Normal 7 26 2 7" xfId="40693" xr:uid="{00000000-0005-0000-0000-0000F49E0000}"/>
    <cellStyle name="Normal 7 26 3" xfId="40694" xr:uid="{00000000-0005-0000-0000-0000F59E0000}"/>
    <cellStyle name="Normal 7 26 3 2" xfId="40695" xr:uid="{00000000-0005-0000-0000-0000F69E0000}"/>
    <cellStyle name="Normal 7 26 3 3" xfId="40696" xr:uid="{00000000-0005-0000-0000-0000F79E0000}"/>
    <cellStyle name="Normal 7 26 4" xfId="40697" xr:uid="{00000000-0005-0000-0000-0000F89E0000}"/>
    <cellStyle name="Normal 7 26 4 2" xfId="40698" xr:uid="{00000000-0005-0000-0000-0000F99E0000}"/>
    <cellStyle name="Normal 7 26 5" xfId="40699" xr:uid="{00000000-0005-0000-0000-0000FA9E0000}"/>
    <cellStyle name="Normal 7 26 5 2" xfId="40700" xr:uid="{00000000-0005-0000-0000-0000FB9E0000}"/>
    <cellStyle name="Normal 7 26 6" xfId="40701" xr:uid="{00000000-0005-0000-0000-0000FC9E0000}"/>
    <cellStyle name="Normal 7 26 6 2" xfId="40702" xr:uid="{00000000-0005-0000-0000-0000FD9E0000}"/>
    <cellStyle name="Normal 7 26 7" xfId="40703" xr:uid="{00000000-0005-0000-0000-0000FE9E0000}"/>
    <cellStyle name="Normal 7 26 7 2" xfId="40704" xr:uid="{00000000-0005-0000-0000-0000FF9E0000}"/>
    <cellStyle name="Normal 7 26 8" xfId="40705" xr:uid="{00000000-0005-0000-0000-0000009F0000}"/>
    <cellStyle name="Normal 7 26 8 2" xfId="40706" xr:uid="{00000000-0005-0000-0000-0000019F0000}"/>
    <cellStyle name="Normal 7 26 9" xfId="40707" xr:uid="{00000000-0005-0000-0000-0000029F0000}"/>
    <cellStyle name="Normal 7 27" xfId="40708" xr:uid="{00000000-0005-0000-0000-0000039F0000}"/>
    <cellStyle name="Normal 7 27 10" xfId="40709" xr:uid="{00000000-0005-0000-0000-0000049F0000}"/>
    <cellStyle name="Normal 7 27 2" xfId="40710" xr:uid="{00000000-0005-0000-0000-0000059F0000}"/>
    <cellStyle name="Normal 7 27 2 2" xfId="40711" xr:uid="{00000000-0005-0000-0000-0000069F0000}"/>
    <cellStyle name="Normal 7 27 2 2 2" xfId="40712" xr:uid="{00000000-0005-0000-0000-0000079F0000}"/>
    <cellStyle name="Normal 7 27 2 2 3" xfId="40713" xr:uid="{00000000-0005-0000-0000-0000089F0000}"/>
    <cellStyle name="Normal 7 27 2 3" xfId="40714" xr:uid="{00000000-0005-0000-0000-0000099F0000}"/>
    <cellStyle name="Normal 7 27 2 3 2" xfId="40715" xr:uid="{00000000-0005-0000-0000-00000A9F0000}"/>
    <cellStyle name="Normal 7 27 2 4" xfId="40716" xr:uid="{00000000-0005-0000-0000-00000B9F0000}"/>
    <cellStyle name="Normal 7 27 2 4 2" xfId="40717" xr:uid="{00000000-0005-0000-0000-00000C9F0000}"/>
    <cellStyle name="Normal 7 27 2 5" xfId="40718" xr:uid="{00000000-0005-0000-0000-00000D9F0000}"/>
    <cellStyle name="Normal 7 27 2 5 2" xfId="40719" xr:uid="{00000000-0005-0000-0000-00000E9F0000}"/>
    <cellStyle name="Normal 7 27 2 6" xfId="40720" xr:uid="{00000000-0005-0000-0000-00000F9F0000}"/>
    <cellStyle name="Normal 7 27 2 7" xfId="40721" xr:uid="{00000000-0005-0000-0000-0000109F0000}"/>
    <cellStyle name="Normal 7 27 3" xfId="40722" xr:uid="{00000000-0005-0000-0000-0000119F0000}"/>
    <cellStyle name="Normal 7 27 3 2" xfId="40723" xr:uid="{00000000-0005-0000-0000-0000129F0000}"/>
    <cellStyle name="Normal 7 27 3 3" xfId="40724" xr:uid="{00000000-0005-0000-0000-0000139F0000}"/>
    <cellStyle name="Normal 7 27 4" xfId="40725" xr:uid="{00000000-0005-0000-0000-0000149F0000}"/>
    <cellStyle name="Normal 7 27 4 2" xfId="40726" xr:uid="{00000000-0005-0000-0000-0000159F0000}"/>
    <cellStyle name="Normal 7 27 5" xfId="40727" xr:uid="{00000000-0005-0000-0000-0000169F0000}"/>
    <cellStyle name="Normal 7 27 5 2" xfId="40728" xr:uid="{00000000-0005-0000-0000-0000179F0000}"/>
    <cellStyle name="Normal 7 27 6" xfId="40729" xr:uid="{00000000-0005-0000-0000-0000189F0000}"/>
    <cellStyle name="Normal 7 27 6 2" xfId="40730" xr:uid="{00000000-0005-0000-0000-0000199F0000}"/>
    <cellStyle name="Normal 7 27 7" xfId="40731" xr:uid="{00000000-0005-0000-0000-00001A9F0000}"/>
    <cellStyle name="Normal 7 27 7 2" xfId="40732" xr:uid="{00000000-0005-0000-0000-00001B9F0000}"/>
    <cellStyle name="Normal 7 27 8" xfId="40733" xr:uid="{00000000-0005-0000-0000-00001C9F0000}"/>
    <cellStyle name="Normal 7 27 8 2" xfId="40734" xr:uid="{00000000-0005-0000-0000-00001D9F0000}"/>
    <cellStyle name="Normal 7 27 9" xfId="40735" xr:uid="{00000000-0005-0000-0000-00001E9F0000}"/>
    <cellStyle name="Normal 7 28" xfId="40736" xr:uid="{00000000-0005-0000-0000-00001F9F0000}"/>
    <cellStyle name="Normal 7 28 10" xfId="40737" xr:uid="{00000000-0005-0000-0000-0000209F0000}"/>
    <cellStyle name="Normal 7 28 2" xfId="40738" xr:uid="{00000000-0005-0000-0000-0000219F0000}"/>
    <cellStyle name="Normal 7 28 2 2" xfId="40739" xr:uid="{00000000-0005-0000-0000-0000229F0000}"/>
    <cellStyle name="Normal 7 28 2 2 2" xfId="40740" xr:uid="{00000000-0005-0000-0000-0000239F0000}"/>
    <cellStyle name="Normal 7 28 2 2 3" xfId="40741" xr:uid="{00000000-0005-0000-0000-0000249F0000}"/>
    <cellStyle name="Normal 7 28 2 3" xfId="40742" xr:uid="{00000000-0005-0000-0000-0000259F0000}"/>
    <cellStyle name="Normal 7 28 2 3 2" xfId="40743" xr:uid="{00000000-0005-0000-0000-0000269F0000}"/>
    <cellStyle name="Normal 7 28 2 4" xfId="40744" xr:uid="{00000000-0005-0000-0000-0000279F0000}"/>
    <cellStyle name="Normal 7 28 2 4 2" xfId="40745" xr:uid="{00000000-0005-0000-0000-0000289F0000}"/>
    <cellStyle name="Normal 7 28 2 5" xfId="40746" xr:uid="{00000000-0005-0000-0000-0000299F0000}"/>
    <cellStyle name="Normal 7 28 2 5 2" xfId="40747" xr:uid="{00000000-0005-0000-0000-00002A9F0000}"/>
    <cellStyle name="Normal 7 28 2 6" xfId="40748" xr:uid="{00000000-0005-0000-0000-00002B9F0000}"/>
    <cellStyle name="Normal 7 28 2 7" xfId="40749" xr:uid="{00000000-0005-0000-0000-00002C9F0000}"/>
    <cellStyle name="Normal 7 28 3" xfId="40750" xr:uid="{00000000-0005-0000-0000-00002D9F0000}"/>
    <cellStyle name="Normal 7 28 3 2" xfId="40751" xr:uid="{00000000-0005-0000-0000-00002E9F0000}"/>
    <cellStyle name="Normal 7 28 3 3" xfId="40752" xr:uid="{00000000-0005-0000-0000-00002F9F0000}"/>
    <cellStyle name="Normal 7 28 4" xfId="40753" xr:uid="{00000000-0005-0000-0000-0000309F0000}"/>
    <cellStyle name="Normal 7 28 4 2" xfId="40754" xr:uid="{00000000-0005-0000-0000-0000319F0000}"/>
    <cellStyle name="Normal 7 28 5" xfId="40755" xr:uid="{00000000-0005-0000-0000-0000329F0000}"/>
    <cellStyle name="Normal 7 28 5 2" xfId="40756" xr:uid="{00000000-0005-0000-0000-0000339F0000}"/>
    <cellStyle name="Normal 7 28 6" xfId="40757" xr:uid="{00000000-0005-0000-0000-0000349F0000}"/>
    <cellStyle name="Normal 7 28 6 2" xfId="40758" xr:uid="{00000000-0005-0000-0000-0000359F0000}"/>
    <cellStyle name="Normal 7 28 7" xfId="40759" xr:uid="{00000000-0005-0000-0000-0000369F0000}"/>
    <cellStyle name="Normal 7 28 7 2" xfId="40760" xr:uid="{00000000-0005-0000-0000-0000379F0000}"/>
    <cellStyle name="Normal 7 28 8" xfId="40761" xr:uid="{00000000-0005-0000-0000-0000389F0000}"/>
    <cellStyle name="Normal 7 28 8 2" xfId="40762" xr:uid="{00000000-0005-0000-0000-0000399F0000}"/>
    <cellStyle name="Normal 7 28 9" xfId="40763" xr:uid="{00000000-0005-0000-0000-00003A9F0000}"/>
    <cellStyle name="Normal 7 29" xfId="40764" xr:uid="{00000000-0005-0000-0000-00003B9F0000}"/>
    <cellStyle name="Normal 7 29 10" xfId="40765" xr:uid="{00000000-0005-0000-0000-00003C9F0000}"/>
    <cellStyle name="Normal 7 29 2" xfId="40766" xr:uid="{00000000-0005-0000-0000-00003D9F0000}"/>
    <cellStyle name="Normal 7 29 2 2" xfId="40767" xr:uid="{00000000-0005-0000-0000-00003E9F0000}"/>
    <cellStyle name="Normal 7 29 2 2 2" xfId="40768" xr:uid="{00000000-0005-0000-0000-00003F9F0000}"/>
    <cellStyle name="Normal 7 29 2 2 3" xfId="40769" xr:uid="{00000000-0005-0000-0000-0000409F0000}"/>
    <cellStyle name="Normal 7 29 2 3" xfId="40770" xr:uid="{00000000-0005-0000-0000-0000419F0000}"/>
    <cellStyle name="Normal 7 29 2 3 2" xfId="40771" xr:uid="{00000000-0005-0000-0000-0000429F0000}"/>
    <cellStyle name="Normal 7 29 2 4" xfId="40772" xr:uid="{00000000-0005-0000-0000-0000439F0000}"/>
    <cellStyle name="Normal 7 29 2 4 2" xfId="40773" xr:uid="{00000000-0005-0000-0000-0000449F0000}"/>
    <cellStyle name="Normal 7 29 2 5" xfId="40774" xr:uid="{00000000-0005-0000-0000-0000459F0000}"/>
    <cellStyle name="Normal 7 29 2 5 2" xfId="40775" xr:uid="{00000000-0005-0000-0000-0000469F0000}"/>
    <cellStyle name="Normal 7 29 2 6" xfId="40776" xr:uid="{00000000-0005-0000-0000-0000479F0000}"/>
    <cellStyle name="Normal 7 29 2 7" xfId="40777" xr:uid="{00000000-0005-0000-0000-0000489F0000}"/>
    <cellStyle name="Normal 7 29 3" xfId="40778" xr:uid="{00000000-0005-0000-0000-0000499F0000}"/>
    <cellStyle name="Normal 7 29 3 2" xfId="40779" xr:uid="{00000000-0005-0000-0000-00004A9F0000}"/>
    <cellStyle name="Normal 7 29 3 3" xfId="40780" xr:uid="{00000000-0005-0000-0000-00004B9F0000}"/>
    <cellStyle name="Normal 7 29 4" xfId="40781" xr:uid="{00000000-0005-0000-0000-00004C9F0000}"/>
    <cellStyle name="Normal 7 29 4 2" xfId="40782" xr:uid="{00000000-0005-0000-0000-00004D9F0000}"/>
    <cellStyle name="Normal 7 29 5" xfId="40783" xr:uid="{00000000-0005-0000-0000-00004E9F0000}"/>
    <cellStyle name="Normal 7 29 5 2" xfId="40784" xr:uid="{00000000-0005-0000-0000-00004F9F0000}"/>
    <cellStyle name="Normal 7 29 6" xfId="40785" xr:uid="{00000000-0005-0000-0000-0000509F0000}"/>
    <cellStyle name="Normal 7 29 6 2" xfId="40786" xr:uid="{00000000-0005-0000-0000-0000519F0000}"/>
    <cellStyle name="Normal 7 29 7" xfId="40787" xr:uid="{00000000-0005-0000-0000-0000529F0000}"/>
    <cellStyle name="Normal 7 29 7 2" xfId="40788" xr:uid="{00000000-0005-0000-0000-0000539F0000}"/>
    <cellStyle name="Normal 7 29 8" xfId="40789" xr:uid="{00000000-0005-0000-0000-0000549F0000}"/>
    <cellStyle name="Normal 7 29 8 2" xfId="40790" xr:uid="{00000000-0005-0000-0000-0000559F0000}"/>
    <cellStyle name="Normal 7 29 9" xfId="40791" xr:uid="{00000000-0005-0000-0000-0000569F0000}"/>
    <cellStyle name="Normal 7 3" xfId="40792" xr:uid="{00000000-0005-0000-0000-0000579F0000}"/>
    <cellStyle name="Normal 7 3 10" xfId="40793" xr:uid="{00000000-0005-0000-0000-0000589F0000}"/>
    <cellStyle name="Normal 7 3 10 2" xfId="40794" xr:uid="{00000000-0005-0000-0000-0000599F0000}"/>
    <cellStyle name="Normal 7 3 11" xfId="40795" xr:uid="{00000000-0005-0000-0000-00005A9F0000}"/>
    <cellStyle name="Normal 7 3 12" xfId="40796" xr:uid="{00000000-0005-0000-0000-00005B9F0000}"/>
    <cellStyle name="Normal 7 3 2" xfId="40797" xr:uid="{00000000-0005-0000-0000-00005C9F0000}"/>
    <cellStyle name="Normal 7 3 2 10" xfId="40798" xr:uid="{00000000-0005-0000-0000-00005D9F0000}"/>
    <cellStyle name="Normal 7 3 2 2" xfId="40799" xr:uid="{00000000-0005-0000-0000-00005E9F0000}"/>
    <cellStyle name="Normal 7 3 2 2 2" xfId="40800" xr:uid="{00000000-0005-0000-0000-00005F9F0000}"/>
    <cellStyle name="Normal 7 3 2 3" xfId="40801" xr:uid="{00000000-0005-0000-0000-0000609F0000}"/>
    <cellStyle name="Normal 7 3 2 3 2" xfId="40802" xr:uid="{00000000-0005-0000-0000-0000619F0000}"/>
    <cellStyle name="Normal 7 3 2 4" xfId="40803" xr:uid="{00000000-0005-0000-0000-0000629F0000}"/>
    <cellStyle name="Normal 7 3 2 4 2" xfId="40804" xr:uid="{00000000-0005-0000-0000-0000639F0000}"/>
    <cellStyle name="Normal 7 3 2 5" xfId="40805" xr:uid="{00000000-0005-0000-0000-0000649F0000}"/>
    <cellStyle name="Normal 7 3 2 5 2" xfId="40806" xr:uid="{00000000-0005-0000-0000-0000659F0000}"/>
    <cellStyle name="Normal 7 3 2 6" xfId="40807" xr:uid="{00000000-0005-0000-0000-0000669F0000}"/>
    <cellStyle name="Normal 7 3 2 6 2" xfId="40808" xr:uid="{00000000-0005-0000-0000-0000679F0000}"/>
    <cellStyle name="Normal 7 3 2 7" xfId="40809" xr:uid="{00000000-0005-0000-0000-0000689F0000}"/>
    <cellStyle name="Normal 7 3 2 7 2" xfId="40810" xr:uid="{00000000-0005-0000-0000-0000699F0000}"/>
    <cellStyle name="Normal 7 3 2 8" xfId="40811" xr:uid="{00000000-0005-0000-0000-00006A9F0000}"/>
    <cellStyle name="Normal 7 3 2 9" xfId="40812" xr:uid="{00000000-0005-0000-0000-00006B9F0000}"/>
    <cellStyle name="Normal 7 3 3" xfId="40813" xr:uid="{00000000-0005-0000-0000-00006C9F0000}"/>
    <cellStyle name="Normal 7 3 3 10" xfId="40814" xr:uid="{00000000-0005-0000-0000-00006D9F0000}"/>
    <cellStyle name="Normal 7 3 3 2" xfId="40815" xr:uid="{00000000-0005-0000-0000-00006E9F0000}"/>
    <cellStyle name="Normal 7 3 3 2 2" xfId="40816" xr:uid="{00000000-0005-0000-0000-00006F9F0000}"/>
    <cellStyle name="Normal 7 3 3 3" xfId="40817" xr:uid="{00000000-0005-0000-0000-0000709F0000}"/>
    <cellStyle name="Normal 7 3 3 3 2" xfId="40818" xr:uid="{00000000-0005-0000-0000-0000719F0000}"/>
    <cellStyle name="Normal 7 3 3 4" xfId="40819" xr:uid="{00000000-0005-0000-0000-0000729F0000}"/>
    <cellStyle name="Normal 7 3 3 4 2" xfId="40820" xr:uid="{00000000-0005-0000-0000-0000739F0000}"/>
    <cellStyle name="Normal 7 3 3 5" xfId="40821" xr:uid="{00000000-0005-0000-0000-0000749F0000}"/>
    <cellStyle name="Normal 7 3 3 5 2" xfId="40822" xr:uid="{00000000-0005-0000-0000-0000759F0000}"/>
    <cellStyle name="Normal 7 3 3 6" xfId="40823" xr:uid="{00000000-0005-0000-0000-0000769F0000}"/>
    <cellStyle name="Normal 7 3 3 6 2" xfId="40824" xr:uid="{00000000-0005-0000-0000-0000779F0000}"/>
    <cellStyle name="Normal 7 3 3 7" xfId="40825" xr:uid="{00000000-0005-0000-0000-0000789F0000}"/>
    <cellStyle name="Normal 7 3 3 7 2" xfId="40826" xr:uid="{00000000-0005-0000-0000-0000799F0000}"/>
    <cellStyle name="Normal 7 3 3 8" xfId="40827" xr:uid="{00000000-0005-0000-0000-00007A9F0000}"/>
    <cellStyle name="Normal 7 3 3 9" xfId="40828" xr:uid="{00000000-0005-0000-0000-00007B9F0000}"/>
    <cellStyle name="Normal 7 3 4" xfId="40829" xr:uid="{00000000-0005-0000-0000-00007C9F0000}"/>
    <cellStyle name="Normal 7 3 4 2" xfId="40830" xr:uid="{00000000-0005-0000-0000-00007D9F0000}"/>
    <cellStyle name="Normal 7 3 4 2 2" xfId="40831" xr:uid="{00000000-0005-0000-0000-00007E9F0000}"/>
    <cellStyle name="Normal 7 3 4 2 3" xfId="40832" xr:uid="{00000000-0005-0000-0000-00007F9F0000}"/>
    <cellStyle name="Normal 7 3 4 3" xfId="40833" xr:uid="{00000000-0005-0000-0000-0000809F0000}"/>
    <cellStyle name="Normal 7 3 4 3 2" xfId="40834" xr:uid="{00000000-0005-0000-0000-0000819F0000}"/>
    <cellStyle name="Normal 7 3 4 4" xfId="40835" xr:uid="{00000000-0005-0000-0000-0000829F0000}"/>
    <cellStyle name="Normal 7 3 4 4 2" xfId="40836" xr:uid="{00000000-0005-0000-0000-0000839F0000}"/>
    <cellStyle name="Normal 7 3 4 5" xfId="40837" xr:uid="{00000000-0005-0000-0000-0000849F0000}"/>
    <cellStyle name="Normal 7 3 4 5 2" xfId="40838" xr:uid="{00000000-0005-0000-0000-0000859F0000}"/>
    <cellStyle name="Normal 7 3 4 6" xfId="40839" xr:uid="{00000000-0005-0000-0000-0000869F0000}"/>
    <cellStyle name="Normal 7 3 4 7" xfId="40840" xr:uid="{00000000-0005-0000-0000-0000879F0000}"/>
    <cellStyle name="Normal 7 3 5" xfId="40841" xr:uid="{00000000-0005-0000-0000-0000889F0000}"/>
    <cellStyle name="Normal 7 3 5 2" xfId="40842" xr:uid="{00000000-0005-0000-0000-0000899F0000}"/>
    <cellStyle name="Normal 7 3 5 3" xfId="40843" xr:uid="{00000000-0005-0000-0000-00008A9F0000}"/>
    <cellStyle name="Normal 7 3 6" xfId="40844" xr:uid="{00000000-0005-0000-0000-00008B9F0000}"/>
    <cellStyle name="Normal 7 3 6 2" xfId="40845" xr:uid="{00000000-0005-0000-0000-00008C9F0000}"/>
    <cellStyle name="Normal 7 3 7" xfId="40846" xr:uid="{00000000-0005-0000-0000-00008D9F0000}"/>
    <cellStyle name="Normal 7 3 7 2" xfId="40847" xr:uid="{00000000-0005-0000-0000-00008E9F0000}"/>
    <cellStyle name="Normal 7 3 8" xfId="40848" xr:uid="{00000000-0005-0000-0000-00008F9F0000}"/>
    <cellStyle name="Normal 7 3 8 2" xfId="40849" xr:uid="{00000000-0005-0000-0000-0000909F0000}"/>
    <cellStyle name="Normal 7 3 9" xfId="40850" xr:uid="{00000000-0005-0000-0000-0000919F0000}"/>
    <cellStyle name="Normal 7 3 9 2" xfId="40851" xr:uid="{00000000-0005-0000-0000-0000929F0000}"/>
    <cellStyle name="Normal 7 30" xfId="40852" xr:uid="{00000000-0005-0000-0000-0000939F0000}"/>
    <cellStyle name="Normal 7 30 10" xfId="40853" xr:uid="{00000000-0005-0000-0000-0000949F0000}"/>
    <cellStyle name="Normal 7 30 2" xfId="40854" xr:uid="{00000000-0005-0000-0000-0000959F0000}"/>
    <cellStyle name="Normal 7 30 2 2" xfId="40855" xr:uid="{00000000-0005-0000-0000-0000969F0000}"/>
    <cellStyle name="Normal 7 30 2 2 2" xfId="40856" xr:uid="{00000000-0005-0000-0000-0000979F0000}"/>
    <cellStyle name="Normal 7 30 2 2 3" xfId="40857" xr:uid="{00000000-0005-0000-0000-0000989F0000}"/>
    <cellStyle name="Normal 7 30 2 3" xfId="40858" xr:uid="{00000000-0005-0000-0000-0000999F0000}"/>
    <cellStyle name="Normal 7 30 2 3 2" xfId="40859" xr:uid="{00000000-0005-0000-0000-00009A9F0000}"/>
    <cellStyle name="Normal 7 30 2 4" xfId="40860" xr:uid="{00000000-0005-0000-0000-00009B9F0000}"/>
    <cellStyle name="Normal 7 30 2 4 2" xfId="40861" xr:uid="{00000000-0005-0000-0000-00009C9F0000}"/>
    <cellStyle name="Normal 7 30 2 5" xfId="40862" xr:uid="{00000000-0005-0000-0000-00009D9F0000}"/>
    <cellStyle name="Normal 7 30 2 5 2" xfId="40863" xr:uid="{00000000-0005-0000-0000-00009E9F0000}"/>
    <cellStyle name="Normal 7 30 2 6" xfId="40864" xr:uid="{00000000-0005-0000-0000-00009F9F0000}"/>
    <cellStyle name="Normal 7 30 2 7" xfId="40865" xr:uid="{00000000-0005-0000-0000-0000A09F0000}"/>
    <cellStyle name="Normal 7 30 3" xfId="40866" xr:uid="{00000000-0005-0000-0000-0000A19F0000}"/>
    <cellStyle name="Normal 7 30 3 2" xfId="40867" xr:uid="{00000000-0005-0000-0000-0000A29F0000}"/>
    <cellStyle name="Normal 7 30 3 3" xfId="40868" xr:uid="{00000000-0005-0000-0000-0000A39F0000}"/>
    <cellStyle name="Normal 7 30 4" xfId="40869" xr:uid="{00000000-0005-0000-0000-0000A49F0000}"/>
    <cellStyle name="Normal 7 30 4 2" xfId="40870" xr:uid="{00000000-0005-0000-0000-0000A59F0000}"/>
    <cellStyle name="Normal 7 30 5" xfId="40871" xr:uid="{00000000-0005-0000-0000-0000A69F0000}"/>
    <cellStyle name="Normal 7 30 5 2" xfId="40872" xr:uid="{00000000-0005-0000-0000-0000A79F0000}"/>
    <cellStyle name="Normal 7 30 6" xfId="40873" xr:uid="{00000000-0005-0000-0000-0000A89F0000}"/>
    <cellStyle name="Normal 7 30 6 2" xfId="40874" xr:uid="{00000000-0005-0000-0000-0000A99F0000}"/>
    <cellStyle name="Normal 7 30 7" xfId="40875" xr:uid="{00000000-0005-0000-0000-0000AA9F0000}"/>
    <cellStyle name="Normal 7 30 7 2" xfId="40876" xr:uid="{00000000-0005-0000-0000-0000AB9F0000}"/>
    <cellStyle name="Normal 7 30 8" xfId="40877" xr:uid="{00000000-0005-0000-0000-0000AC9F0000}"/>
    <cellStyle name="Normal 7 30 8 2" xfId="40878" xr:uid="{00000000-0005-0000-0000-0000AD9F0000}"/>
    <cellStyle name="Normal 7 30 9" xfId="40879" xr:uid="{00000000-0005-0000-0000-0000AE9F0000}"/>
    <cellStyle name="Normal 7 31" xfId="40880" xr:uid="{00000000-0005-0000-0000-0000AF9F0000}"/>
    <cellStyle name="Normal 7 31 10" xfId="40881" xr:uid="{00000000-0005-0000-0000-0000B09F0000}"/>
    <cellStyle name="Normal 7 31 2" xfId="40882" xr:uid="{00000000-0005-0000-0000-0000B19F0000}"/>
    <cellStyle name="Normal 7 31 2 2" xfId="40883" xr:uid="{00000000-0005-0000-0000-0000B29F0000}"/>
    <cellStyle name="Normal 7 31 2 2 2" xfId="40884" xr:uid="{00000000-0005-0000-0000-0000B39F0000}"/>
    <cellStyle name="Normal 7 31 2 2 3" xfId="40885" xr:uid="{00000000-0005-0000-0000-0000B49F0000}"/>
    <cellStyle name="Normal 7 31 2 3" xfId="40886" xr:uid="{00000000-0005-0000-0000-0000B59F0000}"/>
    <cellStyle name="Normal 7 31 2 3 2" xfId="40887" xr:uid="{00000000-0005-0000-0000-0000B69F0000}"/>
    <cellStyle name="Normal 7 31 2 4" xfId="40888" xr:uid="{00000000-0005-0000-0000-0000B79F0000}"/>
    <cellStyle name="Normal 7 31 2 4 2" xfId="40889" xr:uid="{00000000-0005-0000-0000-0000B89F0000}"/>
    <cellStyle name="Normal 7 31 2 5" xfId="40890" xr:uid="{00000000-0005-0000-0000-0000B99F0000}"/>
    <cellStyle name="Normal 7 31 2 5 2" xfId="40891" xr:uid="{00000000-0005-0000-0000-0000BA9F0000}"/>
    <cellStyle name="Normal 7 31 2 6" xfId="40892" xr:uid="{00000000-0005-0000-0000-0000BB9F0000}"/>
    <cellStyle name="Normal 7 31 2 7" xfId="40893" xr:uid="{00000000-0005-0000-0000-0000BC9F0000}"/>
    <cellStyle name="Normal 7 31 3" xfId="40894" xr:uid="{00000000-0005-0000-0000-0000BD9F0000}"/>
    <cellStyle name="Normal 7 31 3 2" xfId="40895" xr:uid="{00000000-0005-0000-0000-0000BE9F0000}"/>
    <cellStyle name="Normal 7 31 3 3" xfId="40896" xr:uid="{00000000-0005-0000-0000-0000BF9F0000}"/>
    <cellStyle name="Normal 7 31 4" xfId="40897" xr:uid="{00000000-0005-0000-0000-0000C09F0000}"/>
    <cellStyle name="Normal 7 31 4 2" xfId="40898" xr:uid="{00000000-0005-0000-0000-0000C19F0000}"/>
    <cellStyle name="Normal 7 31 5" xfId="40899" xr:uid="{00000000-0005-0000-0000-0000C29F0000}"/>
    <cellStyle name="Normal 7 31 5 2" xfId="40900" xr:uid="{00000000-0005-0000-0000-0000C39F0000}"/>
    <cellStyle name="Normal 7 31 6" xfId="40901" xr:uid="{00000000-0005-0000-0000-0000C49F0000}"/>
    <cellStyle name="Normal 7 31 6 2" xfId="40902" xr:uid="{00000000-0005-0000-0000-0000C59F0000}"/>
    <cellStyle name="Normal 7 31 7" xfId="40903" xr:uid="{00000000-0005-0000-0000-0000C69F0000}"/>
    <cellStyle name="Normal 7 31 7 2" xfId="40904" xr:uid="{00000000-0005-0000-0000-0000C79F0000}"/>
    <cellStyle name="Normal 7 31 8" xfId="40905" xr:uid="{00000000-0005-0000-0000-0000C89F0000}"/>
    <cellStyle name="Normal 7 31 8 2" xfId="40906" xr:uid="{00000000-0005-0000-0000-0000C99F0000}"/>
    <cellStyle name="Normal 7 31 9" xfId="40907" xr:uid="{00000000-0005-0000-0000-0000CA9F0000}"/>
    <cellStyle name="Normal 7 32" xfId="40908" xr:uid="{00000000-0005-0000-0000-0000CB9F0000}"/>
    <cellStyle name="Normal 7 32 10" xfId="40909" xr:uid="{00000000-0005-0000-0000-0000CC9F0000}"/>
    <cellStyle name="Normal 7 32 2" xfId="40910" xr:uid="{00000000-0005-0000-0000-0000CD9F0000}"/>
    <cellStyle name="Normal 7 32 2 2" xfId="40911" xr:uid="{00000000-0005-0000-0000-0000CE9F0000}"/>
    <cellStyle name="Normal 7 32 2 2 2" xfId="40912" xr:uid="{00000000-0005-0000-0000-0000CF9F0000}"/>
    <cellStyle name="Normal 7 32 2 2 3" xfId="40913" xr:uid="{00000000-0005-0000-0000-0000D09F0000}"/>
    <cellStyle name="Normal 7 32 2 3" xfId="40914" xr:uid="{00000000-0005-0000-0000-0000D19F0000}"/>
    <cellStyle name="Normal 7 32 2 3 2" xfId="40915" xr:uid="{00000000-0005-0000-0000-0000D29F0000}"/>
    <cellStyle name="Normal 7 32 2 4" xfId="40916" xr:uid="{00000000-0005-0000-0000-0000D39F0000}"/>
    <cellStyle name="Normal 7 32 2 4 2" xfId="40917" xr:uid="{00000000-0005-0000-0000-0000D49F0000}"/>
    <cellStyle name="Normal 7 32 2 5" xfId="40918" xr:uid="{00000000-0005-0000-0000-0000D59F0000}"/>
    <cellStyle name="Normal 7 32 2 5 2" xfId="40919" xr:uid="{00000000-0005-0000-0000-0000D69F0000}"/>
    <cellStyle name="Normal 7 32 2 6" xfId="40920" xr:uid="{00000000-0005-0000-0000-0000D79F0000}"/>
    <cellStyle name="Normal 7 32 2 7" xfId="40921" xr:uid="{00000000-0005-0000-0000-0000D89F0000}"/>
    <cellStyle name="Normal 7 32 3" xfId="40922" xr:uid="{00000000-0005-0000-0000-0000D99F0000}"/>
    <cellStyle name="Normal 7 32 3 2" xfId="40923" xr:uid="{00000000-0005-0000-0000-0000DA9F0000}"/>
    <cellStyle name="Normal 7 32 3 3" xfId="40924" xr:uid="{00000000-0005-0000-0000-0000DB9F0000}"/>
    <cellStyle name="Normal 7 32 4" xfId="40925" xr:uid="{00000000-0005-0000-0000-0000DC9F0000}"/>
    <cellStyle name="Normal 7 32 4 2" xfId="40926" xr:uid="{00000000-0005-0000-0000-0000DD9F0000}"/>
    <cellStyle name="Normal 7 32 5" xfId="40927" xr:uid="{00000000-0005-0000-0000-0000DE9F0000}"/>
    <cellStyle name="Normal 7 32 5 2" xfId="40928" xr:uid="{00000000-0005-0000-0000-0000DF9F0000}"/>
    <cellStyle name="Normal 7 32 6" xfId="40929" xr:uid="{00000000-0005-0000-0000-0000E09F0000}"/>
    <cellStyle name="Normal 7 32 6 2" xfId="40930" xr:uid="{00000000-0005-0000-0000-0000E19F0000}"/>
    <cellStyle name="Normal 7 32 7" xfId="40931" xr:uid="{00000000-0005-0000-0000-0000E29F0000}"/>
    <cellStyle name="Normal 7 32 7 2" xfId="40932" xr:uid="{00000000-0005-0000-0000-0000E39F0000}"/>
    <cellStyle name="Normal 7 32 8" xfId="40933" xr:uid="{00000000-0005-0000-0000-0000E49F0000}"/>
    <cellStyle name="Normal 7 32 8 2" xfId="40934" xr:uid="{00000000-0005-0000-0000-0000E59F0000}"/>
    <cellStyle name="Normal 7 32 9" xfId="40935" xr:uid="{00000000-0005-0000-0000-0000E69F0000}"/>
    <cellStyle name="Normal 7 33" xfId="40936" xr:uid="{00000000-0005-0000-0000-0000E79F0000}"/>
    <cellStyle name="Normal 7 33 10" xfId="40937" xr:uid="{00000000-0005-0000-0000-0000E89F0000}"/>
    <cellStyle name="Normal 7 33 2" xfId="40938" xr:uid="{00000000-0005-0000-0000-0000E99F0000}"/>
    <cellStyle name="Normal 7 33 2 2" xfId="40939" xr:uid="{00000000-0005-0000-0000-0000EA9F0000}"/>
    <cellStyle name="Normal 7 33 2 2 2" xfId="40940" xr:uid="{00000000-0005-0000-0000-0000EB9F0000}"/>
    <cellStyle name="Normal 7 33 2 2 3" xfId="40941" xr:uid="{00000000-0005-0000-0000-0000EC9F0000}"/>
    <cellStyle name="Normal 7 33 2 3" xfId="40942" xr:uid="{00000000-0005-0000-0000-0000ED9F0000}"/>
    <cellStyle name="Normal 7 33 2 3 2" xfId="40943" xr:uid="{00000000-0005-0000-0000-0000EE9F0000}"/>
    <cellStyle name="Normal 7 33 2 4" xfId="40944" xr:uid="{00000000-0005-0000-0000-0000EF9F0000}"/>
    <cellStyle name="Normal 7 33 2 4 2" xfId="40945" xr:uid="{00000000-0005-0000-0000-0000F09F0000}"/>
    <cellStyle name="Normal 7 33 2 5" xfId="40946" xr:uid="{00000000-0005-0000-0000-0000F19F0000}"/>
    <cellStyle name="Normal 7 33 2 5 2" xfId="40947" xr:uid="{00000000-0005-0000-0000-0000F29F0000}"/>
    <cellStyle name="Normal 7 33 2 6" xfId="40948" xr:uid="{00000000-0005-0000-0000-0000F39F0000}"/>
    <cellStyle name="Normal 7 33 2 7" xfId="40949" xr:uid="{00000000-0005-0000-0000-0000F49F0000}"/>
    <cellStyle name="Normal 7 33 3" xfId="40950" xr:uid="{00000000-0005-0000-0000-0000F59F0000}"/>
    <cellStyle name="Normal 7 33 3 2" xfId="40951" xr:uid="{00000000-0005-0000-0000-0000F69F0000}"/>
    <cellStyle name="Normal 7 33 3 3" xfId="40952" xr:uid="{00000000-0005-0000-0000-0000F79F0000}"/>
    <cellStyle name="Normal 7 33 4" xfId="40953" xr:uid="{00000000-0005-0000-0000-0000F89F0000}"/>
    <cellStyle name="Normal 7 33 4 2" xfId="40954" xr:uid="{00000000-0005-0000-0000-0000F99F0000}"/>
    <cellStyle name="Normal 7 33 5" xfId="40955" xr:uid="{00000000-0005-0000-0000-0000FA9F0000}"/>
    <cellStyle name="Normal 7 33 5 2" xfId="40956" xr:uid="{00000000-0005-0000-0000-0000FB9F0000}"/>
    <cellStyle name="Normal 7 33 6" xfId="40957" xr:uid="{00000000-0005-0000-0000-0000FC9F0000}"/>
    <cellStyle name="Normal 7 33 6 2" xfId="40958" xr:uid="{00000000-0005-0000-0000-0000FD9F0000}"/>
    <cellStyle name="Normal 7 33 7" xfId="40959" xr:uid="{00000000-0005-0000-0000-0000FE9F0000}"/>
    <cellStyle name="Normal 7 33 7 2" xfId="40960" xr:uid="{00000000-0005-0000-0000-0000FF9F0000}"/>
    <cellStyle name="Normal 7 33 8" xfId="40961" xr:uid="{00000000-0005-0000-0000-000000A00000}"/>
    <cellStyle name="Normal 7 33 8 2" xfId="40962" xr:uid="{00000000-0005-0000-0000-000001A00000}"/>
    <cellStyle name="Normal 7 33 9" xfId="40963" xr:uid="{00000000-0005-0000-0000-000002A00000}"/>
    <cellStyle name="Normal 7 34" xfId="40964" xr:uid="{00000000-0005-0000-0000-000003A00000}"/>
    <cellStyle name="Normal 7 34 10" xfId="40965" xr:uid="{00000000-0005-0000-0000-000004A00000}"/>
    <cellStyle name="Normal 7 34 2" xfId="40966" xr:uid="{00000000-0005-0000-0000-000005A00000}"/>
    <cellStyle name="Normal 7 34 2 2" xfId="40967" xr:uid="{00000000-0005-0000-0000-000006A00000}"/>
    <cellStyle name="Normal 7 34 2 2 2" xfId="40968" xr:uid="{00000000-0005-0000-0000-000007A00000}"/>
    <cellStyle name="Normal 7 34 2 2 3" xfId="40969" xr:uid="{00000000-0005-0000-0000-000008A00000}"/>
    <cellStyle name="Normal 7 34 2 3" xfId="40970" xr:uid="{00000000-0005-0000-0000-000009A00000}"/>
    <cellStyle name="Normal 7 34 2 3 2" xfId="40971" xr:uid="{00000000-0005-0000-0000-00000AA00000}"/>
    <cellStyle name="Normal 7 34 2 4" xfId="40972" xr:uid="{00000000-0005-0000-0000-00000BA00000}"/>
    <cellStyle name="Normal 7 34 2 4 2" xfId="40973" xr:uid="{00000000-0005-0000-0000-00000CA00000}"/>
    <cellStyle name="Normal 7 34 2 5" xfId="40974" xr:uid="{00000000-0005-0000-0000-00000DA00000}"/>
    <cellStyle name="Normal 7 34 2 5 2" xfId="40975" xr:uid="{00000000-0005-0000-0000-00000EA00000}"/>
    <cellStyle name="Normal 7 34 2 6" xfId="40976" xr:uid="{00000000-0005-0000-0000-00000FA00000}"/>
    <cellStyle name="Normal 7 34 2 7" xfId="40977" xr:uid="{00000000-0005-0000-0000-000010A00000}"/>
    <cellStyle name="Normal 7 34 3" xfId="40978" xr:uid="{00000000-0005-0000-0000-000011A00000}"/>
    <cellStyle name="Normal 7 34 3 2" xfId="40979" xr:uid="{00000000-0005-0000-0000-000012A00000}"/>
    <cellStyle name="Normal 7 34 3 3" xfId="40980" xr:uid="{00000000-0005-0000-0000-000013A00000}"/>
    <cellStyle name="Normal 7 34 4" xfId="40981" xr:uid="{00000000-0005-0000-0000-000014A00000}"/>
    <cellStyle name="Normal 7 34 4 2" xfId="40982" xr:uid="{00000000-0005-0000-0000-000015A00000}"/>
    <cellStyle name="Normal 7 34 5" xfId="40983" xr:uid="{00000000-0005-0000-0000-000016A00000}"/>
    <cellStyle name="Normal 7 34 5 2" xfId="40984" xr:uid="{00000000-0005-0000-0000-000017A00000}"/>
    <cellStyle name="Normal 7 34 6" xfId="40985" xr:uid="{00000000-0005-0000-0000-000018A00000}"/>
    <cellStyle name="Normal 7 34 6 2" xfId="40986" xr:uid="{00000000-0005-0000-0000-000019A00000}"/>
    <cellStyle name="Normal 7 34 7" xfId="40987" xr:uid="{00000000-0005-0000-0000-00001AA00000}"/>
    <cellStyle name="Normal 7 34 7 2" xfId="40988" xr:uid="{00000000-0005-0000-0000-00001BA00000}"/>
    <cellStyle name="Normal 7 34 8" xfId="40989" xr:uid="{00000000-0005-0000-0000-00001CA00000}"/>
    <cellStyle name="Normal 7 34 8 2" xfId="40990" xr:uid="{00000000-0005-0000-0000-00001DA00000}"/>
    <cellStyle name="Normal 7 34 9" xfId="40991" xr:uid="{00000000-0005-0000-0000-00001EA00000}"/>
    <cellStyle name="Normal 7 35" xfId="40992" xr:uid="{00000000-0005-0000-0000-00001FA00000}"/>
    <cellStyle name="Normal 7 35 10" xfId="40993" xr:uid="{00000000-0005-0000-0000-000020A00000}"/>
    <cellStyle name="Normal 7 35 2" xfId="40994" xr:uid="{00000000-0005-0000-0000-000021A00000}"/>
    <cellStyle name="Normal 7 35 2 2" xfId="40995" xr:uid="{00000000-0005-0000-0000-000022A00000}"/>
    <cellStyle name="Normal 7 35 2 2 2" xfId="40996" xr:uid="{00000000-0005-0000-0000-000023A00000}"/>
    <cellStyle name="Normal 7 35 2 2 3" xfId="40997" xr:uid="{00000000-0005-0000-0000-000024A00000}"/>
    <cellStyle name="Normal 7 35 2 3" xfId="40998" xr:uid="{00000000-0005-0000-0000-000025A00000}"/>
    <cellStyle name="Normal 7 35 2 3 2" xfId="40999" xr:uid="{00000000-0005-0000-0000-000026A00000}"/>
    <cellStyle name="Normal 7 35 2 4" xfId="41000" xr:uid="{00000000-0005-0000-0000-000027A00000}"/>
    <cellStyle name="Normal 7 35 2 4 2" xfId="41001" xr:uid="{00000000-0005-0000-0000-000028A00000}"/>
    <cellStyle name="Normal 7 35 2 5" xfId="41002" xr:uid="{00000000-0005-0000-0000-000029A00000}"/>
    <cellStyle name="Normal 7 35 2 5 2" xfId="41003" xr:uid="{00000000-0005-0000-0000-00002AA00000}"/>
    <cellStyle name="Normal 7 35 2 6" xfId="41004" xr:uid="{00000000-0005-0000-0000-00002BA00000}"/>
    <cellStyle name="Normal 7 35 2 7" xfId="41005" xr:uid="{00000000-0005-0000-0000-00002CA00000}"/>
    <cellStyle name="Normal 7 35 3" xfId="41006" xr:uid="{00000000-0005-0000-0000-00002DA00000}"/>
    <cellStyle name="Normal 7 35 3 2" xfId="41007" xr:uid="{00000000-0005-0000-0000-00002EA00000}"/>
    <cellStyle name="Normal 7 35 3 3" xfId="41008" xr:uid="{00000000-0005-0000-0000-00002FA00000}"/>
    <cellStyle name="Normal 7 35 4" xfId="41009" xr:uid="{00000000-0005-0000-0000-000030A00000}"/>
    <cellStyle name="Normal 7 35 4 2" xfId="41010" xr:uid="{00000000-0005-0000-0000-000031A00000}"/>
    <cellStyle name="Normal 7 35 5" xfId="41011" xr:uid="{00000000-0005-0000-0000-000032A00000}"/>
    <cellStyle name="Normal 7 35 5 2" xfId="41012" xr:uid="{00000000-0005-0000-0000-000033A00000}"/>
    <cellStyle name="Normal 7 35 6" xfId="41013" xr:uid="{00000000-0005-0000-0000-000034A00000}"/>
    <cellStyle name="Normal 7 35 6 2" xfId="41014" xr:uid="{00000000-0005-0000-0000-000035A00000}"/>
    <cellStyle name="Normal 7 35 7" xfId="41015" xr:uid="{00000000-0005-0000-0000-000036A00000}"/>
    <cellStyle name="Normal 7 35 7 2" xfId="41016" xr:uid="{00000000-0005-0000-0000-000037A00000}"/>
    <cellStyle name="Normal 7 35 8" xfId="41017" xr:uid="{00000000-0005-0000-0000-000038A00000}"/>
    <cellStyle name="Normal 7 35 8 2" xfId="41018" xr:uid="{00000000-0005-0000-0000-000039A00000}"/>
    <cellStyle name="Normal 7 35 9" xfId="41019" xr:uid="{00000000-0005-0000-0000-00003AA00000}"/>
    <cellStyle name="Normal 7 36" xfId="41020" xr:uid="{00000000-0005-0000-0000-00003BA00000}"/>
    <cellStyle name="Normal 7 36 10" xfId="41021" xr:uid="{00000000-0005-0000-0000-00003CA00000}"/>
    <cellStyle name="Normal 7 36 2" xfId="41022" xr:uid="{00000000-0005-0000-0000-00003DA00000}"/>
    <cellStyle name="Normal 7 36 2 2" xfId="41023" xr:uid="{00000000-0005-0000-0000-00003EA00000}"/>
    <cellStyle name="Normal 7 36 2 2 2" xfId="41024" xr:uid="{00000000-0005-0000-0000-00003FA00000}"/>
    <cellStyle name="Normal 7 36 2 2 3" xfId="41025" xr:uid="{00000000-0005-0000-0000-000040A00000}"/>
    <cellStyle name="Normal 7 36 2 3" xfId="41026" xr:uid="{00000000-0005-0000-0000-000041A00000}"/>
    <cellStyle name="Normal 7 36 2 3 2" xfId="41027" xr:uid="{00000000-0005-0000-0000-000042A00000}"/>
    <cellStyle name="Normal 7 36 2 4" xfId="41028" xr:uid="{00000000-0005-0000-0000-000043A00000}"/>
    <cellStyle name="Normal 7 36 2 4 2" xfId="41029" xr:uid="{00000000-0005-0000-0000-000044A00000}"/>
    <cellStyle name="Normal 7 36 2 5" xfId="41030" xr:uid="{00000000-0005-0000-0000-000045A00000}"/>
    <cellStyle name="Normal 7 36 2 5 2" xfId="41031" xr:uid="{00000000-0005-0000-0000-000046A00000}"/>
    <cellStyle name="Normal 7 36 2 6" xfId="41032" xr:uid="{00000000-0005-0000-0000-000047A00000}"/>
    <cellStyle name="Normal 7 36 2 7" xfId="41033" xr:uid="{00000000-0005-0000-0000-000048A00000}"/>
    <cellStyle name="Normal 7 36 3" xfId="41034" xr:uid="{00000000-0005-0000-0000-000049A00000}"/>
    <cellStyle name="Normal 7 36 3 2" xfId="41035" xr:uid="{00000000-0005-0000-0000-00004AA00000}"/>
    <cellStyle name="Normal 7 36 3 3" xfId="41036" xr:uid="{00000000-0005-0000-0000-00004BA00000}"/>
    <cellStyle name="Normal 7 36 4" xfId="41037" xr:uid="{00000000-0005-0000-0000-00004CA00000}"/>
    <cellStyle name="Normal 7 36 4 2" xfId="41038" xr:uid="{00000000-0005-0000-0000-00004DA00000}"/>
    <cellStyle name="Normal 7 36 5" xfId="41039" xr:uid="{00000000-0005-0000-0000-00004EA00000}"/>
    <cellStyle name="Normal 7 36 5 2" xfId="41040" xr:uid="{00000000-0005-0000-0000-00004FA00000}"/>
    <cellStyle name="Normal 7 36 6" xfId="41041" xr:uid="{00000000-0005-0000-0000-000050A00000}"/>
    <cellStyle name="Normal 7 36 6 2" xfId="41042" xr:uid="{00000000-0005-0000-0000-000051A00000}"/>
    <cellStyle name="Normal 7 36 7" xfId="41043" xr:uid="{00000000-0005-0000-0000-000052A00000}"/>
    <cellStyle name="Normal 7 36 7 2" xfId="41044" xr:uid="{00000000-0005-0000-0000-000053A00000}"/>
    <cellStyle name="Normal 7 36 8" xfId="41045" xr:uid="{00000000-0005-0000-0000-000054A00000}"/>
    <cellStyle name="Normal 7 36 8 2" xfId="41046" xr:uid="{00000000-0005-0000-0000-000055A00000}"/>
    <cellStyle name="Normal 7 36 9" xfId="41047" xr:uid="{00000000-0005-0000-0000-000056A00000}"/>
    <cellStyle name="Normal 7 37" xfId="41048" xr:uid="{00000000-0005-0000-0000-000057A00000}"/>
    <cellStyle name="Normal 7 37 10" xfId="41049" xr:uid="{00000000-0005-0000-0000-000058A00000}"/>
    <cellStyle name="Normal 7 37 2" xfId="41050" xr:uid="{00000000-0005-0000-0000-000059A00000}"/>
    <cellStyle name="Normal 7 37 2 2" xfId="41051" xr:uid="{00000000-0005-0000-0000-00005AA00000}"/>
    <cellStyle name="Normal 7 37 2 2 2" xfId="41052" xr:uid="{00000000-0005-0000-0000-00005BA00000}"/>
    <cellStyle name="Normal 7 37 2 2 3" xfId="41053" xr:uid="{00000000-0005-0000-0000-00005CA00000}"/>
    <cellStyle name="Normal 7 37 2 3" xfId="41054" xr:uid="{00000000-0005-0000-0000-00005DA00000}"/>
    <cellStyle name="Normal 7 37 2 3 2" xfId="41055" xr:uid="{00000000-0005-0000-0000-00005EA00000}"/>
    <cellStyle name="Normal 7 37 2 4" xfId="41056" xr:uid="{00000000-0005-0000-0000-00005FA00000}"/>
    <cellStyle name="Normal 7 37 2 4 2" xfId="41057" xr:uid="{00000000-0005-0000-0000-000060A00000}"/>
    <cellStyle name="Normal 7 37 2 5" xfId="41058" xr:uid="{00000000-0005-0000-0000-000061A00000}"/>
    <cellStyle name="Normal 7 37 2 5 2" xfId="41059" xr:uid="{00000000-0005-0000-0000-000062A00000}"/>
    <cellStyle name="Normal 7 37 2 6" xfId="41060" xr:uid="{00000000-0005-0000-0000-000063A00000}"/>
    <cellStyle name="Normal 7 37 2 7" xfId="41061" xr:uid="{00000000-0005-0000-0000-000064A00000}"/>
    <cellStyle name="Normal 7 37 3" xfId="41062" xr:uid="{00000000-0005-0000-0000-000065A00000}"/>
    <cellStyle name="Normal 7 37 3 2" xfId="41063" xr:uid="{00000000-0005-0000-0000-000066A00000}"/>
    <cellStyle name="Normal 7 37 3 3" xfId="41064" xr:uid="{00000000-0005-0000-0000-000067A00000}"/>
    <cellStyle name="Normal 7 37 4" xfId="41065" xr:uid="{00000000-0005-0000-0000-000068A00000}"/>
    <cellStyle name="Normal 7 37 4 2" xfId="41066" xr:uid="{00000000-0005-0000-0000-000069A00000}"/>
    <cellStyle name="Normal 7 37 5" xfId="41067" xr:uid="{00000000-0005-0000-0000-00006AA00000}"/>
    <cellStyle name="Normal 7 37 5 2" xfId="41068" xr:uid="{00000000-0005-0000-0000-00006BA00000}"/>
    <cellStyle name="Normal 7 37 6" xfId="41069" xr:uid="{00000000-0005-0000-0000-00006CA00000}"/>
    <cellStyle name="Normal 7 37 6 2" xfId="41070" xr:uid="{00000000-0005-0000-0000-00006DA00000}"/>
    <cellStyle name="Normal 7 37 7" xfId="41071" xr:uid="{00000000-0005-0000-0000-00006EA00000}"/>
    <cellStyle name="Normal 7 37 7 2" xfId="41072" xr:uid="{00000000-0005-0000-0000-00006FA00000}"/>
    <cellStyle name="Normal 7 37 8" xfId="41073" xr:uid="{00000000-0005-0000-0000-000070A00000}"/>
    <cellStyle name="Normal 7 37 8 2" xfId="41074" xr:uid="{00000000-0005-0000-0000-000071A00000}"/>
    <cellStyle name="Normal 7 37 9" xfId="41075" xr:uid="{00000000-0005-0000-0000-000072A00000}"/>
    <cellStyle name="Normal 7 38" xfId="41076" xr:uid="{00000000-0005-0000-0000-000073A00000}"/>
    <cellStyle name="Normal 7 38 10" xfId="41077" xr:uid="{00000000-0005-0000-0000-000074A00000}"/>
    <cellStyle name="Normal 7 38 2" xfId="41078" xr:uid="{00000000-0005-0000-0000-000075A00000}"/>
    <cellStyle name="Normal 7 38 2 2" xfId="41079" xr:uid="{00000000-0005-0000-0000-000076A00000}"/>
    <cellStyle name="Normal 7 38 2 2 2" xfId="41080" xr:uid="{00000000-0005-0000-0000-000077A00000}"/>
    <cellStyle name="Normal 7 38 2 2 3" xfId="41081" xr:uid="{00000000-0005-0000-0000-000078A00000}"/>
    <cellStyle name="Normal 7 38 2 3" xfId="41082" xr:uid="{00000000-0005-0000-0000-000079A00000}"/>
    <cellStyle name="Normal 7 38 2 3 2" xfId="41083" xr:uid="{00000000-0005-0000-0000-00007AA00000}"/>
    <cellStyle name="Normal 7 38 2 4" xfId="41084" xr:uid="{00000000-0005-0000-0000-00007BA00000}"/>
    <cellStyle name="Normal 7 38 2 4 2" xfId="41085" xr:uid="{00000000-0005-0000-0000-00007CA00000}"/>
    <cellStyle name="Normal 7 38 2 5" xfId="41086" xr:uid="{00000000-0005-0000-0000-00007DA00000}"/>
    <cellStyle name="Normal 7 38 2 5 2" xfId="41087" xr:uid="{00000000-0005-0000-0000-00007EA00000}"/>
    <cellStyle name="Normal 7 38 2 6" xfId="41088" xr:uid="{00000000-0005-0000-0000-00007FA00000}"/>
    <cellStyle name="Normal 7 38 2 7" xfId="41089" xr:uid="{00000000-0005-0000-0000-000080A00000}"/>
    <cellStyle name="Normal 7 38 3" xfId="41090" xr:uid="{00000000-0005-0000-0000-000081A00000}"/>
    <cellStyle name="Normal 7 38 3 2" xfId="41091" xr:uid="{00000000-0005-0000-0000-000082A00000}"/>
    <cellStyle name="Normal 7 38 3 3" xfId="41092" xr:uid="{00000000-0005-0000-0000-000083A00000}"/>
    <cellStyle name="Normal 7 38 4" xfId="41093" xr:uid="{00000000-0005-0000-0000-000084A00000}"/>
    <cellStyle name="Normal 7 38 4 2" xfId="41094" xr:uid="{00000000-0005-0000-0000-000085A00000}"/>
    <cellStyle name="Normal 7 38 5" xfId="41095" xr:uid="{00000000-0005-0000-0000-000086A00000}"/>
    <cellStyle name="Normal 7 38 5 2" xfId="41096" xr:uid="{00000000-0005-0000-0000-000087A00000}"/>
    <cellStyle name="Normal 7 38 6" xfId="41097" xr:uid="{00000000-0005-0000-0000-000088A00000}"/>
    <cellStyle name="Normal 7 38 6 2" xfId="41098" xr:uid="{00000000-0005-0000-0000-000089A00000}"/>
    <cellStyle name="Normal 7 38 7" xfId="41099" xr:uid="{00000000-0005-0000-0000-00008AA00000}"/>
    <cellStyle name="Normal 7 38 7 2" xfId="41100" xr:uid="{00000000-0005-0000-0000-00008BA00000}"/>
    <cellStyle name="Normal 7 38 8" xfId="41101" xr:uid="{00000000-0005-0000-0000-00008CA00000}"/>
    <cellStyle name="Normal 7 38 8 2" xfId="41102" xr:uid="{00000000-0005-0000-0000-00008DA00000}"/>
    <cellStyle name="Normal 7 38 9" xfId="41103" xr:uid="{00000000-0005-0000-0000-00008EA00000}"/>
    <cellStyle name="Normal 7 39" xfId="41104" xr:uid="{00000000-0005-0000-0000-00008FA00000}"/>
    <cellStyle name="Normal 7 39 10" xfId="41105" xr:uid="{00000000-0005-0000-0000-000090A00000}"/>
    <cellStyle name="Normal 7 39 2" xfId="41106" xr:uid="{00000000-0005-0000-0000-000091A00000}"/>
    <cellStyle name="Normal 7 39 2 2" xfId="41107" xr:uid="{00000000-0005-0000-0000-000092A00000}"/>
    <cellStyle name="Normal 7 39 2 2 2" xfId="41108" xr:uid="{00000000-0005-0000-0000-000093A00000}"/>
    <cellStyle name="Normal 7 39 2 2 3" xfId="41109" xr:uid="{00000000-0005-0000-0000-000094A00000}"/>
    <cellStyle name="Normal 7 39 2 3" xfId="41110" xr:uid="{00000000-0005-0000-0000-000095A00000}"/>
    <cellStyle name="Normal 7 39 2 3 2" xfId="41111" xr:uid="{00000000-0005-0000-0000-000096A00000}"/>
    <cellStyle name="Normal 7 39 2 4" xfId="41112" xr:uid="{00000000-0005-0000-0000-000097A00000}"/>
    <cellStyle name="Normal 7 39 2 4 2" xfId="41113" xr:uid="{00000000-0005-0000-0000-000098A00000}"/>
    <cellStyle name="Normal 7 39 2 5" xfId="41114" xr:uid="{00000000-0005-0000-0000-000099A00000}"/>
    <cellStyle name="Normal 7 39 2 5 2" xfId="41115" xr:uid="{00000000-0005-0000-0000-00009AA00000}"/>
    <cellStyle name="Normal 7 39 2 6" xfId="41116" xr:uid="{00000000-0005-0000-0000-00009BA00000}"/>
    <cellStyle name="Normal 7 39 2 7" xfId="41117" xr:uid="{00000000-0005-0000-0000-00009CA00000}"/>
    <cellStyle name="Normal 7 39 3" xfId="41118" xr:uid="{00000000-0005-0000-0000-00009DA00000}"/>
    <cellStyle name="Normal 7 39 3 2" xfId="41119" xr:uid="{00000000-0005-0000-0000-00009EA00000}"/>
    <cellStyle name="Normal 7 39 3 3" xfId="41120" xr:uid="{00000000-0005-0000-0000-00009FA00000}"/>
    <cellStyle name="Normal 7 39 4" xfId="41121" xr:uid="{00000000-0005-0000-0000-0000A0A00000}"/>
    <cellStyle name="Normal 7 39 4 2" xfId="41122" xr:uid="{00000000-0005-0000-0000-0000A1A00000}"/>
    <cellStyle name="Normal 7 39 5" xfId="41123" xr:uid="{00000000-0005-0000-0000-0000A2A00000}"/>
    <cellStyle name="Normal 7 39 5 2" xfId="41124" xr:uid="{00000000-0005-0000-0000-0000A3A00000}"/>
    <cellStyle name="Normal 7 39 6" xfId="41125" xr:uid="{00000000-0005-0000-0000-0000A4A00000}"/>
    <cellStyle name="Normal 7 39 6 2" xfId="41126" xr:uid="{00000000-0005-0000-0000-0000A5A00000}"/>
    <cellStyle name="Normal 7 39 7" xfId="41127" xr:uid="{00000000-0005-0000-0000-0000A6A00000}"/>
    <cellStyle name="Normal 7 39 7 2" xfId="41128" xr:uid="{00000000-0005-0000-0000-0000A7A00000}"/>
    <cellStyle name="Normal 7 39 8" xfId="41129" xr:uid="{00000000-0005-0000-0000-0000A8A00000}"/>
    <cellStyle name="Normal 7 39 8 2" xfId="41130" xr:uid="{00000000-0005-0000-0000-0000A9A00000}"/>
    <cellStyle name="Normal 7 39 9" xfId="41131" xr:uid="{00000000-0005-0000-0000-0000AAA00000}"/>
    <cellStyle name="Normal 7 4" xfId="41132" xr:uid="{00000000-0005-0000-0000-0000ABA00000}"/>
    <cellStyle name="Normal 7 4 10" xfId="41133" xr:uid="{00000000-0005-0000-0000-0000ACA00000}"/>
    <cellStyle name="Normal 7 4 10 2" xfId="41134" xr:uid="{00000000-0005-0000-0000-0000ADA00000}"/>
    <cellStyle name="Normal 7 4 11" xfId="41135" xr:uid="{00000000-0005-0000-0000-0000AEA00000}"/>
    <cellStyle name="Normal 7 4 12" xfId="41136" xr:uid="{00000000-0005-0000-0000-0000AFA00000}"/>
    <cellStyle name="Normal 7 4 2" xfId="41137" xr:uid="{00000000-0005-0000-0000-0000B0A00000}"/>
    <cellStyle name="Normal 7 4 2 10" xfId="41138" xr:uid="{00000000-0005-0000-0000-0000B1A00000}"/>
    <cellStyle name="Normal 7 4 2 2" xfId="41139" xr:uid="{00000000-0005-0000-0000-0000B2A00000}"/>
    <cellStyle name="Normal 7 4 2 2 2" xfId="41140" xr:uid="{00000000-0005-0000-0000-0000B3A00000}"/>
    <cellStyle name="Normal 7 4 2 3" xfId="41141" xr:uid="{00000000-0005-0000-0000-0000B4A00000}"/>
    <cellStyle name="Normal 7 4 2 3 2" xfId="41142" xr:uid="{00000000-0005-0000-0000-0000B5A00000}"/>
    <cellStyle name="Normal 7 4 2 4" xfId="41143" xr:uid="{00000000-0005-0000-0000-0000B6A00000}"/>
    <cellStyle name="Normal 7 4 2 4 2" xfId="41144" xr:uid="{00000000-0005-0000-0000-0000B7A00000}"/>
    <cellStyle name="Normal 7 4 2 5" xfId="41145" xr:uid="{00000000-0005-0000-0000-0000B8A00000}"/>
    <cellStyle name="Normal 7 4 2 5 2" xfId="41146" xr:uid="{00000000-0005-0000-0000-0000B9A00000}"/>
    <cellStyle name="Normal 7 4 2 6" xfId="41147" xr:uid="{00000000-0005-0000-0000-0000BAA00000}"/>
    <cellStyle name="Normal 7 4 2 6 2" xfId="41148" xr:uid="{00000000-0005-0000-0000-0000BBA00000}"/>
    <cellStyle name="Normal 7 4 2 7" xfId="41149" xr:uid="{00000000-0005-0000-0000-0000BCA00000}"/>
    <cellStyle name="Normal 7 4 2 7 2" xfId="41150" xr:uid="{00000000-0005-0000-0000-0000BDA00000}"/>
    <cellStyle name="Normal 7 4 2 8" xfId="41151" xr:uid="{00000000-0005-0000-0000-0000BEA00000}"/>
    <cellStyle name="Normal 7 4 2 9" xfId="41152" xr:uid="{00000000-0005-0000-0000-0000BFA00000}"/>
    <cellStyle name="Normal 7 4 3" xfId="41153" xr:uid="{00000000-0005-0000-0000-0000C0A00000}"/>
    <cellStyle name="Normal 7 4 3 10" xfId="41154" xr:uid="{00000000-0005-0000-0000-0000C1A00000}"/>
    <cellStyle name="Normal 7 4 3 2" xfId="41155" xr:uid="{00000000-0005-0000-0000-0000C2A00000}"/>
    <cellStyle name="Normal 7 4 3 2 2" xfId="41156" xr:uid="{00000000-0005-0000-0000-0000C3A00000}"/>
    <cellStyle name="Normal 7 4 3 3" xfId="41157" xr:uid="{00000000-0005-0000-0000-0000C4A00000}"/>
    <cellStyle name="Normal 7 4 3 3 2" xfId="41158" xr:uid="{00000000-0005-0000-0000-0000C5A00000}"/>
    <cellStyle name="Normal 7 4 3 4" xfId="41159" xr:uid="{00000000-0005-0000-0000-0000C6A00000}"/>
    <cellStyle name="Normal 7 4 3 4 2" xfId="41160" xr:uid="{00000000-0005-0000-0000-0000C7A00000}"/>
    <cellStyle name="Normal 7 4 3 5" xfId="41161" xr:uid="{00000000-0005-0000-0000-0000C8A00000}"/>
    <cellStyle name="Normal 7 4 3 5 2" xfId="41162" xr:uid="{00000000-0005-0000-0000-0000C9A00000}"/>
    <cellStyle name="Normal 7 4 3 6" xfId="41163" xr:uid="{00000000-0005-0000-0000-0000CAA00000}"/>
    <cellStyle name="Normal 7 4 3 6 2" xfId="41164" xr:uid="{00000000-0005-0000-0000-0000CBA00000}"/>
    <cellStyle name="Normal 7 4 3 7" xfId="41165" xr:uid="{00000000-0005-0000-0000-0000CCA00000}"/>
    <cellStyle name="Normal 7 4 3 7 2" xfId="41166" xr:uid="{00000000-0005-0000-0000-0000CDA00000}"/>
    <cellStyle name="Normal 7 4 3 8" xfId="41167" xr:uid="{00000000-0005-0000-0000-0000CEA00000}"/>
    <cellStyle name="Normal 7 4 3 9" xfId="41168" xr:uid="{00000000-0005-0000-0000-0000CFA00000}"/>
    <cellStyle name="Normal 7 4 4" xfId="41169" xr:uid="{00000000-0005-0000-0000-0000D0A00000}"/>
    <cellStyle name="Normal 7 4 4 2" xfId="41170" xr:uid="{00000000-0005-0000-0000-0000D1A00000}"/>
    <cellStyle name="Normal 7 4 4 2 2" xfId="41171" xr:uid="{00000000-0005-0000-0000-0000D2A00000}"/>
    <cellStyle name="Normal 7 4 4 2 3" xfId="41172" xr:uid="{00000000-0005-0000-0000-0000D3A00000}"/>
    <cellStyle name="Normal 7 4 4 3" xfId="41173" xr:uid="{00000000-0005-0000-0000-0000D4A00000}"/>
    <cellStyle name="Normal 7 4 4 3 2" xfId="41174" xr:uid="{00000000-0005-0000-0000-0000D5A00000}"/>
    <cellStyle name="Normal 7 4 4 4" xfId="41175" xr:uid="{00000000-0005-0000-0000-0000D6A00000}"/>
    <cellStyle name="Normal 7 4 4 4 2" xfId="41176" xr:uid="{00000000-0005-0000-0000-0000D7A00000}"/>
    <cellStyle name="Normal 7 4 4 5" xfId="41177" xr:uid="{00000000-0005-0000-0000-0000D8A00000}"/>
    <cellStyle name="Normal 7 4 4 5 2" xfId="41178" xr:uid="{00000000-0005-0000-0000-0000D9A00000}"/>
    <cellStyle name="Normal 7 4 4 6" xfId="41179" xr:uid="{00000000-0005-0000-0000-0000DAA00000}"/>
    <cellStyle name="Normal 7 4 4 7" xfId="41180" xr:uid="{00000000-0005-0000-0000-0000DBA00000}"/>
    <cellStyle name="Normal 7 4 5" xfId="41181" xr:uid="{00000000-0005-0000-0000-0000DCA00000}"/>
    <cellStyle name="Normal 7 4 5 2" xfId="41182" xr:uid="{00000000-0005-0000-0000-0000DDA00000}"/>
    <cellStyle name="Normal 7 4 5 3" xfId="41183" xr:uid="{00000000-0005-0000-0000-0000DEA00000}"/>
    <cellStyle name="Normal 7 4 6" xfId="41184" xr:uid="{00000000-0005-0000-0000-0000DFA00000}"/>
    <cellStyle name="Normal 7 4 6 2" xfId="41185" xr:uid="{00000000-0005-0000-0000-0000E0A00000}"/>
    <cellStyle name="Normal 7 4 7" xfId="41186" xr:uid="{00000000-0005-0000-0000-0000E1A00000}"/>
    <cellStyle name="Normal 7 4 7 2" xfId="41187" xr:uid="{00000000-0005-0000-0000-0000E2A00000}"/>
    <cellStyle name="Normal 7 4 8" xfId="41188" xr:uid="{00000000-0005-0000-0000-0000E3A00000}"/>
    <cellStyle name="Normal 7 4 8 2" xfId="41189" xr:uid="{00000000-0005-0000-0000-0000E4A00000}"/>
    <cellStyle name="Normal 7 4 9" xfId="41190" xr:uid="{00000000-0005-0000-0000-0000E5A00000}"/>
    <cellStyle name="Normal 7 4 9 2" xfId="41191" xr:uid="{00000000-0005-0000-0000-0000E6A00000}"/>
    <cellStyle name="Normal 7 40" xfId="41192" xr:uid="{00000000-0005-0000-0000-0000E7A00000}"/>
    <cellStyle name="Normal 7 40 10" xfId="41193" xr:uid="{00000000-0005-0000-0000-0000E8A00000}"/>
    <cellStyle name="Normal 7 40 2" xfId="41194" xr:uid="{00000000-0005-0000-0000-0000E9A00000}"/>
    <cellStyle name="Normal 7 40 2 2" xfId="41195" xr:uid="{00000000-0005-0000-0000-0000EAA00000}"/>
    <cellStyle name="Normal 7 40 2 2 2" xfId="41196" xr:uid="{00000000-0005-0000-0000-0000EBA00000}"/>
    <cellStyle name="Normal 7 40 2 2 3" xfId="41197" xr:uid="{00000000-0005-0000-0000-0000ECA00000}"/>
    <cellStyle name="Normal 7 40 2 3" xfId="41198" xr:uid="{00000000-0005-0000-0000-0000EDA00000}"/>
    <cellStyle name="Normal 7 40 2 3 2" xfId="41199" xr:uid="{00000000-0005-0000-0000-0000EEA00000}"/>
    <cellStyle name="Normal 7 40 2 4" xfId="41200" xr:uid="{00000000-0005-0000-0000-0000EFA00000}"/>
    <cellStyle name="Normal 7 40 2 4 2" xfId="41201" xr:uid="{00000000-0005-0000-0000-0000F0A00000}"/>
    <cellStyle name="Normal 7 40 2 5" xfId="41202" xr:uid="{00000000-0005-0000-0000-0000F1A00000}"/>
    <cellStyle name="Normal 7 40 2 5 2" xfId="41203" xr:uid="{00000000-0005-0000-0000-0000F2A00000}"/>
    <cellStyle name="Normal 7 40 2 6" xfId="41204" xr:uid="{00000000-0005-0000-0000-0000F3A00000}"/>
    <cellStyle name="Normal 7 40 2 7" xfId="41205" xr:uid="{00000000-0005-0000-0000-0000F4A00000}"/>
    <cellStyle name="Normal 7 40 3" xfId="41206" xr:uid="{00000000-0005-0000-0000-0000F5A00000}"/>
    <cellStyle name="Normal 7 40 3 2" xfId="41207" xr:uid="{00000000-0005-0000-0000-0000F6A00000}"/>
    <cellStyle name="Normal 7 40 3 3" xfId="41208" xr:uid="{00000000-0005-0000-0000-0000F7A00000}"/>
    <cellStyle name="Normal 7 40 4" xfId="41209" xr:uid="{00000000-0005-0000-0000-0000F8A00000}"/>
    <cellStyle name="Normal 7 40 4 2" xfId="41210" xr:uid="{00000000-0005-0000-0000-0000F9A00000}"/>
    <cellStyle name="Normal 7 40 5" xfId="41211" xr:uid="{00000000-0005-0000-0000-0000FAA00000}"/>
    <cellStyle name="Normal 7 40 5 2" xfId="41212" xr:uid="{00000000-0005-0000-0000-0000FBA00000}"/>
    <cellStyle name="Normal 7 40 6" xfId="41213" xr:uid="{00000000-0005-0000-0000-0000FCA00000}"/>
    <cellStyle name="Normal 7 40 6 2" xfId="41214" xr:uid="{00000000-0005-0000-0000-0000FDA00000}"/>
    <cellStyle name="Normal 7 40 7" xfId="41215" xr:uid="{00000000-0005-0000-0000-0000FEA00000}"/>
    <cellStyle name="Normal 7 40 7 2" xfId="41216" xr:uid="{00000000-0005-0000-0000-0000FFA00000}"/>
    <cellStyle name="Normal 7 40 8" xfId="41217" xr:uid="{00000000-0005-0000-0000-000000A10000}"/>
    <cellStyle name="Normal 7 40 8 2" xfId="41218" xr:uid="{00000000-0005-0000-0000-000001A10000}"/>
    <cellStyle name="Normal 7 40 9" xfId="41219" xr:uid="{00000000-0005-0000-0000-000002A10000}"/>
    <cellStyle name="Normal 7 41" xfId="41220" xr:uid="{00000000-0005-0000-0000-000003A10000}"/>
    <cellStyle name="Normal 7 41 10" xfId="41221" xr:uid="{00000000-0005-0000-0000-000004A10000}"/>
    <cellStyle name="Normal 7 41 2" xfId="41222" xr:uid="{00000000-0005-0000-0000-000005A10000}"/>
    <cellStyle name="Normal 7 41 2 2" xfId="41223" xr:uid="{00000000-0005-0000-0000-000006A10000}"/>
    <cellStyle name="Normal 7 41 2 2 2" xfId="41224" xr:uid="{00000000-0005-0000-0000-000007A10000}"/>
    <cellStyle name="Normal 7 41 2 2 3" xfId="41225" xr:uid="{00000000-0005-0000-0000-000008A10000}"/>
    <cellStyle name="Normal 7 41 2 3" xfId="41226" xr:uid="{00000000-0005-0000-0000-000009A10000}"/>
    <cellStyle name="Normal 7 41 2 3 2" xfId="41227" xr:uid="{00000000-0005-0000-0000-00000AA10000}"/>
    <cellStyle name="Normal 7 41 2 4" xfId="41228" xr:uid="{00000000-0005-0000-0000-00000BA10000}"/>
    <cellStyle name="Normal 7 41 2 4 2" xfId="41229" xr:uid="{00000000-0005-0000-0000-00000CA10000}"/>
    <cellStyle name="Normal 7 41 2 5" xfId="41230" xr:uid="{00000000-0005-0000-0000-00000DA10000}"/>
    <cellStyle name="Normal 7 41 2 5 2" xfId="41231" xr:uid="{00000000-0005-0000-0000-00000EA10000}"/>
    <cellStyle name="Normal 7 41 2 6" xfId="41232" xr:uid="{00000000-0005-0000-0000-00000FA10000}"/>
    <cellStyle name="Normal 7 41 2 7" xfId="41233" xr:uid="{00000000-0005-0000-0000-000010A10000}"/>
    <cellStyle name="Normal 7 41 3" xfId="41234" xr:uid="{00000000-0005-0000-0000-000011A10000}"/>
    <cellStyle name="Normal 7 41 3 2" xfId="41235" xr:uid="{00000000-0005-0000-0000-000012A10000}"/>
    <cellStyle name="Normal 7 41 3 3" xfId="41236" xr:uid="{00000000-0005-0000-0000-000013A10000}"/>
    <cellStyle name="Normal 7 41 4" xfId="41237" xr:uid="{00000000-0005-0000-0000-000014A10000}"/>
    <cellStyle name="Normal 7 41 4 2" xfId="41238" xr:uid="{00000000-0005-0000-0000-000015A10000}"/>
    <cellStyle name="Normal 7 41 5" xfId="41239" xr:uid="{00000000-0005-0000-0000-000016A10000}"/>
    <cellStyle name="Normal 7 41 5 2" xfId="41240" xr:uid="{00000000-0005-0000-0000-000017A10000}"/>
    <cellStyle name="Normal 7 41 6" xfId="41241" xr:uid="{00000000-0005-0000-0000-000018A10000}"/>
    <cellStyle name="Normal 7 41 6 2" xfId="41242" xr:uid="{00000000-0005-0000-0000-000019A10000}"/>
    <cellStyle name="Normal 7 41 7" xfId="41243" xr:uid="{00000000-0005-0000-0000-00001AA10000}"/>
    <cellStyle name="Normal 7 41 7 2" xfId="41244" xr:uid="{00000000-0005-0000-0000-00001BA10000}"/>
    <cellStyle name="Normal 7 41 8" xfId="41245" xr:uid="{00000000-0005-0000-0000-00001CA10000}"/>
    <cellStyle name="Normal 7 41 8 2" xfId="41246" xr:uid="{00000000-0005-0000-0000-00001DA10000}"/>
    <cellStyle name="Normal 7 41 9" xfId="41247" xr:uid="{00000000-0005-0000-0000-00001EA10000}"/>
    <cellStyle name="Normal 7 42" xfId="41248" xr:uid="{00000000-0005-0000-0000-00001FA10000}"/>
    <cellStyle name="Normal 7 42 10" xfId="41249" xr:uid="{00000000-0005-0000-0000-000020A10000}"/>
    <cellStyle name="Normal 7 42 2" xfId="41250" xr:uid="{00000000-0005-0000-0000-000021A10000}"/>
    <cellStyle name="Normal 7 42 2 2" xfId="41251" xr:uid="{00000000-0005-0000-0000-000022A10000}"/>
    <cellStyle name="Normal 7 42 2 2 2" xfId="41252" xr:uid="{00000000-0005-0000-0000-000023A10000}"/>
    <cellStyle name="Normal 7 42 2 2 3" xfId="41253" xr:uid="{00000000-0005-0000-0000-000024A10000}"/>
    <cellStyle name="Normal 7 42 2 3" xfId="41254" xr:uid="{00000000-0005-0000-0000-000025A10000}"/>
    <cellStyle name="Normal 7 42 2 3 2" xfId="41255" xr:uid="{00000000-0005-0000-0000-000026A10000}"/>
    <cellStyle name="Normal 7 42 2 4" xfId="41256" xr:uid="{00000000-0005-0000-0000-000027A10000}"/>
    <cellStyle name="Normal 7 42 2 4 2" xfId="41257" xr:uid="{00000000-0005-0000-0000-000028A10000}"/>
    <cellStyle name="Normal 7 42 2 5" xfId="41258" xr:uid="{00000000-0005-0000-0000-000029A10000}"/>
    <cellStyle name="Normal 7 42 2 5 2" xfId="41259" xr:uid="{00000000-0005-0000-0000-00002AA10000}"/>
    <cellStyle name="Normal 7 42 2 6" xfId="41260" xr:uid="{00000000-0005-0000-0000-00002BA10000}"/>
    <cellStyle name="Normal 7 42 2 7" xfId="41261" xr:uid="{00000000-0005-0000-0000-00002CA10000}"/>
    <cellStyle name="Normal 7 42 3" xfId="41262" xr:uid="{00000000-0005-0000-0000-00002DA10000}"/>
    <cellStyle name="Normal 7 42 3 2" xfId="41263" xr:uid="{00000000-0005-0000-0000-00002EA10000}"/>
    <cellStyle name="Normal 7 42 3 3" xfId="41264" xr:uid="{00000000-0005-0000-0000-00002FA10000}"/>
    <cellStyle name="Normal 7 42 4" xfId="41265" xr:uid="{00000000-0005-0000-0000-000030A10000}"/>
    <cellStyle name="Normal 7 42 4 2" xfId="41266" xr:uid="{00000000-0005-0000-0000-000031A10000}"/>
    <cellStyle name="Normal 7 42 5" xfId="41267" xr:uid="{00000000-0005-0000-0000-000032A10000}"/>
    <cellStyle name="Normal 7 42 5 2" xfId="41268" xr:uid="{00000000-0005-0000-0000-000033A10000}"/>
    <cellStyle name="Normal 7 42 6" xfId="41269" xr:uid="{00000000-0005-0000-0000-000034A10000}"/>
    <cellStyle name="Normal 7 42 6 2" xfId="41270" xr:uid="{00000000-0005-0000-0000-000035A10000}"/>
    <cellStyle name="Normal 7 42 7" xfId="41271" xr:uid="{00000000-0005-0000-0000-000036A10000}"/>
    <cellStyle name="Normal 7 42 7 2" xfId="41272" xr:uid="{00000000-0005-0000-0000-000037A10000}"/>
    <cellStyle name="Normal 7 42 8" xfId="41273" xr:uid="{00000000-0005-0000-0000-000038A10000}"/>
    <cellStyle name="Normal 7 42 8 2" xfId="41274" xr:uid="{00000000-0005-0000-0000-000039A10000}"/>
    <cellStyle name="Normal 7 42 9" xfId="41275" xr:uid="{00000000-0005-0000-0000-00003AA10000}"/>
    <cellStyle name="Normal 7 43" xfId="41276" xr:uid="{00000000-0005-0000-0000-00003BA10000}"/>
    <cellStyle name="Normal 7 43 10" xfId="41277" xr:uid="{00000000-0005-0000-0000-00003CA10000}"/>
    <cellStyle name="Normal 7 43 2" xfId="41278" xr:uid="{00000000-0005-0000-0000-00003DA10000}"/>
    <cellStyle name="Normal 7 43 2 2" xfId="41279" xr:uid="{00000000-0005-0000-0000-00003EA10000}"/>
    <cellStyle name="Normal 7 43 2 2 2" xfId="41280" xr:uid="{00000000-0005-0000-0000-00003FA10000}"/>
    <cellStyle name="Normal 7 43 2 2 3" xfId="41281" xr:uid="{00000000-0005-0000-0000-000040A10000}"/>
    <cellStyle name="Normal 7 43 2 3" xfId="41282" xr:uid="{00000000-0005-0000-0000-000041A10000}"/>
    <cellStyle name="Normal 7 43 2 3 2" xfId="41283" xr:uid="{00000000-0005-0000-0000-000042A10000}"/>
    <cellStyle name="Normal 7 43 2 4" xfId="41284" xr:uid="{00000000-0005-0000-0000-000043A10000}"/>
    <cellStyle name="Normal 7 43 2 4 2" xfId="41285" xr:uid="{00000000-0005-0000-0000-000044A10000}"/>
    <cellStyle name="Normal 7 43 2 5" xfId="41286" xr:uid="{00000000-0005-0000-0000-000045A10000}"/>
    <cellStyle name="Normal 7 43 2 5 2" xfId="41287" xr:uid="{00000000-0005-0000-0000-000046A10000}"/>
    <cellStyle name="Normal 7 43 2 6" xfId="41288" xr:uid="{00000000-0005-0000-0000-000047A10000}"/>
    <cellStyle name="Normal 7 43 2 7" xfId="41289" xr:uid="{00000000-0005-0000-0000-000048A10000}"/>
    <cellStyle name="Normal 7 43 3" xfId="41290" xr:uid="{00000000-0005-0000-0000-000049A10000}"/>
    <cellStyle name="Normal 7 43 3 2" xfId="41291" xr:uid="{00000000-0005-0000-0000-00004AA10000}"/>
    <cellStyle name="Normal 7 43 3 3" xfId="41292" xr:uid="{00000000-0005-0000-0000-00004BA10000}"/>
    <cellStyle name="Normal 7 43 4" xfId="41293" xr:uid="{00000000-0005-0000-0000-00004CA10000}"/>
    <cellStyle name="Normal 7 43 4 2" xfId="41294" xr:uid="{00000000-0005-0000-0000-00004DA10000}"/>
    <cellStyle name="Normal 7 43 5" xfId="41295" xr:uid="{00000000-0005-0000-0000-00004EA10000}"/>
    <cellStyle name="Normal 7 43 5 2" xfId="41296" xr:uid="{00000000-0005-0000-0000-00004FA10000}"/>
    <cellStyle name="Normal 7 43 6" xfId="41297" xr:uid="{00000000-0005-0000-0000-000050A10000}"/>
    <cellStyle name="Normal 7 43 6 2" xfId="41298" xr:uid="{00000000-0005-0000-0000-000051A10000}"/>
    <cellStyle name="Normal 7 43 7" xfId="41299" xr:uid="{00000000-0005-0000-0000-000052A10000}"/>
    <cellStyle name="Normal 7 43 7 2" xfId="41300" xr:uid="{00000000-0005-0000-0000-000053A10000}"/>
    <cellStyle name="Normal 7 43 8" xfId="41301" xr:uid="{00000000-0005-0000-0000-000054A10000}"/>
    <cellStyle name="Normal 7 43 8 2" xfId="41302" xr:uid="{00000000-0005-0000-0000-000055A10000}"/>
    <cellStyle name="Normal 7 43 9" xfId="41303" xr:uid="{00000000-0005-0000-0000-000056A10000}"/>
    <cellStyle name="Normal 7 44" xfId="41304" xr:uid="{00000000-0005-0000-0000-000057A10000}"/>
    <cellStyle name="Normal 7 44 10" xfId="41305" xr:uid="{00000000-0005-0000-0000-000058A10000}"/>
    <cellStyle name="Normal 7 44 2" xfId="41306" xr:uid="{00000000-0005-0000-0000-000059A10000}"/>
    <cellStyle name="Normal 7 44 2 2" xfId="41307" xr:uid="{00000000-0005-0000-0000-00005AA10000}"/>
    <cellStyle name="Normal 7 44 2 2 2" xfId="41308" xr:uid="{00000000-0005-0000-0000-00005BA10000}"/>
    <cellStyle name="Normal 7 44 2 2 3" xfId="41309" xr:uid="{00000000-0005-0000-0000-00005CA10000}"/>
    <cellStyle name="Normal 7 44 2 3" xfId="41310" xr:uid="{00000000-0005-0000-0000-00005DA10000}"/>
    <cellStyle name="Normal 7 44 2 3 2" xfId="41311" xr:uid="{00000000-0005-0000-0000-00005EA10000}"/>
    <cellStyle name="Normal 7 44 2 4" xfId="41312" xr:uid="{00000000-0005-0000-0000-00005FA10000}"/>
    <cellStyle name="Normal 7 44 2 4 2" xfId="41313" xr:uid="{00000000-0005-0000-0000-000060A10000}"/>
    <cellStyle name="Normal 7 44 2 5" xfId="41314" xr:uid="{00000000-0005-0000-0000-000061A10000}"/>
    <cellStyle name="Normal 7 44 2 5 2" xfId="41315" xr:uid="{00000000-0005-0000-0000-000062A10000}"/>
    <cellStyle name="Normal 7 44 2 6" xfId="41316" xr:uid="{00000000-0005-0000-0000-000063A10000}"/>
    <cellStyle name="Normal 7 44 2 7" xfId="41317" xr:uid="{00000000-0005-0000-0000-000064A10000}"/>
    <cellStyle name="Normal 7 44 3" xfId="41318" xr:uid="{00000000-0005-0000-0000-000065A10000}"/>
    <cellStyle name="Normal 7 44 3 2" xfId="41319" xr:uid="{00000000-0005-0000-0000-000066A10000}"/>
    <cellStyle name="Normal 7 44 3 3" xfId="41320" xr:uid="{00000000-0005-0000-0000-000067A10000}"/>
    <cellStyle name="Normal 7 44 4" xfId="41321" xr:uid="{00000000-0005-0000-0000-000068A10000}"/>
    <cellStyle name="Normal 7 44 4 2" xfId="41322" xr:uid="{00000000-0005-0000-0000-000069A10000}"/>
    <cellStyle name="Normal 7 44 5" xfId="41323" xr:uid="{00000000-0005-0000-0000-00006AA10000}"/>
    <cellStyle name="Normal 7 44 5 2" xfId="41324" xr:uid="{00000000-0005-0000-0000-00006BA10000}"/>
    <cellStyle name="Normal 7 44 6" xfId="41325" xr:uid="{00000000-0005-0000-0000-00006CA10000}"/>
    <cellStyle name="Normal 7 44 6 2" xfId="41326" xr:uid="{00000000-0005-0000-0000-00006DA10000}"/>
    <cellStyle name="Normal 7 44 7" xfId="41327" xr:uid="{00000000-0005-0000-0000-00006EA10000}"/>
    <cellStyle name="Normal 7 44 7 2" xfId="41328" xr:uid="{00000000-0005-0000-0000-00006FA10000}"/>
    <cellStyle name="Normal 7 44 8" xfId="41329" xr:uid="{00000000-0005-0000-0000-000070A10000}"/>
    <cellStyle name="Normal 7 44 8 2" xfId="41330" xr:uid="{00000000-0005-0000-0000-000071A10000}"/>
    <cellStyle name="Normal 7 44 9" xfId="41331" xr:uid="{00000000-0005-0000-0000-000072A10000}"/>
    <cellStyle name="Normal 7 45" xfId="41332" xr:uid="{00000000-0005-0000-0000-000073A10000}"/>
    <cellStyle name="Normal 7 45 10" xfId="41333" xr:uid="{00000000-0005-0000-0000-000074A10000}"/>
    <cellStyle name="Normal 7 45 2" xfId="41334" xr:uid="{00000000-0005-0000-0000-000075A10000}"/>
    <cellStyle name="Normal 7 45 2 2" xfId="41335" xr:uid="{00000000-0005-0000-0000-000076A10000}"/>
    <cellStyle name="Normal 7 45 2 2 2" xfId="41336" xr:uid="{00000000-0005-0000-0000-000077A10000}"/>
    <cellStyle name="Normal 7 45 2 2 3" xfId="41337" xr:uid="{00000000-0005-0000-0000-000078A10000}"/>
    <cellStyle name="Normal 7 45 2 3" xfId="41338" xr:uid="{00000000-0005-0000-0000-000079A10000}"/>
    <cellStyle name="Normal 7 45 2 3 2" xfId="41339" xr:uid="{00000000-0005-0000-0000-00007AA10000}"/>
    <cellStyle name="Normal 7 45 2 4" xfId="41340" xr:uid="{00000000-0005-0000-0000-00007BA10000}"/>
    <cellStyle name="Normal 7 45 2 4 2" xfId="41341" xr:uid="{00000000-0005-0000-0000-00007CA10000}"/>
    <cellStyle name="Normal 7 45 2 5" xfId="41342" xr:uid="{00000000-0005-0000-0000-00007DA10000}"/>
    <cellStyle name="Normal 7 45 2 5 2" xfId="41343" xr:uid="{00000000-0005-0000-0000-00007EA10000}"/>
    <cellStyle name="Normal 7 45 2 6" xfId="41344" xr:uid="{00000000-0005-0000-0000-00007FA10000}"/>
    <cellStyle name="Normal 7 45 2 7" xfId="41345" xr:uid="{00000000-0005-0000-0000-000080A10000}"/>
    <cellStyle name="Normal 7 45 3" xfId="41346" xr:uid="{00000000-0005-0000-0000-000081A10000}"/>
    <cellStyle name="Normal 7 45 3 2" xfId="41347" xr:uid="{00000000-0005-0000-0000-000082A10000}"/>
    <cellStyle name="Normal 7 45 3 3" xfId="41348" xr:uid="{00000000-0005-0000-0000-000083A10000}"/>
    <cellStyle name="Normal 7 45 4" xfId="41349" xr:uid="{00000000-0005-0000-0000-000084A10000}"/>
    <cellStyle name="Normal 7 45 4 2" xfId="41350" xr:uid="{00000000-0005-0000-0000-000085A10000}"/>
    <cellStyle name="Normal 7 45 5" xfId="41351" xr:uid="{00000000-0005-0000-0000-000086A10000}"/>
    <cellStyle name="Normal 7 45 5 2" xfId="41352" xr:uid="{00000000-0005-0000-0000-000087A10000}"/>
    <cellStyle name="Normal 7 45 6" xfId="41353" xr:uid="{00000000-0005-0000-0000-000088A10000}"/>
    <cellStyle name="Normal 7 45 6 2" xfId="41354" xr:uid="{00000000-0005-0000-0000-000089A10000}"/>
    <cellStyle name="Normal 7 45 7" xfId="41355" xr:uid="{00000000-0005-0000-0000-00008AA10000}"/>
    <cellStyle name="Normal 7 45 7 2" xfId="41356" xr:uid="{00000000-0005-0000-0000-00008BA10000}"/>
    <cellStyle name="Normal 7 45 8" xfId="41357" xr:uid="{00000000-0005-0000-0000-00008CA10000}"/>
    <cellStyle name="Normal 7 45 8 2" xfId="41358" xr:uid="{00000000-0005-0000-0000-00008DA10000}"/>
    <cellStyle name="Normal 7 45 9" xfId="41359" xr:uid="{00000000-0005-0000-0000-00008EA10000}"/>
    <cellStyle name="Normal 7 46" xfId="41360" xr:uid="{00000000-0005-0000-0000-00008FA10000}"/>
    <cellStyle name="Normal 7 46 10" xfId="41361" xr:uid="{00000000-0005-0000-0000-000090A10000}"/>
    <cellStyle name="Normal 7 46 2" xfId="41362" xr:uid="{00000000-0005-0000-0000-000091A10000}"/>
    <cellStyle name="Normal 7 46 2 2" xfId="41363" xr:uid="{00000000-0005-0000-0000-000092A10000}"/>
    <cellStyle name="Normal 7 46 2 2 2" xfId="41364" xr:uid="{00000000-0005-0000-0000-000093A10000}"/>
    <cellStyle name="Normal 7 46 2 2 3" xfId="41365" xr:uid="{00000000-0005-0000-0000-000094A10000}"/>
    <cellStyle name="Normal 7 46 2 3" xfId="41366" xr:uid="{00000000-0005-0000-0000-000095A10000}"/>
    <cellStyle name="Normal 7 46 2 3 2" xfId="41367" xr:uid="{00000000-0005-0000-0000-000096A10000}"/>
    <cellStyle name="Normal 7 46 2 4" xfId="41368" xr:uid="{00000000-0005-0000-0000-000097A10000}"/>
    <cellStyle name="Normal 7 46 2 4 2" xfId="41369" xr:uid="{00000000-0005-0000-0000-000098A10000}"/>
    <cellStyle name="Normal 7 46 2 5" xfId="41370" xr:uid="{00000000-0005-0000-0000-000099A10000}"/>
    <cellStyle name="Normal 7 46 2 5 2" xfId="41371" xr:uid="{00000000-0005-0000-0000-00009AA10000}"/>
    <cellStyle name="Normal 7 46 2 6" xfId="41372" xr:uid="{00000000-0005-0000-0000-00009BA10000}"/>
    <cellStyle name="Normal 7 46 2 7" xfId="41373" xr:uid="{00000000-0005-0000-0000-00009CA10000}"/>
    <cellStyle name="Normal 7 46 3" xfId="41374" xr:uid="{00000000-0005-0000-0000-00009DA10000}"/>
    <cellStyle name="Normal 7 46 3 2" xfId="41375" xr:uid="{00000000-0005-0000-0000-00009EA10000}"/>
    <cellStyle name="Normal 7 46 3 3" xfId="41376" xr:uid="{00000000-0005-0000-0000-00009FA10000}"/>
    <cellStyle name="Normal 7 46 4" xfId="41377" xr:uid="{00000000-0005-0000-0000-0000A0A10000}"/>
    <cellStyle name="Normal 7 46 4 2" xfId="41378" xr:uid="{00000000-0005-0000-0000-0000A1A10000}"/>
    <cellStyle name="Normal 7 46 5" xfId="41379" xr:uid="{00000000-0005-0000-0000-0000A2A10000}"/>
    <cellStyle name="Normal 7 46 5 2" xfId="41380" xr:uid="{00000000-0005-0000-0000-0000A3A10000}"/>
    <cellStyle name="Normal 7 46 6" xfId="41381" xr:uid="{00000000-0005-0000-0000-0000A4A10000}"/>
    <cellStyle name="Normal 7 46 6 2" xfId="41382" xr:uid="{00000000-0005-0000-0000-0000A5A10000}"/>
    <cellStyle name="Normal 7 46 7" xfId="41383" xr:uid="{00000000-0005-0000-0000-0000A6A10000}"/>
    <cellStyle name="Normal 7 46 7 2" xfId="41384" xr:uid="{00000000-0005-0000-0000-0000A7A10000}"/>
    <cellStyle name="Normal 7 46 8" xfId="41385" xr:uid="{00000000-0005-0000-0000-0000A8A10000}"/>
    <cellStyle name="Normal 7 46 8 2" xfId="41386" xr:uid="{00000000-0005-0000-0000-0000A9A10000}"/>
    <cellStyle name="Normal 7 46 9" xfId="41387" xr:uid="{00000000-0005-0000-0000-0000AAA10000}"/>
    <cellStyle name="Normal 7 47" xfId="41388" xr:uid="{00000000-0005-0000-0000-0000ABA10000}"/>
    <cellStyle name="Normal 7 47 10" xfId="41389" xr:uid="{00000000-0005-0000-0000-0000ACA10000}"/>
    <cellStyle name="Normal 7 47 2" xfId="41390" xr:uid="{00000000-0005-0000-0000-0000ADA10000}"/>
    <cellStyle name="Normal 7 47 2 2" xfId="41391" xr:uid="{00000000-0005-0000-0000-0000AEA10000}"/>
    <cellStyle name="Normal 7 47 2 2 2" xfId="41392" xr:uid="{00000000-0005-0000-0000-0000AFA10000}"/>
    <cellStyle name="Normal 7 47 2 2 3" xfId="41393" xr:uid="{00000000-0005-0000-0000-0000B0A10000}"/>
    <cellStyle name="Normal 7 47 2 3" xfId="41394" xr:uid="{00000000-0005-0000-0000-0000B1A10000}"/>
    <cellStyle name="Normal 7 47 2 3 2" xfId="41395" xr:uid="{00000000-0005-0000-0000-0000B2A10000}"/>
    <cellStyle name="Normal 7 47 2 4" xfId="41396" xr:uid="{00000000-0005-0000-0000-0000B3A10000}"/>
    <cellStyle name="Normal 7 47 2 4 2" xfId="41397" xr:uid="{00000000-0005-0000-0000-0000B4A10000}"/>
    <cellStyle name="Normal 7 47 2 5" xfId="41398" xr:uid="{00000000-0005-0000-0000-0000B5A10000}"/>
    <cellStyle name="Normal 7 47 2 5 2" xfId="41399" xr:uid="{00000000-0005-0000-0000-0000B6A10000}"/>
    <cellStyle name="Normal 7 47 2 6" xfId="41400" xr:uid="{00000000-0005-0000-0000-0000B7A10000}"/>
    <cellStyle name="Normal 7 47 2 7" xfId="41401" xr:uid="{00000000-0005-0000-0000-0000B8A10000}"/>
    <cellStyle name="Normal 7 47 3" xfId="41402" xr:uid="{00000000-0005-0000-0000-0000B9A10000}"/>
    <cellStyle name="Normal 7 47 3 2" xfId="41403" xr:uid="{00000000-0005-0000-0000-0000BAA10000}"/>
    <cellStyle name="Normal 7 47 3 3" xfId="41404" xr:uid="{00000000-0005-0000-0000-0000BBA10000}"/>
    <cellStyle name="Normal 7 47 4" xfId="41405" xr:uid="{00000000-0005-0000-0000-0000BCA10000}"/>
    <cellStyle name="Normal 7 47 4 2" xfId="41406" xr:uid="{00000000-0005-0000-0000-0000BDA10000}"/>
    <cellStyle name="Normal 7 47 5" xfId="41407" xr:uid="{00000000-0005-0000-0000-0000BEA10000}"/>
    <cellStyle name="Normal 7 47 5 2" xfId="41408" xr:uid="{00000000-0005-0000-0000-0000BFA10000}"/>
    <cellStyle name="Normal 7 47 6" xfId="41409" xr:uid="{00000000-0005-0000-0000-0000C0A10000}"/>
    <cellStyle name="Normal 7 47 6 2" xfId="41410" xr:uid="{00000000-0005-0000-0000-0000C1A10000}"/>
    <cellStyle name="Normal 7 47 7" xfId="41411" xr:uid="{00000000-0005-0000-0000-0000C2A10000}"/>
    <cellStyle name="Normal 7 47 7 2" xfId="41412" xr:uid="{00000000-0005-0000-0000-0000C3A10000}"/>
    <cellStyle name="Normal 7 47 8" xfId="41413" xr:uid="{00000000-0005-0000-0000-0000C4A10000}"/>
    <cellStyle name="Normal 7 47 8 2" xfId="41414" xr:uid="{00000000-0005-0000-0000-0000C5A10000}"/>
    <cellStyle name="Normal 7 47 9" xfId="41415" xr:uid="{00000000-0005-0000-0000-0000C6A10000}"/>
    <cellStyle name="Normal 7 48" xfId="41416" xr:uid="{00000000-0005-0000-0000-0000C7A10000}"/>
    <cellStyle name="Normal 7 48 10" xfId="41417" xr:uid="{00000000-0005-0000-0000-0000C8A10000}"/>
    <cellStyle name="Normal 7 48 2" xfId="41418" xr:uid="{00000000-0005-0000-0000-0000C9A10000}"/>
    <cellStyle name="Normal 7 48 2 2" xfId="41419" xr:uid="{00000000-0005-0000-0000-0000CAA10000}"/>
    <cellStyle name="Normal 7 48 2 2 2" xfId="41420" xr:uid="{00000000-0005-0000-0000-0000CBA10000}"/>
    <cellStyle name="Normal 7 48 2 2 3" xfId="41421" xr:uid="{00000000-0005-0000-0000-0000CCA10000}"/>
    <cellStyle name="Normal 7 48 2 3" xfId="41422" xr:uid="{00000000-0005-0000-0000-0000CDA10000}"/>
    <cellStyle name="Normal 7 48 2 3 2" xfId="41423" xr:uid="{00000000-0005-0000-0000-0000CEA10000}"/>
    <cellStyle name="Normal 7 48 2 4" xfId="41424" xr:uid="{00000000-0005-0000-0000-0000CFA10000}"/>
    <cellStyle name="Normal 7 48 2 4 2" xfId="41425" xr:uid="{00000000-0005-0000-0000-0000D0A10000}"/>
    <cellStyle name="Normal 7 48 2 5" xfId="41426" xr:uid="{00000000-0005-0000-0000-0000D1A10000}"/>
    <cellStyle name="Normal 7 48 2 5 2" xfId="41427" xr:uid="{00000000-0005-0000-0000-0000D2A10000}"/>
    <cellStyle name="Normal 7 48 2 6" xfId="41428" xr:uid="{00000000-0005-0000-0000-0000D3A10000}"/>
    <cellStyle name="Normal 7 48 2 7" xfId="41429" xr:uid="{00000000-0005-0000-0000-0000D4A10000}"/>
    <cellStyle name="Normal 7 48 3" xfId="41430" xr:uid="{00000000-0005-0000-0000-0000D5A10000}"/>
    <cellStyle name="Normal 7 48 3 2" xfId="41431" xr:uid="{00000000-0005-0000-0000-0000D6A10000}"/>
    <cellStyle name="Normal 7 48 3 3" xfId="41432" xr:uid="{00000000-0005-0000-0000-0000D7A10000}"/>
    <cellStyle name="Normal 7 48 4" xfId="41433" xr:uid="{00000000-0005-0000-0000-0000D8A10000}"/>
    <cellStyle name="Normal 7 48 4 2" xfId="41434" xr:uid="{00000000-0005-0000-0000-0000D9A10000}"/>
    <cellStyle name="Normal 7 48 5" xfId="41435" xr:uid="{00000000-0005-0000-0000-0000DAA10000}"/>
    <cellStyle name="Normal 7 48 5 2" xfId="41436" xr:uid="{00000000-0005-0000-0000-0000DBA10000}"/>
    <cellStyle name="Normal 7 48 6" xfId="41437" xr:uid="{00000000-0005-0000-0000-0000DCA10000}"/>
    <cellStyle name="Normal 7 48 6 2" xfId="41438" xr:uid="{00000000-0005-0000-0000-0000DDA10000}"/>
    <cellStyle name="Normal 7 48 7" xfId="41439" xr:uid="{00000000-0005-0000-0000-0000DEA10000}"/>
    <cellStyle name="Normal 7 48 7 2" xfId="41440" xr:uid="{00000000-0005-0000-0000-0000DFA10000}"/>
    <cellStyle name="Normal 7 48 8" xfId="41441" xr:uid="{00000000-0005-0000-0000-0000E0A10000}"/>
    <cellStyle name="Normal 7 48 8 2" xfId="41442" xr:uid="{00000000-0005-0000-0000-0000E1A10000}"/>
    <cellStyle name="Normal 7 48 9" xfId="41443" xr:uid="{00000000-0005-0000-0000-0000E2A10000}"/>
    <cellStyle name="Normal 7 49" xfId="41444" xr:uid="{00000000-0005-0000-0000-0000E3A10000}"/>
    <cellStyle name="Normal 7 49 10" xfId="41445" xr:uid="{00000000-0005-0000-0000-0000E4A10000}"/>
    <cellStyle name="Normal 7 49 2" xfId="41446" xr:uid="{00000000-0005-0000-0000-0000E5A10000}"/>
    <cellStyle name="Normal 7 49 2 2" xfId="41447" xr:uid="{00000000-0005-0000-0000-0000E6A10000}"/>
    <cellStyle name="Normal 7 49 2 2 2" xfId="41448" xr:uid="{00000000-0005-0000-0000-0000E7A10000}"/>
    <cellStyle name="Normal 7 49 2 2 3" xfId="41449" xr:uid="{00000000-0005-0000-0000-0000E8A10000}"/>
    <cellStyle name="Normal 7 49 2 3" xfId="41450" xr:uid="{00000000-0005-0000-0000-0000E9A10000}"/>
    <cellStyle name="Normal 7 49 2 3 2" xfId="41451" xr:uid="{00000000-0005-0000-0000-0000EAA10000}"/>
    <cellStyle name="Normal 7 49 2 4" xfId="41452" xr:uid="{00000000-0005-0000-0000-0000EBA10000}"/>
    <cellStyle name="Normal 7 49 2 4 2" xfId="41453" xr:uid="{00000000-0005-0000-0000-0000ECA10000}"/>
    <cellStyle name="Normal 7 49 2 5" xfId="41454" xr:uid="{00000000-0005-0000-0000-0000EDA10000}"/>
    <cellStyle name="Normal 7 49 2 5 2" xfId="41455" xr:uid="{00000000-0005-0000-0000-0000EEA10000}"/>
    <cellStyle name="Normal 7 49 2 6" xfId="41456" xr:uid="{00000000-0005-0000-0000-0000EFA10000}"/>
    <cellStyle name="Normal 7 49 2 7" xfId="41457" xr:uid="{00000000-0005-0000-0000-0000F0A10000}"/>
    <cellStyle name="Normal 7 49 3" xfId="41458" xr:uid="{00000000-0005-0000-0000-0000F1A10000}"/>
    <cellStyle name="Normal 7 49 3 2" xfId="41459" xr:uid="{00000000-0005-0000-0000-0000F2A10000}"/>
    <cellStyle name="Normal 7 49 3 3" xfId="41460" xr:uid="{00000000-0005-0000-0000-0000F3A10000}"/>
    <cellStyle name="Normal 7 49 4" xfId="41461" xr:uid="{00000000-0005-0000-0000-0000F4A10000}"/>
    <cellStyle name="Normal 7 49 4 2" xfId="41462" xr:uid="{00000000-0005-0000-0000-0000F5A10000}"/>
    <cellStyle name="Normal 7 49 5" xfId="41463" xr:uid="{00000000-0005-0000-0000-0000F6A10000}"/>
    <cellStyle name="Normal 7 49 5 2" xfId="41464" xr:uid="{00000000-0005-0000-0000-0000F7A10000}"/>
    <cellStyle name="Normal 7 49 6" xfId="41465" xr:uid="{00000000-0005-0000-0000-0000F8A10000}"/>
    <cellStyle name="Normal 7 49 6 2" xfId="41466" xr:uid="{00000000-0005-0000-0000-0000F9A10000}"/>
    <cellStyle name="Normal 7 49 7" xfId="41467" xr:uid="{00000000-0005-0000-0000-0000FAA10000}"/>
    <cellStyle name="Normal 7 49 7 2" xfId="41468" xr:uid="{00000000-0005-0000-0000-0000FBA10000}"/>
    <cellStyle name="Normal 7 49 8" xfId="41469" xr:uid="{00000000-0005-0000-0000-0000FCA10000}"/>
    <cellStyle name="Normal 7 49 8 2" xfId="41470" xr:uid="{00000000-0005-0000-0000-0000FDA10000}"/>
    <cellStyle name="Normal 7 49 9" xfId="41471" xr:uid="{00000000-0005-0000-0000-0000FEA10000}"/>
    <cellStyle name="Normal 7 5" xfId="41472" xr:uid="{00000000-0005-0000-0000-0000FFA10000}"/>
    <cellStyle name="Normal 7 5 10" xfId="41473" xr:uid="{00000000-0005-0000-0000-000000A20000}"/>
    <cellStyle name="Normal 7 5 10 2" xfId="41474" xr:uid="{00000000-0005-0000-0000-000001A20000}"/>
    <cellStyle name="Normal 7 5 11" xfId="41475" xr:uid="{00000000-0005-0000-0000-000002A20000}"/>
    <cellStyle name="Normal 7 5 12" xfId="41476" xr:uid="{00000000-0005-0000-0000-000003A20000}"/>
    <cellStyle name="Normal 7 5 2" xfId="41477" xr:uid="{00000000-0005-0000-0000-000004A20000}"/>
    <cellStyle name="Normal 7 5 2 10" xfId="41478" xr:uid="{00000000-0005-0000-0000-000005A20000}"/>
    <cellStyle name="Normal 7 5 2 2" xfId="41479" xr:uid="{00000000-0005-0000-0000-000006A20000}"/>
    <cellStyle name="Normal 7 5 2 2 2" xfId="41480" xr:uid="{00000000-0005-0000-0000-000007A20000}"/>
    <cellStyle name="Normal 7 5 2 3" xfId="41481" xr:uid="{00000000-0005-0000-0000-000008A20000}"/>
    <cellStyle name="Normal 7 5 2 3 2" xfId="41482" xr:uid="{00000000-0005-0000-0000-000009A20000}"/>
    <cellStyle name="Normal 7 5 2 4" xfId="41483" xr:uid="{00000000-0005-0000-0000-00000AA20000}"/>
    <cellStyle name="Normal 7 5 2 4 2" xfId="41484" xr:uid="{00000000-0005-0000-0000-00000BA20000}"/>
    <cellStyle name="Normal 7 5 2 5" xfId="41485" xr:uid="{00000000-0005-0000-0000-00000CA20000}"/>
    <cellStyle name="Normal 7 5 2 5 2" xfId="41486" xr:uid="{00000000-0005-0000-0000-00000DA20000}"/>
    <cellStyle name="Normal 7 5 2 6" xfId="41487" xr:uid="{00000000-0005-0000-0000-00000EA20000}"/>
    <cellStyle name="Normal 7 5 2 6 2" xfId="41488" xr:uid="{00000000-0005-0000-0000-00000FA20000}"/>
    <cellStyle name="Normal 7 5 2 7" xfId="41489" xr:uid="{00000000-0005-0000-0000-000010A20000}"/>
    <cellStyle name="Normal 7 5 2 7 2" xfId="41490" xr:uid="{00000000-0005-0000-0000-000011A20000}"/>
    <cellStyle name="Normal 7 5 2 8" xfId="41491" xr:uid="{00000000-0005-0000-0000-000012A20000}"/>
    <cellStyle name="Normal 7 5 2 9" xfId="41492" xr:uid="{00000000-0005-0000-0000-000013A20000}"/>
    <cellStyle name="Normal 7 5 3" xfId="41493" xr:uid="{00000000-0005-0000-0000-000014A20000}"/>
    <cellStyle name="Normal 7 5 3 10" xfId="41494" xr:uid="{00000000-0005-0000-0000-000015A20000}"/>
    <cellStyle name="Normal 7 5 3 2" xfId="41495" xr:uid="{00000000-0005-0000-0000-000016A20000}"/>
    <cellStyle name="Normal 7 5 3 2 2" xfId="41496" xr:uid="{00000000-0005-0000-0000-000017A20000}"/>
    <cellStyle name="Normal 7 5 3 3" xfId="41497" xr:uid="{00000000-0005-0000-0000-000018A20000}"/>
    <cellStyle name="Normal 7 5 3 3 2" xfId="41498" xr:uid="{00000000-0005-0000-0000-000019A20000}"/>
    <cellStyle name="Normal 7 5 3 4" xfId="41499" xr:uid="{00000000-0005-0000-0000-00001AA20000}"/>
    <cellStyle name="Normal 7 5 3 4 2" xfId="41500" xr:uid="{00000000-0005-0000-0000-00001BA20000}"/>
    <cellStyle name="Normal 7 5 3 5" xfId="41501" xr:uid="{00000000-0005-0000-0000-00001CA20000}"/>
    <cellStyle name="Normal 7 5 3 5 2" xfId="41502" xr:uid="{00000000-0005-0000-0000-00001DA20000}"/>
    <cellStyle name="Normal 7 5 3 6" xfId="41503" xr:uid="{00000000-0005-0000-0000-00001EA20000}"/>
    <cellStyle name="Normal 7 5 3 6 2" xfId="41504" xr:uid="{00000000-0005-0000-0000-00001FA20000}"/>
    <cellStyle name="Normal 7 5 3 7" xfId="41505" xr:uid="{00000000-0005-0000-0000-000020A20000}"/>
    <cellStyle name="Normal 7 5 3 7 2" xfId="41506" xr:uid="{00000000-0005-0000-0000-000021A20000}"/>
    <cellStyle name="Normal 7 5 3 8" xfId="41507" xr:uid="{00000000-0005-0000-0000-000022A20000}"/>
    <cellStyle name="Normal 7 5 3 9" xfId="41508" xr:uid="{00000000-0005-0000-0000-000023A20000}"/>
    <cellStyle name="Normal 7 5 4" xfId="41509" xr:uid="{00000000-0005-0000-0000-000024A20000}"/>
    <cellStyle name="Normal 7 5 4 2" xfId="41510" xr:uid="{00000000-0005-0000-0000-000025A20000}"/>
    <cellStyle name="Normal 7 5 4 2 2" xfId="41511" xr:uid="{00000000-0005-0000-0000-000026A20000}"/>
    <cellStyle name="Normal 7 5 4 2 3" xfId="41512" xr:uid="{00000000-0005-0000-0000-000027A20000}"/>
    <cellStyle name="Normal 7 5 4 3" xfId="41513" xr:uid="{00000000-0005-0000-0000-000028A20000}"/>
    <cellStyle name="Normal 7 5 4 3 2" xfId="41514" xr:uid="{00000000-0005-0000-0000-000029A20000}"/>
    <cellStyle name="Normal 7 5 4 4" xfId="41515" xr:uid="{00000000-0005-0000-0000-00002AA20000}"/>
    <cellStyle name="Normal 7 5 4 4 2" xfId="41516" xr:uid="{00000000-0005-0000-0000-00002BA20000}"/>
    <cellStyle name="Normal 7 5 4 5" xfId="41517" xr:uid="{00000000-0005-0000-0000-00002CA20000}"/>
    <cellStyle name="Normal 7 5 4 5 2" xfId="41518" xr:uid="{00000000-0005-0000-0000-00002DA20000}"/>
    <cellStyle name="Normal 7 5 4 6" xfId="41519" xr:uid="{00000000-0005-0000-0000-00002EA20000}"/>
    <cellStyle name="Normal 7 5 4 7" xfId="41520" xr:uid="{00000000-0005-0000-0000-00002FA20000}"/>
    <cellStyle name="Normal 7 5 5" xfId="41521" xr:uid="{00000000-0005-0000-0000-000030A20000}"/>
    <cellStyle name="Normal 7 5 5 2" xfId="41522" xr:uid="{00000000-0005-0000-0000-000031A20000}"/>
    <cellStyle name="Normal 7 5 5 3" xfId="41523" xr:uid="{00000000-0005-0000-0000-000032A20000}"/>
    <cellStyle name="Normal 7 5 6" xfId="41524" xr:uid="{00000000-0005-0000-0000-000033A20000}"/>
    <cellStyle name="Normal 7 5 6 2" xfId="41525" xr:uid="{00000000-0005-0000-0000-000034A20000}"/>
    <cellStyle name="Normal 7 5 7" xfId="41526" xr:uid="{00000000-0005-0000-0000-000035A20000}"/>
    <cellStyle name="Normal 7 5 7 2" xfId="41527" xr:uid="{00000000-0005-0000-0000-000036A20000}"/>
    <cellStyle name="Normal 7 5 8" xfId="41528" xr:uid="{00000000-0005-0000-0000-000037A20000}"/>
    <cellStyle name="Normal 7 5 8 2" xfId="41529" xr:uid="{00000000-0005-0000-0000-000038A20000}"/>
    <cellStyle name="Normal 7 5 9" xfId="41530" xr:uid="{00000000-0005-0000-0000-000039A20000}"/>
    <cellStyle name="Normal 7 5 9 2" xfId="41531" xr:uid="{00000000-0005-0000-0000-00003AA20000}"/>
    <cellStyle name="Normal 7 50" xfId="41532" xr:uid="{00000000-0005-0000-0000-00003BA20000}"/>
    <cellStyle name="Normal 7 50 10" xfId="41533" xr:uid="{00000000-0005-0000-0000-00003CA20000}"/>
    <cellStyle name="Normal 7 50 2" xfId="41534" xr:uid="{00000000-0005-0000-0000-00003DA20000}"/>
    <cellStyle name="Normal 7 50 2 2" xfId="41535" xr:uid="{00000000-0005-0000-0000-00003EA20000}"/>
    <cellStyle name="Normal 7 50 2 2 2" xfId="41536" xr:uid="{00000000-0005-0000-0000-00003FA20000}"/>
    <cellStyle name="Normal 7 50 2 2 3" xfId="41537" xr:uid="{00000000-0005-0000-0000-000040A20000}"/>
    <cellStyle name="Normal 7 50 2 3" xfId="41538" xr:uid="{00000000-0005-0000-0000-000041A20000}"/>
    <cellStyle name="Normal 7 50 2 3 2" xfId="41539" xr:uid="{00000000-0005-0000-0000-000042A20000}"/>
    <cellStyle name="Normal 7 50 2 4" xfId="41540" xr:uid="{00000000-0005-0000-0000-000043A20000}"/>
    <cellStyle name="Normal 7 50 2 4 2" xfId="41541" xr:uid="{00000000-0005-0000-0000-000044A20000}"/>
    <cellStyle name="Normal 7 50 2 5" xfId="41542" xr:uid="{00000000-0005-0000-0000-000045A20000}"/>
    <cellStyle name="Normal 7 50 2 5 2" xfId="41543" xr:uid="{00000000-0005-0000-0000-000046A20000}"/>
    <cellStyle name="Normal 7 50 2 6" xfId="41544" xr:uid="{00000000-0005-0000-0000-000047A20000}"/>
    <cellStyle name="Normal 7 50 2 7" xfId="41545" xr:uid="{00000000-0005-0000-0000-000048A20000}"/>
    <cellStyle name="Normal 7 50 3" xfId="41546" xr:uid="{00000000-0005-0000-0000-000049A20000}"/>
    <cellStyle name="Normal 7 50 3 2" xfId="41547" xr:uid="{00000000-0005-0000-0000-00004AA20000}"/>
    <cellStyle name="Normal 7 50 3 3" xfId="41548" xr:uid="{00000000-0005-0000-0000-00004BA20000}"/>
    <cellStyle name="Normal 7 50 4" xfId="41549" xr:uid="{00000000-0005-0000-0000-00004CA20000}"/>
    <cellStyle name="Normal 7 50 4 2" xfId="41550" xr:uid="{00000000-0005-0000-0000-00004DA20000}"/>
    <cellStyle name="Normal 7 50 5" xfId="41551" xr:uid="{00000000-0005-0000-0000-00004EA20000}"/>
    <cellStyle name="Normal 7 50 5 2" xfId="41552" xr:uid="{00000000-0005-0000-0000-00004FA20000}"/>
    <cellStyle name="Normal 7 50 6" xfId="41553" xr:uid="{00000000-0005-0000-0000-000050A20000}"/>
    <cellStyle name="Normal 7 50 6 2" xfId="41554" xr:uid="{00000000-0005-0000-0000-000051A20000}"/>
    <cellStyle name="Normal 7 50 7" xfId="41555" xr:uid="{00000000-0005-0000-0000-000052A20000}"/>
    <cellStyle name="Normal 7 50 7 2" xfId="41556" xr:uid="{00000000-0005-0000-0000-000053A20000}"/>
    <cellStyle name="Normal 7 50 8" xfId="41557" xr:uid="{00000000-0005-0000-0000-000054A20000}"/>
    <cellStyle name="Normal 7 50 8 2" xfId="41558" xr:uid="{00000000-0005-0000-0000-000055A20000}"/>
    <cellStyle name="Normal 7 50 9" xfId="41559" xr:uid="{00000000-0005-0000-0000-000056A20000}"/>
    <cellStyle name="Normal 7 51" xfId="41560" xr:uid="{00000000-0005-0000-0000-000057A20000}"/>
    <cellStyle name="Normal 7 51 10" xfId="41561" xr:uid="{00000000-0005-0000-0000-000058A20000}"/>
    <cellStyle name="Normal 7 51 2" xfId="41562" xr:uid="{00000000-0005-0000-0000-000059A20000}"/>
    <cellStyle name="Normal 7 51 2 2" xfId="41563" xr:uid="{00000000-0005-0000-0000-00005AA20000}"/>
    <cellStyle name="Normal 7 51 2 2 2" xfId="41564" xr:uid="{00000000-0005-0000-0000-00005BA20000}"/>
    <cellStyle name="Normal 7 51 2 2 3" xfId="41565" xr:uid="{00000000-0005-0000-0000-00005CA20000}"/>
    <cellStyle name="Normal 7 51 2 3" xfId="41566" xr:uid="{00000000-0005-0000-0000-00005DA20000}"/>
    <cellStyle name="Normal 7 51 2 3 2" xfId="41567" xr:uid="{00000000-0005-0000-0000-00005EA20000}"/>
    <cellStyle name="Normal 7 51 2 4" xfId="41568" xr:uid="{00000000-0005-0000-0000-00005FA20000}"/>
    <cellStyle name="Normal 7 51 2 4 2" xfId="41569" xr:uid="{00000000-0005-0000-0000-000060A20000}"/>
    <cellStyle name="Normal 7 51 2 5" xfId="41570" xr:uid="{00000000-0005-0000-0000-000061A20000}"/>
    <cellStyle name="Normal 7 51 2 5 2" xfId="41571" xr:uid="{00000000-0005-0000-0000-000062A20000}"/>
    <cellStyle name="Normal 7 51 2 6" xfId="41572" xr:uid="{00000000-0005-0000-0000-000063A20000}"/>
    <cellStyle name="Normal 7 51 2 7" xfId="41573" xr:uid="{00000000-0005-0000-0000-000064A20000}"/>
    <cellStyle name="Normal 7 51 3" xfId="41574" xr:uid="{00000000-0005-0000-0000-000065A20000}"/>
    <cellStyle name="Normal 7 51 3 2" xfId="41575" xr:uid="{00000000-0005-0000-0000-000066A20000}"/>
    <cellStyle name="Normal 7 51 3 3" xfId="41576" xr:uid="{00000000-0005-0000-0000-000067A20000}"/>
    <cellStyle name="Normal 7 51 4" xfId="41577" xr:uid="{00000000-0005-0000-0000-000068A20000}"/>
    <cellStyle name="Normal 7 51 4 2" xfId="41578" xr:uid="{00000000-0005-0000-0000-000069A20000}"/>
    <cellStyle name="Normal 7 51 5" xfId="41579" xr:uid="{00000000-0005-0000-0000-00006AA20000}"/>
    <cellStyle name="Normal 7 51 5 2" xfId="41580" xr:uid="{00000000-0005-0000-0000-00006BA20000}"/>
    <cellStyle name="Normal 7 51 6" xfId="41581" xr:uid="{00000000-0005-0000-0000-00006CA20000}"/>
    <cellStyle name="Normal 7 51 6 2" xfId="41582" xr:uid="{00000000-0005-0000-0000-00006DA20000}"/>
    <cellStyle name="Normal 7 51 7" xfId="41583" xr:uid="{00000000-0005-0000-0000-00006EA20000}"/>
    <cellStyle name="Normal 7 51 7 2" xfId="41584" xr:uid="{00000000-0005-0000-0000-00006FA20000}"/>
    <cellStyle name="Normal 7 51 8" xfId="41585" xr:uid="{00000000-0005-0000-0000-000070A20000}"/>
    <cellStyle name="Normal 7 51 8 2" xfId="41586" xr:uid="{00000000-0005-0000-0000-000071A20000}"/>
    <cellStyle name="Normal 7 51 9" xfId="41587" xr:uid="{00000000-0005-0000-0000-000072A20000}"/>
    <cellStyle name="Normal 7 52" xfId="41588" xr:uid="{00000000-0005-0000-0000-000073A20000}"/>
    <cellStyle name="Normal 7 52 10" xfId="41589" xr:uid="{00000000-0005-0000-0000-000074A20000}"/>
    <cellStyle name="Normal 7 52 2" xfId="41590" xr:uid="{00000000-0005-0000-0000-000075A20000}"/>
    <cellStyle name="Normal 7 52 2 2" xfId="41591" xr:uid="{00000000-0005-0000-0000-000076A20000}"/>
    <cellStyle name="Normal 7 52 2 2 2" xfId="41592" xr:uid="{00000000-0005-0000-0000-000077A20000}"/>
    <cellStyle name="Normal 7 52 2 2 3" xfId="41593" xr:uid="{00000000-0005-0000-0000-000078A20000}"/>
    <cellStyle name="Normal 7 52 2 3" xfId="41594" xr:uid="{00000000-0005-0000-0000-000079A20000}"/>
    <cellStyle name="Normal 7 52 2 3 2" xfId="41595" xr:uid="{00000000-0005-0000-0000-00007AA20000}"/>
    <cellStyle name="Normal 7 52 2 4" xfId="41596" xr:uid="{00000000-0005-0000-0000-00007BA20000}"/>
    <cellStyle name="Normal 7 52 2 4 2" xfId="41597" xr:uid="{00000000-0005-0000-0000-00007CA20000}"/>
    <cellStyle name="Normal 7 52 2 5" xfId="41598" xr:uid="{00000000-0005-0000-0000-00007DA20000}"/>
    <cellStyle name="Normal 7 52 2 5 2" xfId="41599" xr:uid="{00000000-0005-0000-0000-00007EA20000}"/>
    <cellStyle name="Normal 7 52 2 6" xfId="41600" xr:uid="{00000000-0005-0000-0000-00007FA20000}"/>
    <cellStyle name="Normal 7 52 2 7" xfId="41601" xr:uid="{00000000-0005-0000-0000-000080A20000}"/>
    <cellStyle name="Normal 7 52 3" xfId="41602" xr:uid="{00000000-0005-0000-0000-000081A20000}"/>
    <cellStyle name="Normal 7 52 3 2" xfId="41603" xr:uid="{00000000-0005-0000-0000-000082A20000}"/>
    <cellStyle name="Normal 7 52 3 3" xfId="41604" xr:uid="{00000000-0005-0000-0000-000083A20000}"/>
    <cellStyle name="Normal 7 52 4" xfId="41605" xr:uid="{00000000-0005-0000-0000-000084A20000}"/>
    <cellStyle name="Normal 7 52 4 2" xfId="41606" xr:uid="{00000000-0005-0000-0000-000085A20000}"/>
    <cellStyle name="Normal 7 52 5" xfId="41607" xr:uid="{00000000-0005-0000-0000-000086A20000}"/>
    <cellStyle name="Normal 7 52 5 2" xfId="41608" xr:uid="{00000000-0005-0000-0000-000087A20000}"/>
    <cellStyle name="Normal 7 52 6" xfId="41609" xr:uid="{00000000-0005-0000-0000-000088A20000}"/>
    <cellStyle name="Normal 7 52 6 2" xfId="41610" xr:uid="{00000000-0005-0000-0000-000089A20000}"/>
    <cellStyle name="Normal 7 52 7" xfId="41611" xr:uid="{00000000-0005-0000-0000-00008AA20000}"/>
    <cellStyle name="Normal 7 52 7 2" xfId="41612" xr:uid="{00000000-0005-0000-0000-00008BA20000}"/>
    <cellStyle name="Normal 7 52 8" xfId="41613" xr:uid="{00000000-0005-0000-0000-00008CA20000}"/>
    <cellStyle name="Normal 7 52 8 2" xfId="41614" xr:uid="{00000000-0005-0000-0000-00008DA20000}"/>
    <cellStyle name="Normal 7 52 9" xfId="41615" xr:uid="{00000000-0005-0000-0000-00008EA20000}"/>
    <cellStyle name="Normal 7 53" xfId="41616" xr:uid="{00000000-0005-0000-0000-00008FA20000}"/>
    <cellStyle name="Normal 7 53 10" xfId="41617" xr:uid="{00000000-0005-0000-0000-000090A20000}"/>
    <cellStyle name="Normal 7 53 2" xfId="41618" xr:uid="{00000000-0005-0000-0000-000091A20000}"/>
    <cellStyle name="Normal 7 53 2 2" xfId="41619" xr:uid="{00000000-0005-0000-0000-000092A20000}"/>
    <cellStyle name="Normal 7 53 2 2 2" xfId="41620" xr:uid="{00000000-0005-0000-0000-000093A20000}"/>
    <cellStyle name="Normal 7 53 2 2 3" xfId="41621" xr:uid="{00000000-0005-0000-0000-000094A20000}"/>
    <cellStyle name="Normal 7 53 2 3" xfId="41622" xr:uid="{00000000-0005-0000-0000-000095A20000}"/>
    <cellStyle name="Normal 7 53 2 3 2" xfId="41623" xr:uid="{00000000-0005-0000-0000-000096A20000}"/>
    <cellStyle name="Normal 7 53 2 4" xfId="41624" xr:uid="{00000000-0005-0000-0000-000097A20000}"/>
    <cellStyle name="Normal 7 53 2 4 2" xfId="41625" xr:uid="{00000000-0005-0000-0000-000098A20000}"/>
    <cellStyle name="Normal 7 53 2 5" xfId="41626" xr:uid="{00000000-0005-0000-0000-000099A20000}"/>
    <cellStyle name="Normal 7 53 2 5 2" xfId="41627" xr:uid="{00000000-0005-0000-0000-00009AA20000}"/>
    <cellStyle name="Normal 7 53 2 6" xfId="41628" xr:uid="{00000000-0005-0000-0000-00009BA20000}"/>
    <cellStyle name="Normal 7 53 2 7" xfId="41629" xr:uid="{00000000-0005-0000-0000-00009CA20000}"/>
    <cellStyle name="Normal 7 53 3" xfId="41630" xr:uid="{00000000-0005-0000-0000-00009DA20000}"/>
    <cellStyle name="Normal 7 53 3 2" xfId="41631" xr:uid="{00000000-0005-0000-0000-00009EA20000}"/>
    <cellStyle name="Normal 7 53 3 3" xfId="41632" xr:uid="{00000000-0005-0000-0000-00009FA20000}"/>
    <cellStyle name="Normal 7 53 4" xfId="41633" xr:uid="{00000000-0005-0000-0000-0000A0A20000}"/>
    <cellStyle name="Normal 7 53 4 2" xfId="41634" xr:uid="{00000000-0005-0000-0000-0000A1A20000}"/>
    <cellStyle name="Normal 7 53 5" xfId="41635" xr:uid="{00000000-0005-0000-0000-0000A2A20000}"/>
    <cellStyle name="Normal 7 53 5 2" xfId="41636" xr:uid="{00000000-0005-0000-0000-0000A3A20000}"/>
    <cellStyle name="Normal 7 53 6" xfId="41637" xr:uid="{00000000-0005-0000-0000-0000A4A20000}"/>
    <cellStyle name="Normal 7 53 6 2" xfId="41638" xr:uid="{00000000-0005-0000-0000-0000A5A20000}"/>
    <cellStyle name="Normal 7 53 7" xfId="41639" xr:uid="{00000000-0005-0000-0000-0000A6A20000}"/>
    <cellStyle name="Normal 7 53 7 2" xfId="41640" xr:uid="{00000000-0005-0000-0000-0000A7A20000}"/>
    <cellStyle name="Normal 7 53 8" xfId="41641" xr:uid="{00000000-0005-0000-0000-0000A8A20000}"/>
    <cellStyle name="Normal 7 53 8 2" xfId="41642" xr:uid="{00000000-0005-0000-0000-0000A9A20000}"/>
    <cellStyle name="Normal 7 53 9" xfId="41643" xr:uid="{00000000-0005-0000-0000-0000AAA20000}"/>
    <cellStyle name="Normal 7 54" xfId="41644" xr:uid="{00000000-0005-0000-0000-0000ABA20000}"/>
    <cellStyle name="Normal 7 54 10" xfId="41645" xr:uid="{00000000-0005-0000-0000-0000ACA20000}"/>
    <cellStyle name="Normal 7 54 2" xfId="41646" xr:uid="{00000000-0005-0000-0000-0000ADA20000}"/>
    <cellStyle name="Normal 7 54 2 2" xfId="41647" xr:uid="{00000000-0005-0000-0000-0000AEA20000}"/>
    <cellStyle name="Normal 7 54 2 2 2" xfId="41648" xr:uid="{00000000-0005-0000-0000-0000AFA20000}"/>
    <cellStyle name="Normal 7 54 2 2 3" xfId="41649" xr:uid="{00000000-0005-0000-0000-0000B0A20000}"/>
    <cellStyle name="Normal 7 54 2 3" xfId="41650" xr:uid="{00000000-0005-0000-0000-0000B1A20000}"/>
    <cellStyle name="Normal 7 54 2 3 2" xfId="41651" xr:uid="{00000000-0005-0000-0000-0000B2A20000}"/>
    <cellStyle name="Normal 7 54 2 4" xfId="41652" xr:uid="{00000000-0005-0000-0000-0000B3A20000}"/>
    <cellStyle name="Normal 7 54 2 4 2" xfId="41653" xr:uid="{00000000-0005-0000-0000-0000B4A20000}"/>
    <cellStyle name="Normal 7 54 2 5" xfId="41654" xr:uid="{00000000-0005-0000-0000-0000B5A20000}"/>
    <cellStyle name="Normal 7 54 2 5 2" xfId="41655" xr:uid="{00000000-0005-0000-0000-0000B6A20000}"/>
    <cellStyle name="Normal 7 54 2 6" xfId="41656" xr:uid="{00000000-0005-0000-0000-0000B7A20000}"/>
    <cellStyle name="Normal 7 54 2 7" xfId="41657" xr:uid="{00000000-0005-0000-0000-0000B8A20000}"/>
    <cellStyle name="Normal 7 54 3" xfId="41658" xr:uid="{00000000-0005-0000-0000-0000B9A20000}"/>
    <cellStyle name="Normal 7 54 3 2" xfId="41659" xr:uid="{00000000-0005-0000-0000-0000BAA20000}"/>
    <cellStyle name="Normal 7 54 3 3" xfId="41660" xr:uid="{00000000-0005-0000-0000-0000BBA20000}"/>
    <cellStyle name="Normal 7 54 4" xfId="41661" xr:uid="{00000000-0005-0000-0000-0000BCA20000}"/>
    <cellStyle name="Normal 7 54 4 2" xfId="41662" xr:uid="{00000000-0005-0000-0000-0000BDA20000}"/>
    <cellStyle name="Normal 7 54 5" xfId="41663" xr:uid="{00000000-0005-0000-0000-0000BEA20000}"/>
    <cellStyle name="Normal 7 54 5 2" xfId="41664" xr:uid="{00000000-0005-0000-0000-0000BFA20000}"/>
    <cellStyle name="Normal 7 54 6" xfId="41665" xr:uid="{00000000-0005-0000-0000-0000C0A20000}"/>
    <cellStyle name="Normal 7 54 6 2" xfId="41666" xr:uid="{00000000-0005-0000-0000-0000C1A20000}"/>
    <cellStyle name="Normal 7 54 7" xfId="41667" xr:uid="{00000000-0005-0000-0000-0000C2A20000}"/>
    <cellStyle name="Normal 7 54 7 2" xfId="41668" xr:uid="{00000000-0005-0000-0000-0000C3A20000}"/>
    <cellStyle name="Normal 7 54 8" xfId="41669" xr:uid="{00000000-0005-0000-0000-0000C4A20000}"/>
    <cellStyle name="Normal 7 54 8 2" xfId="41670" xr:uid="{00000000-0005-0000-0000-0000C5A20000}"/>
    <cellStyle name="Normal 7 54 9" xfId="41671" xr:uid="{00000000-0005-0000-0000-0000C6A20000}"/>
    <cellStyle name="Normal 7 55" xfId="41672" xr:uid="{00000000-0005-0000-0000-0000C7A20000}"/>
    <cellStyle name="Normal 7 55 10" xfId="41673" xr:uid="{00000000-0005-0000-0000-0000C8A20000}"/>
    <cellStyle name="Normal 7 55 2" xfId="41674" xr:uid="{00000000-0005-0000-0000-0000C9A20000}"/>
    <cellStyle name="Normal 7 55 2 2" xfId="41675" xr:uid="{00000000-0005-0000-0000-0000CAA20000}"/>
    <cellStyle name="Normal 7 55 2 2 2" xfId="41676" xr:uid="{00000000-0005-0000-0000-0000CBA20000}"/>
    <cellStyle name="Normal 7 55 2 2 3" xfId="41677" xr:uid="{00000000-0005-0000-0000-0000CCA20000}"/>
    <cellStyle name="Normal 7 55 2 3" xfId="41678" xr:uid="{00000000-0005-0000-0000-0000CDA20000}"/>
    <cellStyle name="Normal 7 55 2 3 2" xfId="41679" xr:uid="{00000000-0005-0000-0000-0000CEA20000}"/>
    <cellStyle name="Normal 7 55 2 4" xfId="41680" xr:uid="{00000000-0005-0000-0000-0000CFA20000}"/>
    <cellStyle name="Normal 7 55 2 4 2" xfId="41681" xr:uid="{00000000-0005-0000-0000-0000D0A20000}"/>
    <cellStyle name="Normal 7 55 2 5" xfId="41682" xr:uid="{00000000-0005-0000-0000-0000D1A20000}"/>
    <cellStyle name="Normal 7 55 2 5 2" xfId="41683" xr:uid="{00000000-0005-0000-0000-0000D2A20000}"/>
    <cellStyle name="Normal 7 55 2 6" xfId="41684" xr:uid="{00000000-0005-0000-0000-0000D3A20000}"/>
    <cellStyle name="Normal 7 55 2 7" xfId="41685" xr:uid="{00000000-0005-0000-0000-0000D4A20000}"/>
    <cellStyle name="Normal 7 55 3" xfId="41686" xr:uid="{00000000-0005-0000-0000-0000D5A20000}"/>
    <cellStyle name="Normal 7 55 3 2" xfId="41687" xr:uid="{00000000-0005-0000-0000-0000D6A20000}"/>
    <cellStyle name="Normal 7 55 3 3" xfId="41688" xr:uid="{00000000-0005-0000-0000-0000D7A20000}"/>
    <cellStyle name="Normal 7 55 4" xfId="41689" xr:uid="{00000000-0005-0000-0000-0000D8A20000}"/>
    <cellStyle name="Normal 7 55 4 2" xfId="41690" xr:uid="{00000000-0005-0000-0000-0000D9A20000}"/>
    <cellStyle name="Normal 7 55 5" xfId="41691" xr:uid="{00000000-0005-0000-0000-0000DAA20000}"/>
    <cellStyle name="Normal 7 55 5 2" xfId="41692" xr:uid="{00000000-0005-0000-0000-0000DBA20000}"/>
    <cellStyle name="Normal 7 55 6" xfId="41693" xr:uid="{00000000-0005-0000-0000-0000DCA20000}"/>
    <cellStyle name="Normal 7 55 6 2" xfId="41694" xr:uid="{00000000-0005-0000-0000-0000DDA20000}"/>
    <cellStyle name="Normal 7 55 7" xfId="41695" xr:uid="{00000000-0005-0000-0000-0000DEA20000}"/>
    <cellStyle name="Normal 7 55 7 2" xfId="41696" xr:uid="{00000000-0005-0000-0000-0000DFA20000}"/>
    <cellStyle name="Normal 7 55 8" xfId="41697" xr:uid="{00000000-0005-0000-0000-0000E0A20000}"/>
    <cellStyle name="Normal 7 55 8 2" xfId="41698" xr:uid="{00000000-0005-0000-0000-0000E1A20000}"/>
    <cellStyle name="Normal 7 55 9" xfId="41699" xr:uid="{00000000-0005-0000-0000-0000E2A20000}"/>
    <cellStyle name="Normal 7 56" xfId="41700" xr:uid="{00000000-0005-0000-0000-0000E3A20000}"/>
    <cellStyle name="Normal 7 56 10" xfId="41701" xr:uid="{00000000-0005-0000-0000-0000E4A20000}"/>
    <cellStyle name="Normal 7 56 2" xfId="41702" xr:uid="{00000000-0005-0000-0000-0000E5A20000}"/>
    <cellStyle name="Normal 7 56 2 2" xfId="41703" xr:uid="{00000000-0005-0000-0000-0000E6A20000}"/>
    <cellStyle name="Normal 7 56 2 2 2" xfId="41704" xr:uid="{00000000-0005-0000-0000-0000E7A20000}"/>
    <cellStyle name="Normal 7 56 2 2 3" xfId="41705" xr:uid="{00000000-0005-0000-0000-0000E8A20000}"/>
    <cellStyle name="Normal 7 56 2 3" xfId="41706" xr:uid="{00000000-0005-0000-0000-0000E9A20000}"/>
    <cellStyle name="Normal 7 56 2 3 2" xfId="41707" xr:uid="{00000000-0005-0000-0000-0000EAA20000}"/>
    <cellStyle name="Normal 7 56 2 4" xfId="41708" xr:uid="{00000000-0005-0000-0000-0000EBA20000}"/>
    <cellStyle name="Normal 7 56 2 4 2" xfId="41709" xr:uid="{00000000-0005-0000-0000-0000ECA20000}"/>
    <cellStyle name="Normal 7 56 2 5" xfId="41710" xr:uid="{00000000-0005-0000-0000-0000EDA20000}"/>
    <cellStyle name="Normal 7 56 2 5 2" xfId="41711" xr:uid="{00000000-0005-0000-0000-0000EEA20000}"/>
    <cellStyle name="Normal 7 56 2 6" xfId="41712" xr:uid="{00000000-0005-0000-0000-0000EFA20000}"/>
    <cellStyle name="Normal 7 56 2 7" xfId="41713" xr:uid="{00000000-0005-0000-0000-0000F0A20000}"/>
    <cellStyle name="Normal 7 56 3" xfId="41714" xr:uid="{00000000-0005-0000-0000-0000F1A20000}"/>
    <cellStyle name="Normal 7 56 3 2" xfId="41715" xr:uid="{00000000-0005-0000-0000-0000F2A20000}"/>
    <cellStyle name="Normal 7 56 3 3" xfId="41716" xr:uid="{00000000-0005-0000-0000-0000F3A20000}"/>
    <cellStyle name="Normal 7 56 4" xfId="41717" xr:uid="{00000000-0005-0000-0000-0000F4A20000}"/>
    <cellStyle name="Normal 7 56 4 2" xfId="41718" xr:uid="{00000000-0005-0000-0000-0000F5A20000}"/>
    <cellStyle name="Normal 7 56 5" xfId="41719" xr:uid="{00000000-0005-0000-0000-0000F6A20000}"/>
    <cellStyle name="Normal 7 56 5 2" xfId="41720" xr:uid="{00000000-0005-0000-0000-0000F7A20000}"/>
    <cellStyle name="Normal 7 56 6" xfId="41721" xr:uid="{00000000-0005-0000-0000-0000F8A20000}"/>
    <cellStyle name="Normal 7 56 6 2" xfId="41722" xr:uid="{00000000-0005-0000-0000-0000F9A20000}"/>
    <cellStyle name="Normal 7 56 7" xfId="41723" xr:uid="{00000000-0005-0000-0000-0000FAA20000}"/>
    <cellStyle name="Normal 7 56 7 2" xfId="41724" xr:uid="{00000000-0005-0000-0000-0000FBA20000}"/>
    <cellStyle name="Normal 7 56 8" xfId="41725" xr:uid="{00000000-0005-0000-0000-0000FCA20000}"/>
    <cellStyle name="Normal 7 56 8 2" xfId="41726" xr:uid="{00000000-0005-0000-0000-0000FDA20000}"/>
    <cellStyle name="Normal 7 56 9" xfId="41727" xr:uid="{00000000-0005-0000-0000-0000FEA20000}"/>
    <cellStyle name="Normal 7 57" xfId="41728" xr:uid="{00000000-0005-0000-0000-0000FFA20000}"/>
    <cellStyle name="Normal 7 57 10" xfId="41729" xr:uid="{00000000-0005-0000-0000-000000A30000}"/>
    <cellStyle name="Normal 7 57 2" xfId="41730" xr:uid="{00000000-0005-0000-0000-000001A30000}"/>
    <cellStyle name="Normal 7 57 2 2" xfId="41731" xr:uid="{00000000-0005-0000-0000-000002A30000}"/>
    <cellStyle name="Normal 7 57 2 2 2" xfId="41732" xr:uid="{00000000-0005-0000-0000-000003A30000}"/>
    <cellStyle name="Normal 7 57 2 2 3" xfId="41733" xr:uid="{00000000-0005-0000-0000-000004A30000}"/>
    <cellStyle name="Normal 7 57 2 3" xfId="41734" xr:uid="{00000000-0005-0000-0000-000005A30000}"/>
    <cellStyle name="Normal 7 57 2 3 2" xfId="41735" xr:uid="{00000000-0005-0000-0000-000006A30000}"/>
    <cellStyle name="Normal 7 57 2 4" xfId="41736" xr:uid="{00000000-0005-0000-0000-000007A30000}"/>
    <cellStyle name="Normal 7 57 2 4 2" xfId="41737" xr:uid="{00000000-0005-0000-0000-000008A30000}"/>
    <cellStyle name="Normal 7 57 2 5" xfId="41738" xr:uid="{00000000-0005-0000-0000-000009A30000}"/>
    <cellStyle name="Normal 7 57 2 5 2" xfId="41739" xr:uid="{00000000-0005-0000-0000-00000AA30000}"/>
    <cellStyle name="Normal 7 57 2 6" xfId="41740" xr:uid="{00000000-0005-0000-0000-00000BA30000}"/>
    <cellStyle name="Normal 7 57 2 7" xfId="41741" xr:uid="{00000000-0005-0000-0000-00000CA30000}"/>
    <cellStyle name="Normal 7 57 3" xfId="41742" xr:uid="{00000000-0005-0000-0000-00000DA30000}"/>
    <cellStyle name="Normal 7 57 3 2" xfId="41743" xr:uid="{00000000-0005-0000-0000-00000EA30000}"/>
    <cellStyle name="Normal 7 57 3 3" xfId="41744" xr:uid="{00000000-0005-0000-0000-00000FA30000}"/>
    <cellStyle name="Normal 7 57 4" xfId="41745" xr:uid="{00000000-0005-0000-0000-000010A30000}"/>
    <cellStyle name="Normal 7 57 4 2" xfId="41746" xr:uid="{00000000-0005-0000-0000-000011A30000}"/>
    <cellStyle name="Normal 7 57 5" xfId="41747" xr:uid="{00000000-0005-0000-0000-000012A30000}"/>
    <cellStyle name="Normal 7 57 5 2" xfId="41748" xr:uid="{00000000-0005-0000-0000-000013A30000}"/>
    <cellStyle name="Normal 7 57 6" xfId="41749" xr:uid="{00000000-0005-0000-0000-000014A30000}"/>
    <cellStyle name="Normal 7 57 6 2" xfId="41750" xr:uid="{00000000-0005-0000-0000-000015A30000}"/>
    <cellStyle name="Normal 7 57 7" xfId="41751" xr:uid="{00000000-0005-0000-0000-000016A30000}"/>
    <cellStyle name="Normal 7 57 7 2" xfId="41752" xr:uid="{00000000-0005-0000-0000-000017A30000}"/>
    <cellStyle name="Normal 7 57 8" xfId="41753" xr:uid="{00000000-0005-0000-0000-000018A30000}"/>
    <cellStyle name="Normal 7 57 8 2" xfId="41754" xr:uid="{00000000-0005-0000-0000-000019A30000}"/>
    <cellStyle name="Normal 7 57 9" xfId="41755" xr:uid="{00000000-0005-0000-0000-00001AA30000}"/>
    <cellStyle name="Normal 7 58" xfId="41756" xr:uid="{00000000-0005-0000-0000-00001BA30000}"/>
    <cellStyle name="Normal 7 58 10" xfId="41757" xr:uid="{00000000-0005-0000-0000-00001CA30000}"/>
    <cellStyle name="Normal 7 58 2" xfId="41758" xr:uid="{00000000-0005-0000-0000-00001DA30000}"/>
    <cellStyle name="Normal 7 58 2 2" xfId="41759" xr:uid="{00000000-0005-0000-0000-00001EA30000}"/>
    <cellStyle name="Normal 7 58 2 2 2" xfId="41760" xr:uid="{00000000-0005-0000-0000-00001FA30000}"/>
    <cellStyle name="Normal 7 58 2 2 3" xfId="41761" xr:uid="{00000000-0005-0000-0000-000020A30000}"/>
    <cellStyle name="Normal 7 58 2 3" xfId="41762" xr:uid="{00000000-0005-0000-0000-000021A30000}"/>
    <cellStyle name="Normal 7 58 2 3 2" xfId="41763" xr:uid="{00000000-0005-0000-0000-000022A30000}"/>
    <cellStyle name="Normal 7 58 2 4" xfId="41764" xr:uid="{00000000-0005-0000-0000-000023A30000}"/>
    <cellStyle name="Normal 7 58 2 4 2" xfId="41765" xr:uid="{00000000-0005-0000-0000-000024A30000}"/>
    <cellStyle name="Normal 7 58 2 5" xfId="41766" xr:uid="{00000000-0005-0000-0000-000025A30000}"/>
    <cellStyle name="Normal 7 58 2 5 2" xfId="41767" xr:uid="{00000000-0005-0000-0000-000026A30000}"/>
    <cellStyle name="Normal 7 58 2 6" xfId="41768" xr:uid="{00000000-0005-0000-0000-000027A30000}"/>
    <cellStyle name="Normal 7 58 2 7" xfId="41769" xr:uid="{00000000-0005-0000-0000-000028A30000}"/>
    <cellStyle name="Normal 7 58 3" xfId="41770" xr:uid="{00000000-0005-0000-0000-000029A30000}"/>
    <cellStyle name="Normal 7 58 3 2" xfId="41771" xr:uid="{00000000-0005-0000-0000-00002AA30000}"/>
    <cellStyle name="Normal 7 58 3 3" xfId="41772" xr:uid="{00000000-0005-0000-0000-00002BA30000}"/>
    <cellStyle name="Normal 7 58 4" xfId="41773" xr:uid="{00000000-0005-0000-0000-00002CA30000}"/>
    <cellStyle name="Normal 7 58 4 2" xfId="41774" xr:uid="{00000000-0005-0000-0000-00002DA30000}"/>
    <cellStyle name="Normal 7 58 5" xfId="41775" xr:uid="{00000000-0005-0000-0000-00002EA30000}"/>
    <cellStyle name="Normal 7 58 5 2" xfId="41776" xr:uid="{00000000-0005-0000-0000-00002FA30000}"/>
    <cellStyle name="Normal 7 58 6" xfId="41777" xr:uid="{00000000-0005-0000-0000-000030A30000}"/>
    <cellStyle name="Normal 7 58 6 2" xfId="41778" xr:uid="{00000000-0005-0000-0000-000031A30000}"/>
    <cellStyle name="Normal 7 58 7" xfId="41779" xr:uid="{00000000-0005-0000-0000-000032A30000}"/>
    <cellStyle name="Normal 7 58 7 2" xfId="41780" xr:uid="{00000000-0005-0000-0000-000033A30000}"/>
    <cellStyle name="Normal 7 58 8" xfId="41781" xr:uid="{00000000-0005-0000-0000-000034A30000}"/>
    <cellStyle name="Normal 7 58 8 2" xfId="41782" xr:uid="{00000000-0005-0000-0000-000035A30000}"/>
    <cellStyle name="Normal 7 58 9" xfId="41783" xr:uid="{00000000-0005-0000-0000-000036A30000}"/>
    <cellStyle name="Normal 7 59" xfId="41784" xr:uid="{00000000-0005-0000-0000-000037A30000}"/>
    <cellStyle name="Normal 7 59 10" xfId="41785" xr:uid="{00000000-0005-0000-0000-000038A30000}"/>
    <cellStyle name="Normal 7 59 2" xfId="41786" xr:uid="{00000000-0005-0000-0000-000039A30000}"/>
    <cellStyle name="Normal 7 59 2 2" xfId="41787" xr:uid="{00000000-0005-0000-0000-00003AA30000}"/>
    <cellStyle name="Normal 7 59 2 2 2" xfId="41788" xr:uid="{00000000-0005-0000-0000-00003BA30000}"/>
    <cellStyle name="Normal 7 59 2 2 3" xfId="41789" xr:uid="{00000000-0005-0000-0000-00003CA30000}"/>
    <cellStyle name="Normal 7 59 2 3" xfId="41790" xr:uid="{00000000-0005-0000-0000-00003DA30000}"/>
    <cellStyle name="Normal 7 59 2 3 2" xfId="41791" xr:uid="{00000000-0005-0000-0000-00003EA30000}"/>
    <cellStyle name="Normal 7 59 2 4" xfId="41792" xr:uid="{00000000-0005-0000-0000-00003FA30000}"/>
    <cellStyle name="Normal 7 59 2 4 2" xfId="41793" xr:uid="{00000000-0005-0000-0000-000040A30000}"/>
    <cellStyle name="Normal 7 59 2 5" xfId="41794" xr:uid="{00000000-0005-0000-0000-000041A30000}"/>
    <cellStyle name="Normal 7 59 2 5 2" xfId="41795" xr:uid="{00000000-0005-0000-0000-000042A30000}"/>
    <cellStyle name="Normal 7 59 2 6" xfId="41796" xr:uid="{00000000-0005-0000-0000-000043A30000}"/>
    <cellStyle name="Normal 7 59 2 7" xfId="41797" xr:uid="{00000000-0005-0000-0000-000044A30000}"/>
    <cellStyle name="Normal 7 59 3" xfId="41798" xr:uid="{00000000-0005-0000-0000-000045A30000}"/>
    <cellStyle name="Normal 7 59 3 2" xfId="41799" xr:uid="{00000000-0005-0000-0000-000046A30000}"/>
    <cellStyle name="Normal 7 59 3 3" xfId="41800" xr:uid="{00000000-0005-0000-0000-000047A30000}"/>
    <cellStyle name="Normal 7 59 4" xfId="41801" xr:uid="{00000000-0005-0000-0000-000048A30000}"/>
    <cellStyle name="Normal 7 59 4 2" xfId="41802" xr:uid="{00000000-0005-0000-0000-000049A30000}"/>
    <cellStyle name="Normal 7 59 5" xfId="41803" xr:uid="{00000000-0005-0000-0000-00004AA30000}"/>
    <cellStyle name="Normal 7 59 5 2" xfId="41804" xr:uid="{00000000-0005-0000-0000-00004BA30000}"/>
    <cellStyle name="Normal 7 59 6" xfId="41805" xr:uid="{00000000-0005-0000-0000-00004CA30000}"/>
    <cellStyle name="Normal 7 59 6 2" xfId="41806" xr:uid="{00000000-0005-0000-0000-00004DA30000}"/>
    <cellStyle name="Normal 7 59 7" xfId="41807" xr:uid="{00000000-0005-0000-0000-00004EA30000}"/>
    <cellStyle name="Normal 7 59 7 2" xfId="41808" xr:uid="{00000000-0005-0000-0000-00004FA30000}"/>
    <cellStyle name="Normal 7 59 8" xfId="41809" xr:uid="{00000000-0005-0000-0000-000050A30000}"/>
    <cellStyle name="Normal 7 59 8 2" xfId="41810" xr:uid="{00000000-0005-0000-0000-000051A30000}"/>
    <cellStyle name="Normal 7 59 9" xfId="41811" xr:uid="{00000000-0005-0000-0000-000052A30000}"/>
    <cellStyle name="Normal 7 6" xfId="41812" xr:uid="{00000000-0005-0000-0000-000053A30000}"/>
    <cellStyle name="Normal 7 6 10" xfId="41813" xr:uid="{00000000-0005-0000-0000-000054A30000}"/>
    <cellStyle name="Normal 7 6 10 2" xfId="41814" xr:uid="{00000000-0005-0000-0000-000055A30000}"/>
    <cellStyle name="Normal 7 6 11" xfId="41815" xr:uid="{00000000-0005-0000-0000-000056A30000}"/>
    <cellStyle name="Normal 7 6 12" xfId="41816" xr:uid="{00000000-0005-0000-0000-000057A30000}"/>
    <cellStyle name="Normal 7 6 2" xfId="41817" xr:uid="{00000000-0005-0000-0000-000058A30000}"/>
    <cellStyle name="Normal 7 6 2 10" xfId="41818" xr:uid="{00000000-0005-0000-0000-000059A30000}"/>
    <cellStyle name="Normal 7 6 2 2" xfId="41819" xr:uid="{00000000-0005-0000-0000-00005AA30000}"/>
    <cellStyle name="Normal 7 6 2 2 2" xfId="41820" xr:uid="{00000000-0005-0000-0000-00005BA30000}"/>
    <cellStyle name="Normal 7 6 2 3" xfId="41821" xr:uid="{00000000-0005-0000-0000-00005CA30000}"/>
    <cellStyle name="Normal 7 6 2 3 2" xfId="41822" xr:uid="{00000000-0005-0000-0000-00005DA30000}"/>
    <cellStyle name="Normal 7 6 2 4" xfId="41823" xr:uid="{00000000-0005-0000-0000-00005EA30000}"/>
    <cellStyle name="Normal 7 6 2 4 2" xfId="41824" xr:uid="{00000000-0005-0000-0000-00005FA30000}"/>
    <cellStyle name="Normal 7 6 2 5" xfId="41825" xr:uid="{00000000-0005-0000-0000-000060A30000}"/>
    <cellStyle name="Normal 7 6 2 5 2" xfId="41826" xr:uid="{00000000-0005-0000-0000-000061A30000}"/>
    <cellStyle name="Normal 7 6 2 6" xfId="41827" xr:uid="{00000000-0005-0000-0000-000062A30000}"/>
    <cellStyle name="Normal 7 6 2 6 2" xfId="41828" xr:uid="{00000000-0005-0000-0000-000063A30000}"/>
    <cellStyle name="Normal 7 6 2 7" xfId="41829" xr:uid="{00000000-0005-0000-0000-000064A30000}"/>
    <cellStyle name="Normal 7 6 2 7 2" xfId="41830" xr:uid="{00000000-0005-0000-0000-000065A30000}"/>
    <cellStyle name="Normal 7 6 2 8" xfId="41831" xr:uid="{00000000-0005-0000-0000-000066A30000}"/>
    <cellStyle name="Normal 7 6 2 9" xfId="41832" xr:uid="{00000000-0005-0000-0000-000067A30000}"/>
    <cellStyle name="Normal 7 6 3" xfId="41833" xr:uid="{00000000-0005-0000-0000-000068A30000}"/>
    <cellStyle name="Normal 7 6 3 10" xfId="41834" xr:uid="{00000000-0005-0000-0000-000069A30000}"/>
    <cellStyle name="Normal 7 6 3 2" xfId="41835" xr:uid="{00000000-0005-0000-0000-00006AA30000}"/>
    <cellStyle name="Normal 7 6 3 2 2" xfId="41836" xr:uid="{00000000-0005-0000-0000-00006BA30000}"/>
    <cellStyle name="Normal 7 6 3 3" xfId="41837" xr:uid="{00000000-0005-0000-0000-00006CA30000}"/>
    <cellStyle name="Normal 7 6 3 3 2" xfId="41838" xr:uid="{00000000-0005-0000-0000-00006DA30000}"/>
    <cellStyle name="Normal 7 6 3 4" xfId="41839" xr:uid="{00000000-0005-0000-0000-00006EA30000}"/>
    <cellStyle name="Normal 7 6 3 4 2" xfId="41840" xr:uid="{00000000-0005-0000-0000-00006FA30000}"/>
    <cellStyle name="Normal 7 6 3 5" xfId="41841" xr:uid="{00000000-0005-0000-0000-000070A30000}"/>
    <cellStyle name="Normal 7 6 3 5 2" xfId="41842" xr:uid="{00000000-0005-0000-0000-000071A30000}"/>
    <cellStyle name="Normal 7 6 3 6" xfId="41843" xr:uid="{00000000-0005-0000-0000-000072A30000}"/>
    <cellStyle name="Normal 7 6 3 6 2" xfId="41844" xr:uid="{00000000-0005-0000-0000-000073A30000}"/>
    <cellStyle name="Normal 7 6 3 7" xfId="41845" xr:uid="{00000000-0005-0000-0000-000074A30000}"/>
    <cellStyle name="Normal 7 6 3 7 2" xfId="41846" xr:uid="{00000000-0005-0000-0000-000075A30000}"/>
    <cellStyle name="Normal 7 6 3 8" xfId="41847" xr:uid="{00000000-0005-0000-0000-000076A30000}"/>
    <cellStyle name="Normal 7 6 3 9" xfId="41848" xr:uid="{00000000-0005-0000-0000-000077A30000}"/>
    <cellStyle name="Normal 7 6 4" xfId="41849" xr:uid="{00000000-0005-0000-0000-000078A30000}"/>
    <cellStyle name="Normal 7 6 4 2" xfId="41850" xr:uid="{00000000-0005-0000-0000-000079A30000}"/>
    <cellStyle name="Normal 7 6 4 2 2" xfId="41851" xr:uid="{00000000-0005-0000-0000-00007AA30000}"/>
    <cellStyle name="Normal 7 6 4 2 3" xfId="41852" xr:uid="{00000000-0005-0000-0000-00007BA30000}"/>
    <cellStyle name="Normal 7 6 4 3" xfId="41853" xr:uid="{00000000-0005-0000-0000-00007CA30000}"/>
    <cellStyle name="Normal 7 6 4 3 2" xfId="41854" xr:uid="{00000000-0005-0000-0000-00007DA30000}"/>
    <cellStyle name="Normal 7 6 4 4" xfId="41855" xr:uid="{00000000-0005-0000-0000-00007EA30000}"/>
    <cellStyle name="Normal 7 6 4 4 2" xfId="41856" xr:uid="{00000000-0005-0000-0000-00007FA30000}"/>
    <cellStyle name="Normal 7 6 4 5" xfId="41857" xr:uid="{00000000-0005-0000-0000-000080A30000}"/>
    <cellStyle name="Normal 7 6 4 5 2" xfId="41858" xr:uid="{00000000-0005-0000-0000-000081A30000}"/>
    <cellStyle name="Normal 7 6 4 6" xfId="41859" xr:uid="{00000000-0005-0000-0000-000082A30000}"/>
    <cellStyle name="Normal 7 6 4 7" xfId="41860" xr:uid="{00000000-0005-0000-0000-000083A30000}"/>
    <cellStyle name="Normal 7 6 5" xfId="41861" xr:uid="{00000000-0005-0000-0000-000084A30000}"/>
    <cellStyle name="Normal 7 6 5 2" xfId="41862" xr:uid="{00000000-0005-0000-0000-000085A30000}"/>
    <cellStyle name="Normal 7 6 5 3" xfId="41863" xr:uid="{00000000-0005-0000-0000-000086A30000}"/>
    <cellStyle name="Normal 7 6 6" xfId="41864" xr:uid="{00000000-0005-0000-0000-000087A30000}"/>
    <cellStyle name="Normal 7 6 6 2" xfId="41865" xr:uid="{00000000-0005-0000-0000-000088A30000}"/>
    <cellStyle name="Normal 7 6 7" xfId="41866" xr:uid="{00000000-0005-0000-0000-000089A30000}"/>
    <cellStyle name="Normal 7 6 7 2" xfId="41867" xr:uid="{00000000-0005-0000-0000-00008AA30000}"/>
    <cellStyle name="Normal 7 6 8" xfId="41868" xr:uid="{00000000-0005-0000-0000-00008BA30000}"/>
    <cellStyle name="Normal 7 6 8 2" xfId="41869" xr:uid="{00000000-0005-0000-0000-00008CA30000}"/>
    <cellStyle name="Normal 7 6 9" xfId="41870" xr:uid="{00000000-0005-0000-0000-00008DA30000}"/>
    <cellStyle name="Normal 7 6 9 2" xfId="41871" xr:uid="{00000000-0005-0000-0000-00008EA30000}"/>
    <cellStyle name="Normal 7 60" xfId="41872" xr:uid="{00000000-0005-0000-0000-00008FA30000}"/>
    <cellStyle name="Normal 7 60 10" xfId="41873" xr:uid="{00000000-0005-0000-0000-000090A30000}"/>
    <cellStyle name="Normal 7 60 2" xfId="41874" xr:uid="{00000000-0005-0000-0000-000091A30000}"/>
    <cellStyle name="Normal 7 60 2 2" xfId="41875" xr:uid="{00000000-0005-0000-0000-000092A30000}"/>
    <cellStyle name="Normal 7 60 2 2 2" xfId="41876" xr:uid="{00000000-0005-0000-0000-000093A30000}"/>
    <cellStyle name="Normal 7 60 2 2 3" xfId="41877" xr:uid="{00000000-0005-0000-0000-000094A30000}"/>
    <cellStyle name="Normal 7 60 2 3" xfId="41878" xr:uid="{00000000-0005-0000-0000-000095A30000}"/>
    <cellStyle name="Normal 7 60 2 3 2" xfId="41879" xr:uid="{00000000-0005-0000-0000-000096A30000}"/>
    <cellStyle name="Normal 7 60 2 4" xfId="41880" xr:uid="{00000000-0005-0000-0000-000097A30000}"/>
    <cellStyle name="Normal 7 60 2 4 2" xfId="41881" xr:uid="{00000000-0005-0000-0000-000098A30000}"/>
    <cellStyle name="Normal 7 60 2 5" xfId="41882" xr:uid="{00000000-0005-0000-0000-000099A30000}"/>
    <cellStyle name="Normal 7 60 2 5 2" xfId="41883" xr:uid="{00000000-0005-0000-0000-00009AA30000}"/>
    <cellStyle name="Normal 7 60 2 6" xfId="41884" xr:uid="{00000000-0005-0000-0000-00009BA30000}"/>
    <cellStyle name="Normal 7 60 2 7" xfId="41885" xr:uid="{00000000-0005-0000-0000-00009CA30000}"/>
    <cellStyle name="Normal 7 60 3" xfId="41886" xr:uid="{00000000-0005-0000-0000-00009DA30000}"/>
    <cellStyle name="Normal 7 60 3 2" xfId="41887" xr:uid="{00000000-0005-0000-0000-00009EA30000}"/>
    <cellStyle name="Normal 7 60 3 3" xfId="41888" xr:uid="{00000000-0005-0000-0000-00009FA30000}"/>
    <cellStyle name="Normal 7 60 4" xfId="41889" xr:uid="{00000000-0005-0000-0000-0000A0A30000}"/>
    <cellStyle name="Normal 7 60 4 2" xfId="41890" xr:uid="{00000000-0005-0000-0000-0000A1A30000}"/>
    <cellStyle name="Normal 7 60 5" xfId="41891" xr:uid="{00000000-0005-0000-0000-0000A2A30000}"/>
    <cellStyle name="Normal 7 60 5 2" xfId="41892" xr:uid="{00000000-0005-0000-0000-0000A3A30000}"/>
    <cellStyle name="Normal 7 60 6" xfId="41893" xr:uid="{00000000-0005-0000-0000-0000A4A30000}"/>
    <cellStyle name="Normal 7 60 6 2" xfId="41894" xr:uid="{00000000-0005-0000-0000-0000A5A30000}"/>
    <cellStyle name="Normal 7 60 7" xfId="41895" xr:uid="{00000000-0005-0000-0000-0000A6A30000}"/>
    <cellStyle name="Normal 7 60 7 2" xfId="41896" xr:uid="{00000000-0005-0000-0000-0000A7A30000}"/>
    <cellStyle name="Normal 7 60 8" xfId="41897" xr:uid="{00000000-0005-0000-0000-0000A8A30000}"/>
    <cellStyle name="Normal 7 60 8 2" xfId="41898" xr:uid="{00000000-0005-0000-0000-0000A9A30000}"/>
    <cellStyle name="Normal 7 60 9" xfId="41899" xr:uid="{00000000-0005-0000-0000-0000AAA30000}"/>
    <cellStyle name="Normal 7 61" xfId="41900" xr:uid="{00000000-0005-0000-0000-0000ABA30000}"/>
    <cellStyle name="Normal 7 61 10" xfId="41901" xr:uid="{00000000-0005-0000-0000-0000ACA30000}"/>
    <cellStyle name="Normal 7 61 2" xfId="41902" xr:uid="{00000000-0005-0000-0000-0000ADA30000}"/>
    <cellStyle name="Normal 7 61 2 2" xfId="41903" xr:uid="{00000000-0005-0000-0000-0000AEA30000}"/>
    <cellStyle name="Normal 7 61 2 2 2" xfId="41904" xr:uid="{00000000-0005-0000-0000-0000AFA30000}"/>
    <cellStyle name="Normal 7 61 2 2 3" xfId="41905" xr:uid="{00000000-0005-0000-0000-0000B0A30000}"/>
    <cellStyle name="Normal 7 61 2 3" xfId="41906" xr:uid="{00000000-0005-0000-0000-0000B1A30000}"/>
    <cellStyle name="Normal 7 61 2 3 2" xfId="41907" xr:uid="{00000000-0005-0000-0000-0000B2A30000}"/>
    <cellStyle name="Normal 7 61 2 4" xfId="41908" xr:uid="{00000000-0005-0000-0000-0000B3A30000}"/>
    <cellStyle name="Normal 7 61 2 4 2" xfId="41909" xr:uid="{00000000-0005-0000-0000-0000B4A30000}"/>
    <cellStyle name="Normal 7 61 2 5" xfId="41910" xr:uid="{00000000-0005-0000-0000-0000B5A30000}"/>
    <cellStyle name="Normal 7 61 2 5 2" xfId="41911" xr:uid="{00000000-0005-0000-0000-0000B6A30000}"/>
    <cellStyle name="Normal 7 61 2 6" xfId="41912" xr:uid="{00000000-0005-0000-0000-0000B7A30000}"/>
    <cellStyle name="Normal 7 61 2 7" xfId="41913" xr:uid="{00000000-0005-0000-0000-0000B8A30000}"/>
    <cellStyle name="Normal 7 61 3" xfId="41914" xr:uid="{00000000-0005-0000-0000-0000B9A30000}"/>
    <cellStyle name="Normal 7 61 3 2" xfId="41915" xr:uid="{00000000-0005-0000-0000-0000BAA30000}"/>
    <cellStyle name="Normal 7 61 3 3" xfId="41916" xr:uid="{00000000-0005-0000-0000-0000BBA30000}"/>
    <cellStyle name="Normal 7 61 4" xfId="41917" xr:uid="{00000000-0005-0000-0000-0000BCA30000}"/>
    <cellStyle name="Normal 7 61 4 2" xfId="41918" xr:uid="{00000000-0005-0000-0000-0000BDA30000}"/>
    <cellStyle name="Normal 7 61 5" xfId="41919" xr:uid="{00000000-0005-0000-0000-0000BEA30000}"/>
    <cellStyle name="Normal 7 61 5 2" xfId="41920" xr:uid="{00000000-0005-0000-0000-0000BFA30000}"/>
    <cellStyle name="Normal 7 61 6" xfId="41921" xr:uid="{00000000-0005-0000-0000-0000C0A30000}"/>
    <cellStyle name="Normal 7 61 6 2" xfId="41922" xr:uid="{00000000-0005-0000-0000-0000C1A30000}"/>
    <cellStyle name="Normal 7 61 7" xfId="41923" xr:uid="{00000000-0005-0000-0000-0000C2A30000}"/>
    <cellStyle name="Normal 7 61 7 2" xfId="41924" xr:uid="{00000000-0005-0000-0000-0000C3A30000}"/>
    <cellStyle name="Normal 7 61 8" xfId="41925" xr:uid="{00000000-0005-0000-0000-0000C4A30000}"/>
    <cellStyle name="Normal 7 61 8 2" xfId="41926" xr:uid="{00000000-0005-0000-0000-0000C5A30000}"/>
    <cellStyle name="Normal 7 61 9" xfId="41927" xr:uid="{00000000-0005-0000-0000-0000C6A30000}"/>
    <cellStyle name="Normal 7 62" xfId="41928" xr:uid="{00000000-0005-0000-0000-0000C7A30000}"/>
    <cellStyle name="Normal 7 62 2" xfId="41929" xr:uid="{00000000-0005-0000-0000-0000C8A30000}"/>
    <cellStyle name="Normal 7 62 2 2" xfId="41930" xr:uid="{00000000-0005-0000-0000-0000C9A30000}"/>
    <cellStyle name="Normal 7 62 2 3" xfId="41931" xr:uid="{00000000-0005-0000-0000-0000CAA30000}"/>
    <cellStyle name="Normal 7 62 3" xfId="41932" xr:uid="{00000000-0005-0000-0000-0000CBA30000}"/>
    <cellStyle name="Normal 7 62 3 2" xfId="41933" xr:uid="{00000000-0005-0000-0000-0000CCA30000}"/>
    <cellStyle name="Normal 7 62 4" xfId="41934" xr:uid="{00000000-0005-0000-0000-0000CDA30000}"/>
    <cellStyle name="Normal 7 62 4 2" xfId="41935" xr:uid="{00000000-0005-0000-0000-0000CEA30000}"/>
    <cellStyle name="Normal 7 62 5" xfId="41936" xr:uid="{00000000-0005-0000-0000-0000CFA30000}"/>
    <cellStyle name="Normal 7 62 5 2" xfId="41937" xr:uid="{00000000-0005-0000-0000-0000D0A30000}"/>
    <cellStyle name="Normal 7 62 6" xfId="41938" xr:uid="{00000000-0005-0000-0000-0000D1A30000}"/>
    <cellStyle name="Normal 7 62 7" xfId="41939" xr:uid="{00000000-0005-0000-0000-0000D2A30000}"/>
    <cellStyle name="Normal 7 63" xfId="41940" xr:uid="{00000000-0005-0000-0000-0000D3A30000}"/>
    <cellStyle name="Normal 7 63 2" xfId="41941" xr:uid="{00000000-0005-0000-0000-0000D4A30000}"/>
    <cellStyle name="Normal 7 63 2 2" xfId="41942" xr:uid="{00000000-0005-0000-0000-0000D5A30000}"/>
    <cellStyle name="Normal 7 63 2 3" xfId="41943" xr:uid="{00000000-0005-0000-0000-0000D6A30000}"/>
    <cellStyle name="Normal 7 63 3" xfId="41944" xr:uid="{00000000-0005-0000-0000-0000D7A30000}"/>
    <cellStyle name="Normal 7 63 3 2" xfId="41945" xr:uid="{00000000-0005-0000-0000-0000D8A30000}"/>
    <cellStyle name="Normal 7 63 4" xfId="41946" xr:uid="{00000000-0005-0000-0000-0000D9A30000}"/>
    <cellStyle name="Normal 7 63 4 2" xfId="41947" xr:uid="{00000000-0005-0000-0000-0000DAA30000}"/>
    <cellStyle name="Normal 7 63 5" xfId="41948" xr:uid="{00000000-0005-0000-0000-0000DBA30000}"/>
    <cellStyle name="Normal 7 63 5 2" xfId="41949" xr:uid="{00000000-0005-0000-0000-0000DCA30000}"/>
    <cellStyle name="Normal 7 63 6" xfId="41950" xr:uid="{00000000-0005-0000-0000-0000DDA30000}"/>
    <cellStyle name="Normal 7 63 7" xfId="41951" xr:uid="{00000000-0005-0000-0000-0000DEA30000}"/>
    <cellStyle name="Normal 7 64" xfId="41952" xr:uid="{00000000-0005-0000-0000-0000DFA30000}"/>
    <cellStyle name="Normal 7 64 2" xfId="41953" xr:uid="{00000000-0005-0000-0000-0000E0A30000}"/>
    <cellStyle name="Normal 7 64 2 2" xfId="41954" xr:uid="{00000000-0005-0000-0000-0000E1A30000}"/>
    <cellStyle name="Normal 7 64 2 3" xfId="41955" xr:uid="{00000000-0005-0000-0000-0000E2A30000}"/>
    <cellStyle name="Normal 7 64 3" xfId="41956" xr:uid="{00000000-0005-0000-0000-0000E3A30000}"/>
    <cellStyle name="Normal 7 64 3 2" xfId="41957" xr:uid="{00000000-0005-0000-0000-0000E4A30000}"/>
    <cellStyle name="Normal 7 64 4" xfId="41958" xr:uid="{00000000-0005-0000-0000-0000E5A30000}"/>
    <cellStyle name="Normal 7 64 4 2" xfId="41959" xr:uid="{00000000-0005-0000-0000-0000E6A30000}"/>
    <cellStyle name="Normal 7 64 5" xfId="41960" xr:uid="{00000000-0005-0000-0000-0000E7A30000}"/>
    <cellStyle name="Normal 7 64 5 2" xfId="41961" xr:uid="{00000000-0005-0000-0000-0000E8A30000}"/>
    <cellStyle name="Normal 7 64 6" xfId="41962" xr:uid="{00000000-0005-0000-0000-0000E9A30000}"/>
    <cellStyle name="Normal 7 64 7" xfId="41963" xr:uid="{00000000-0005-0000-0000-0000EAA30000}"/>
    <cellStyle name="Normal 7 65" xfId="41964" xr:uid="{00000000-0005-0000-0000-0000EBA30000}"/>
    <cellStyle name="Normal 7 65 2" xfId="41965" xr:uid="{00000000-0005-0000-0000-0000ECA30000}"/>
    <cellStyle name="Normal 7 65 3" xfId="41966" xr:uid="{00000000-0005-0000-0000-0000EDA30000}"/>
    <cellStyle name="Normal 7 66" xfId="41967" xr:uid="{00000000-0005-0000-0000-0000EEA30000}"/>
    <cellStyle name="Normal 7 66 2" xfId="41968" xr:uid="{00000000-0005-0000-0000-0000EFA30000}"/>
    <cellStyle name="Normal 7 67" xfId="41969" xr:uid="{00000000-0005-0000-0000-0000F0A30000}"/>
    <cellStyle name="Normal 7 67 2" xfId="41970" xr:uid="{00000000-0005-0000-0000-0000F1A30000}"/>
    <cellStyle name="Normal 7 68" xfId="41971" xr:uid="{00000000-0005-0000-0000-0000F2A30000}"/>
    <cellStyle name="Normal 7 68 2" xfId="41972" xr:uid="{00000000-0005-0000-0000-0000F3A30000}"/>
    <cellStyle name="Normal 7 69" xfId="41973" xr:uid="{00000000-0005-0000-0000-0000F4A30000}"/>
    <cellStyle name="Normal 7 69 2" xfId="41974" xr:uid="{00000000-0005-0000-0000-0000F5A30000}"/>
    <cellStyle name="Normal 7 7" xfId="41975" xr:uid="{00000000-0005-0000-0000-0000F6A30000}"/>
    <cellStyle name="Normal 7 7 10" xfId="41976" xr:uid="{00000000-0005-0000-0000-0000F7A30000}"/>
    <cellStyle name="Normal 7 7 10 2" xfId="41977" xr:uid="{00000000-0005-0000-0000-0000F8A30000}"/>
    <cellStyle name="Normal 7 7 11" xfId="41978" xr:uid="{00000000-0005-0000-0000-0000F9A30000}"/>
    <cellStyle name="Normal 7 7 12" xfId="41979" xr:uid="{00000000-0005-0000-0000-0000FAA30000}"/>
    <cellStyle name="Normal 7 7 2" xfId="41980" xr:uid="{00000000-0005-0000-0000-0000FBA30000}"/>
    <cellStyle name="Normal 7 7 2 10" xfId="41981" xr:uid="{00000000-0005-0000-0000-0000FCA30000}"/>
    <cellStyle name="Normal 7 7 2 2" xfId="41982" xr:uid="{00000000-0005-0000-0000-0000FDA30000}"/>
    <cellStyle name="Normal 7 7 2 2 2" xfId="41983" xr:uid="{00000000-0005-0000-0000-0000FEA30000}"/>
    <cellStyle name="Normal 7 7 2 3" xfId="41984" xr:uid="{00000000-0005-0000-0000-0000FFA30000}"/>
    <cellStyle name="Normal 7 7 2 3 2" xfId="41985" xr:uid="{00000000-0005-0000-0000-000000A40000}"/>
    <cellStyle name="Normal 7 7 2 4" xfId="41986" xr:uid="{00000000-0005-0000-0000-000001A40000}"/>
    <cellStyle name="Normal 7 7 2 4 2" xfId="41987" xr:uid="{00000000-0005-0000-0000-000002A40000}"/>
    <cellStyle name="Normal 7 7 2 5" xfId="41988" xr:uid="{00000000-0005-0000-0000-000003A40000}"/>
    <cellStyle name="Normal 7 7 2 5 2" xfId="41989" xr:uid="{00000000-0005-0000-0000-000004A40000}"/>
    <cellStyle name="Normal 7 7 2 6" xfId="41990" xr:uid="{00000000-0005-0000-0000-000005A40000}"/>
    <cellStyle name="Normal 7 7 2 6 2" xfId="41991" xr:uid="{00000000-0005-0000-0000-000006A40000}"/>
    <cellStyle name="Normal 7 7 2 7" xfId="41992" xr:uid="{00000000-0005-0000-0000-000007A40000}"/>
    <cellStyle name="Normal 7 7 2 7 2" xfId="41993" xr:uid="{00000000-0005-0000-0000-000008A40000}"/>
    <cellStyle name="Normal 7 7 2 8" xfId="41994" xr:uid="{00000000-0005-0000-0000-000009A40000}"/>
    <cellStyle name="Normal 7 7 2 9" xfId="41995" xr:uid="{00000000-0005-0000-0000-00000AA40000}"/>
    <cellStyle name="Normal 7 7 3" xfId="41996" xr:uid="{00000000-0005-0000-0000-00000BA40000}"/>
    <cellStyle name="Normal 7 7 3 10" xfId="41997" xr:uid="{00000000-0005-0000-0000-00000CA40000}"/>
    <cellStyle name="Normal 7 7 3 2" xfId="41998" xr:uid="{00000000-0005-0000-0000-00000DA40000}"/>
    <cellStyle name="Normal 7 7 3 2 2" xfId="41999" xr:uid="{00000000-0005-0000-0000-00000EA40000}"/>
    <cellStyle name="Normal 7 7 3 3" xfId="42000" xr:uid="{00000000-0005-0000-0000-00000FA40000}"/>
    <cellStyle name="Normal 7 7 3 3 2" xfId="42001" xr:uid="{00000000-0005-0000-0000-000010A40000}"/>
    <cellStyle name="Normal 7 7 3 4" xfId="42002" xr:uid="{00000000-0005-0000-0000-000011A40000}"/>
    <cellStyle name="Normal 7 7 3 4 2" xfId="42003" xr:uid="{00000000-0005-0000-0000-000012A40000}"/>
    <cellStyle name="Normal 7 7 3 5" xfId="42004" xr:uid="{00000000-0005-0000-0000-000013A40000}"/>
    <cellStyle name="Normal 7 7 3 5 2" xfId="42005" xr:uid="{00000000-0005-0000-0000-000014A40000}"/>
    <cellStyle name="Normal 7 7 3 6" xfId="42006" xr:uid="{00000000-0005-0000-0000-000015A40000}"/>
    <cellStyle name="Normal 7 7 3 6 2" xfId="42007" xr:uid="{00000000-0005-0000-0000-000016A40000}"/>
    <cellStyle name="Normal 7 7 3 7" xfId="42008" xr:uid="{00000000-0005-0000-0000-000017A40000}"/>
    <cellStyle name="Normal 7 7 3 7 2" xfId="42009" xr:uid="{00000000-0005-0000-0000-000018A40000}"/>
    <cellStyle name="Normal 7 7 3 8" xfId="42010" xr:uid="{00000000-0005-0000-0000-000019A40000}"/>
    <cellStyle name="Normal 7 7 3 9" xfId="42011" xr:uid="{00000000-0005-0000-0000-00001AA40000}"/>
    <cellStyle name="Normal 7 7 4" xfId="42012" xr:uid="{00000000-0005-0000-0000-00001BA40000}"/>
    <cellStyle name="Normal 7 7 4 2" xfId="42013" xr:uid="{00000000-0005-0000-0000-00001CA40000}"/>
    <cellStyle name="Normal 7 7 4 2 2" xfId="42014" xr:uid="{00000000-0005-0000-0000-00001DA40000}"/>
    <cellStyle name="Normal 7 7 4 2 3" xfId="42015" xr:uid="{00000000-0005-0000-0000-00001EA40000}"/>
    <cellStyle name="Normal 7 7 4 3" xfId="42016" xr:uid="{00000000-0005-0000-0000-00001FA40000}"/>
    <cellStyle name="Normal 7 7 4 3 2" xfId="42017" xr:uid="{00000000-0005-0000-0000-000020A40000}"/>
    <cellStyle name="Normal 7 7 4 4" xfId="42018" xr:uid="{00000000-0005-0000-0000-000021A40000}"/>
    <cellStyle name="Normal 7 7 4 4 2" xfId="42019" xr:uid="{00000000-0005-0000-0000-000022A40000}"/>
    <cellStyle name="Normal 7 7 4 5" xfId="42020" xr:uid="{00000000-0005-0000-0000-000023A40000}"/>
    <cellStyle name="Normal 7 7 4 5 2" xfId="42021" xr:uid="{00000000-0005-0000-0000-000024A40000}"/>
    <cellStyle name="Normal 7 7 4 6" xfId="42022" xr:uid="{00000000-0005-0000-0000-000025A40000}"/>
    <cellStyle name="Normal 7 7 4 7" xfId="42023" xr:uid="{00000000-0005-0000-0000-000026A40000}"/>
    <cellStyle name="Normal 7 7 5" xfId="42024" xr:uid="{00000000-0005-0000-0000-000027A40000}"/>
    <cellStyle name="Normal 7 7 5 2" xfId="42025" xr:uid="{00000000-0005-0000-0000-000028A40000}"/>
    <cellStyle name="Normal 7 7 5 3" xfId="42026" xr:uid="{00000000-0005-0000-0000-000029A40000}"/>
    <cellStyle name="Normal 7 7 6" xfId="42027" xr:uid="{00000000-0005-0000-0000-00002AA40000}"/>
    <cellStyle name="Normal 7 7 6 2" xfId="42028" xr:uid="{00000000-0005-0000-0000-00002BA40000}"/>
    <cellStyle name="Normal 7 7 7" xfId="42029" xr:uid="{00000000-0005-0000-0000-00002CA40000}"/>
    <cellStyle name="Normal 7 7 7 2" xfId="42030" xr:uid="{00000000-0005-0000-0000-00002DA40000}"/>
    <cellStyle name="Normal 7 7 8" xfId="42031" xr:uid="{00000000-0005-0000-0000-00002EA40000}"/>
    <cellStyle name="Normal 7 7 8 2" xfId="42032" xr:uid="{00000000-0005-0000-0000-00002FA40000}"/>
    <cellStyle name="Normal 7 7 9" xfId="42033" xr:uid="{00000000-0005-0000-0000-000030A40000}"/>
    <cellStyle name="Normal 7 7 9 2" xfId="42034" xr:uid="{00000000-0005-0000-0000-000031A40000}"/>
    <cellStyle name="Normal 7 70" xfId="42035" xr:uid="{00000000-0005-0000-0000-000032A40000}"/>
    <cellStyle name="Normal 7 70 2" xfId="42036" xr:uid="{00000000-0005-0000-0000-000033A40000}"/>
    <cellStyle name="Normal 7 71" xfId="42037" xr:uid="{00000000-0005-0000-0000-000034A40000}"/>
    <cellStyle name="Normal 7 72" xfId="42038" xr:uid="{00000000-0005-0000-0000-000035A40000}"/>
    <cellStyle name="Normal 7 8" xfId="42039" xr:uid="{00000000-0005-0000-0000-000036A40000}"/>
    <cellStyle name="Normal 7 8 10" xfId="42040" xr:uid="{00000000-0005-0000-0000-000037A40000}"/>
    <cellStyle name="Normal 7 8 10 10" xfId="42041" xr:uid="{00000000-0005-0000-0000-000038A40000}"/>
    <cellStyle name="Normal 7 8 10 2" xfId="42042" xr:uid="{00000000-0005-0000-0000-000039A40000}"/>
    <cellStyle name="Normal 7 8 10 2 2" xfId="42043" xr:uid="{00000000-0005-0000-0000-00003AA40000}"/>
    <cellStyle name="Normal 7 8 10 3" xfId="42044" xr:uid="{00000000-0005-0000-0000-00003BA40000}"/>
    <cellStyle name="Normal 7 8 10 3 2" xfId="42045" xr:uid="{00000000-0005-0000-0000-00003CA40000}"/>
    <cellStyle name="Normal 7 8 10 4" xfId="42046" xr:uid="{00000000-0005-0000-0000-00003DA40000}"/>
    <cellStyle name="Normal 7 8 10 4 2" xfId="42047" xr:uid="{00000000-0005-0000-0000-00003EA40000}"/>
    <cellStyle name="Normal 7 8 10 5" xfId="42048" xr:uid="{00000000-0005-0000-0000-00003FA40000}"/>
    <cellStyle name="Normal 7 8 10 5 2" xfId="42049" xr:uid="{00000000-0005-0000-0000-000040A40000}"/>
    <cellStyle name="Normal 7 8 10 6" xfId="42050" xr:uid="{00000000-0005-0000-0000-000041A40000}"/>
    <cellStyle name="Normal 7 8 10 6 2" xfId="42051" xr:uid="{00000000-0005-0000-0000-000042A40000}"/>
    <cellStyle name="Normal 7 8 10 7" xfId="42052" xr:uid="{00000000-0005-0000-0000-000043A40000}"/>
    <cellStyle name="Normal 7 8 10 7 2" xfId="42053" xr:uid="{00000000-0005-0000-0000-000044A40000}"/>
    <cellStyle name="Normal 7 8 10 8" xfId="42054" xr:uid="{00000000-0005-0000-0000-000045A40000}"/>
    <cellStyle name="Normal 7 8 10 9" xfId="42055" xr:uid="{00000000-0005-0000-0000-000046A40000}"/>
    <cellStyle name="Normal 7 8 11" xfId="42056" xr:uid="{00000000-0005-0000-0000-000047A40000}"/>
    <cellStyle name="Normal 7 8 11 10" xfId="42057" xr:uid="{00000000-0005-0000-0000-000048A40000}"/>
    <cellStyle name="Normal 7 8 11 2" xfId="42058" xr:uid="{00000000-0005-0000-0000-000049A40000}"/>
    <cellStyle name="Normal 7 8 11 2 2" xfId="42059" xr:uid="{00000000-0005-0000-0000-00004AA40000}"/>
    <cellStyle name="Normal 7 8 11 3" xfId="42060" xr:uid="{00000000-0005-0000-0000-00004BA40000}"/>
    <cellStyle name="Normal 7 8 11 3 2" xfId="42061" xr:uid="{00000000-0005-0000-0000-00004CA40000}"/>
    <cellStyle name="Normal 7 8 11 4" xfId="42062" xr:uid="{00000000-0005-0000-0000-00004DA40000}"/>
    <cellStyle name="Normal 7 8 11 4 2" xfId="42063" xr:uid="{00000000-0005-0000-0000-00004EA40000}"/>
    <cellStyle name="Normal 7 8 11 5" xfId="42064" xr:uid="{00000000-0005-0000-0000-00004FA40000}"/>
    <cellStyle name="Normal 7 8 11 5 2" xfId="42065" xr:uid="{00000000-0005-0000-0000-000050A40000}"/>
    <cellStyle name="Normal 7 8 11 6" xfId="42066" xr:uid="{00000000-0005-0000-0000-000051A40000}"/>
    <cellStyle name="Normal 7 8 11 6 2" xfId="42067" xr:uid="{00000000-0005-0000-0000-000052A40000}"/>
    <cellStyle name="Normal 7 8 11 7" xfId="42068" xr:uid="{00000000-0005-0000-0000-000053A40000}"/>
    <cellStyle name="Normal 7 8 11 7 2" xfId="42069" xr:uid="{00000000-0005-0000-0000-000054A40000}"/>
    <cellStyle name="Normal 7 8 11 8" xfId="42070" xr:uid="{00000000-0005-0000-0000-000055A40000}"/>
    <cellStyle name="Normal 7 8 11 9" xfId="42071" xr:uid="{00000000-0005-0000-0000-000056A40000}"/>
    <cellStyle name="Normal 7 8 12" xfId="42072" xr:uid="{00000000-0005-0000-0000-000057A40000}"/>
    <cellStyle name="Normal 7 8 12 10" xfId="42073" xr:uid="{00000000-0005-0000-0000-000058A40000}"/>
    <cellStyle name="Normal 7 8 12 2" xfId="42074" xr:uid="{00000000-0005-0000-0000-000059A40000}"/>
    <cellStyle name="Normal 7 8 12 2 2" xfId="42075" xr:uid="{00000000-0005-0000-0000-00005AA40000}"/>
    <cellStyle name="Normal 7 8 12 3" xfId="42076" xr:uid="{00000000-0005-0000-0000-00005BA40000}"/>
    <cellStyle name="Normal 7 8 12 3 2" xfId="42077" xr:uid="{00000000-0005-0000-0000-00005CA40000}"/>
    <cellStyle name="Normal 7 8 12 4" xfId="42078" xr:uid="{00000000-0005-0000-0000-00005DA40000}"/>
    <cellStyle name="Normal 7 8 12 4 2" xfId="42079" xr:uid="{00000000-0005-0000-0000-00005EA40000}"/>
    <cellStyle name="Normal 7 8 12 5" xfId="42080" xr:uid="{00000000-0005-0000-0000-00005FA40000}"/>
    <cellStyle name="Normal 7 8 12 5 2" xfId="42081" xr:uid="{00000000-0005-0000-0000-000060A40000}"/>
    <cellStyle name="Normal 7 8 12 6" xfId="42082" xr:uid="{00000000-0005-0000-0000-000061A40000}"/>
    <cellStyle name="Normal 7 8 12 6 2" xfId="42083" xr:uid="{00000000-0005-0000-0000-000062A40000}"/>
    <cellStyle name="Normal 7 8 12 7" xfId="42084" xr:uid="{00000000-0005-0000-0000-000063A40000}"/>
    <cellStyle name="Normal 7 8 12 7 2" xfId="42085" xr:uid="{00000000-0005-0000-0000-000064A40000}"/>
    <cellStyle name="Normal 7 8 12 8" xfId="42086" xr:uid="{00000000-0005-0000-0000-000065A40000}"/>
    <cellStyle name="Normal 7 8 12 9" xfId="42087" xr:uid="{00000000-0005-0000-0000-000066A40000}"/>
    <cellStyle name="Normal 7 8 13" xfId="42088" xr:uid="{00000000-0005-0000-0000-000067A40000}"/>
    <cellStyle name="Normal 7 8 13 10" xfId="42089" xr:uid="{00000000-0005-0000-0000-000068A40000}"/>
    <cellStyle name="Normal 7 8 13 2" xfId="42090" xr:uid="{00000000-0005-0000-0000-000069A40000}"/>
    <cellStyle name="Normal 7 8 13 2 2" xfId="42091" xr:uid="{00000000-0005-0000-0000-00006AA40000}"/>
    <cellStyle name="Normal 7 8 13 3" xfId="42092" xr:uid="{00000000-0005-0000-0000-00006BA40000}"/>
    <cellStyle name="Normal 7 8 13 3 2" xfId="42093" xr:uid="{00000000-0005-0000-0000-00006CA40000}"/>
    <cellStyle name="Normal 7 8 13 4" xfId="42094" xr:uid="{00000000-0005-0000-0000-00006DA40000}"/>
    <cellStyle name="Normal 7 8 13 4 2" xfId="42095" xr:uid="{00000000-0005-0000-0000-00006EA40000}"/>
    <cellStyle name="Normal 7 8 13 5" xfId="42096" xr:uid="{00000000-0005-0000-0000-00006FA40000}"/>
    <cellStyle name="Normal 7 8 13 5 2" xfId="42097" xr:uid="{00000000-0005-0000-0000-000070A40000}"/>
    <cellStyle name="Normal 7 8 13 6" xfId="42098" xr:uid="{00000000-0005-0000-0000-000071A40000}"/>
    <cellStyle name="Normal 7 8 13 6 2" xfId="42099" xr:uid="{00000000-0005-0000-0000-000072A40000}"/>
    <cellStyle name="Normal 7 8 13 7" xfId="42100" xr:uid="{00000000-0005-0000-0000-000073A40000}"/>
    <cellStyle name="Normal 7 8 13 7 2" xfId="42101" xr:uid="{00000000-0005-0000-0000-000074A40000}"/>
    <cellStyle name="Normal 7 8 13 8" xfId="42102" xr:uid="{00000000-0005-0000-0000-000075A40000}"/>
    <cellStyle name="Normal 7 8 13 9" xfId="42103" xr:uid="{00000000-0005-0000-0000-000076A40000}"/>
    <cellStyle name="Normal 7 8 14" xfId="42104" xr:uid="{00000000-0005-0000-0000-000077A40000}"/>
    <cellStyle name="Normal 7 8 14 10" xfId="42105" xr:uid="{00000000-0005-0000-0000-000078A40000}"/>
    <cellStyle name="Normal 7 8 14 2" xfId="42106" xr:uid="{00000000-0005-0000-0000-000079A40000}"/>
    <cellStyle name="Normal 7 8 14 2 2" xfId="42107" xr:uid="{00000000-0005-0000-0000-00007AA40000}"/>
    <cellStyle name="Normal 7 8 14 3" xfId="42108" xr:uid="{00000000-0005-0000-0000-00007BA40000}"/>
    <cellStyle name="Normal 7 8 14 3 2" xfId="42109" xr:uid="{00000000-0005-0000-0000-00007CA40000}"/>
    <cellStyle name="Normal 7 8 14 4" xfId="42110" xr:uid="{00000000-0005-0000-0000-00007DA40000}"/>
    <cellStyle name="Normal 7 8 14 4 2" xfId="42111" xr:uid="{00000000-0005-0000-0000-00007EA40000}"/>
    <cellStyle name="Normal 7 8 14 5" xfId="42112" xr:uid="{00000000-0005-0000-0000-00007FA40000}"/>
    <cellStyle name="Normal 7 8 14 5 2" xfId="42113" xr:uid="{00000000-0005-0000-0000-000080A40000}"/>
    <cellStyle name="Normal 7 8 14 6" xfId="42114" xr:uid="{00000000-0005-0000-0000-000081A40000}"/>
    <cellStyle name="Normal 7 8 14 6 2" xfId="42115" xr:uid="{00000000-0005-0000-0000-000082A40000}"/>
    <cellStyle name="Normal 7 8 14 7" xfId="42116" xr:uid="{00000000-0005-0000-0000-000083A40000}"/>
    <cellStyle name="Normal 7 8 14 7 2" xfId="42117" xr:uid="{00000000-0005-0000-0000-000084A40000}"/>
    <cellStyle name="Normal 7 8 14 8" xfId="42118" xr:uid="{00000000-0005-0000-0000-000085A40000}"/>
    <cellStyle name="Normal 7 8 14 9" xfId="42119" xr:uid="{00000000-0005-0000-0000-000086A40000}"/>
    <cellStyle name="Normal 7 8 15" xfId="42120" xr:uid="{00000000-0005-0000-0000-000087A40000}"/>
    <cellStyle name="Normal 7 8 15 10" xfId="42121" xr:uid="{00000000-0005-0000-0000-000088A40000}"/>
    <cellStyle name="Normal 7 8 15 2" xfId="42122" xr:uid="{00000000-0005-0000-0000-000089A40000}"/>
    <cellStyle name="Normal 7 8 15 2 2" xfId="42123" xr:uid="{00000000-0005-0000-0000-00008AA40000}"/>
    <cellStyle name="Normal 7 8 15 3" xfId="42124" xr:uid="{00000000-0005-0000-0000-00008BA40000}"/>
    <cellStyle name="Normal 7 8 15 3 2" xfId="42125" xr:uid="{00000000-0005-0000-0000-00008CA40000}"/>
    <cellStyle name="Normal 7 8 15 4" xfId="42126" xr:uid="{00000000-0005-0000-0000-00008DA40000}"/>
    <cellStyle name="Normal 7 8 15 4 2" xfId="42127" xr:uid="{00000000-0005-0000-0000-00008EA40000}"/>
    <cellStyle name="Normal 7 8 15 5" xfId="42128" xr:uid="{00000000-0005-0000-0000-00008FA40000}"/>
    <cellStyle name="Normal 7 8 15 5 2" xfId="42129" xr:uid="{00000000-0005-0000-0000-000090A40000}"/>
    <cellStyle name="Normal 7 8 15 6" xfId="42130" xr:uid="{00000000-0005-0000-0000-000091A40000}"/>
    <cellStyle name="Normal 7 8 15 6 2" xfId="42131" xr:uid="{00000000-0005-0000-0000-000092A40000}"/>
    <cellStyle name="Normal 7 8 15 7" xfId="42132" xr:uid="{00000000-0005-0000-0000-000093A40000}"/>
    <cellStyle name="Normal 7 8 15 7 2" xfId="42133" xr:uid="{00000000-0005-0000-0000-000094A40000}"/>
    <cellStyle name="Normal 7 8 15 8" xfId="42134" xr:uid="{00000000-0005-0000-0000-000095A40000}"/>
    <cellStyle name="Normal 7 8 15 9" xfId="42135" xr:uid="{00000000-0005-0000-0000-000096A40000}"/>
    <cellStyle name="Normal 7 8 16" xfId="42136" xr:uid="{00000000-0005-0000-0000-000097A40000}"/>
    <cellStyle name="Normal 7 8 16 10" xfId="42137" xr:uid="{00000000-0005-0000-0000-000098A40000}"/>
    <cellStyle name="Normal 7 8 16 2" xfId="42138" xr:uid="{00000000-0005-0000-0000-000099A40000}"/>
    <cellStyle name="Normal 7 8 16 2 2" xfId="42139" xr:uid="{00000000-0005-0000-0000-00009AA40000}"/>
    <cellStyle name="Normal 7 8 16 3" xfId="42140" xr:uid="{00000000-0005-0000-0000-00009BA40000}"/>
    <cellStyle name="Normal 7 8 16 3 2" xfId="42141" xr:uid="{00000000-0005-0000-0000-00009CA40000}"/>
    <cellStyle name="Normal 7 8 16 4" xfId="42142" xr:uid="{00000000-0005-0000-0000-00009DA40000}"/>
    <cellStyle name="Normal 7 8 16 4 2" xfId="42143" xr:uid="{00000000-0005-0000-0000-00009EA40000}"/>
    <cellStyle name="Normal 7 8 16 5" xfId="42144" xr:uid="{00000000-0005-0000-0000-00009FA40000}"/>
    <cellStyle name="Normal 7 8 16 5 2" xfId="42145" xr:uid="{00000000-0005-0000-0000-0000A0A40000}"/>
    <cellStyle name="Normal 7 8 16 6" xfId="42146" xr:uid="{00000000-0005-0000-0000-0000A1A40000}"/>
    <cellStyle name="Normal 7 8 16 6 2" xfId="42147" xr:uid="{00000000-0005-0000-0000-0000A2A40000}"/>
    <cellStyle name="Normal 7 8 16 7" xfId="42148" xr:uid="{00000000-0005-0000-0000-0000A3A40000}"/>
    <cellStyle name="Normal 7 8 16 7 2" xfId="42149" xr:uid="{00000000-0005-0000-0000-0000A4A40000}"/>
    <cellStyle name="Normal 7 8 16 8" xfId="42150" xr:uid="{00000000-0005-0000-0000-0000A5A40000}"/>
    <cellStyle name="Normal 7 8 16 9" xfId="42151" xr:uid="{00000000-0005-0000-0000-0000A6A40000}"/>
    <cellStyle name="Normal 7 8 17" xfId="42152" xr:uid="{00000000-0005-0000-0000-0000A7A40000}"/>
    <cellStyle name="Normal 7 8 17 10" xfId="42153" xr:uid="{00000000-0005-0000-0000-0000A8A40000}"/>
    <cellStyle name="Normal 7 8 17 2" xfId="42154" xr:uid="{00000000-0005-0000-0000-0000A9A40000}"/>
    <cellStyle name="Normal 7 8 17 2 2" xfId="42155" xr:uid="{00000000-0005-0000-0000-0000AAA40000}"/>
    <cellStyle name="Normal 7 8 17 3" xfId="42156" xr:uid="{00000000-0005-0000-0000-0000ABA40000}"/>
    <cellStyle name="Normal 7 8 17 3 2" xfId="42157" xr:uid="{00000000-0005-0000-0000-0000ACA40000}"/>
    <cellStyle name="Normal 7 8 17 4" xfId="42158" xr:uid="{00000000-0005-0000-0000-0000ADA40000}"/>
    <cellStyle name="Normal 7 8 17 4 2" xfId="42159" xr:uid="{00000000-0005-0000-0000-0000AEA40000}"/>
    <cellStyle name="Normal 7 8 17 5" xfId="42160" xr:uid="{00000000-0005-0000-0000-0000AFA40000}"/>
    <cellStyle name="Normal 7 8 17 5 2" xfId="42161" xr:uid="{00000000-0005-0000-0000-0000B0A40000}"/>
    <cellStyle name="Normal 7 8 17 6" xfId="42162" xr:uid="{00000000-0005-0000-0000-0000B1A40000}"/>
    <cellStyle name="Normal 7 8 17 6 2" xfId="42163" xr:uid="{00000000-0005-0000-0000-0000B2A40000}"/>
    <cellStyle name="Normal 7 8 17 7" xfId="42164" xr:uid="{00000000-0005-0000-0000-0000B3A40000}"/>
    <cellStyle name="Normal 7 8 17 7 2" xfId="42165" xr:uid="{00000000-0005-0000-0000-0000B4A40000}"/>
    <cellStyle name="Normal 7 8 17 8" xfId="42166" xr:uid="{00000000-0005-0000-0000-0000B5A40000}"/>
    <cellStyle name="Normal 7 8 17 9" xfId="42167" xr:uid="{00000000-0005-0000-0000-0000B6A40000}"/>
    <cellStyle name="Normal 7 8 18" xfId="42168" xr:uid="{00000000-0005-0000-0000-0000B7A40000}"/>
    <cellStyle name="Normal 7 8 18 10" xfId="42169" xr:uid="{00000000-0005-0000-0000-0000B8A40000}"/>
    <cellStyle name="Normal 7 8 18 2" xfId="42170" xr:uid="{00000000-0005-0000-0000-0000B9A40000}"/>
    <cellStyle name="Normal 7 8 18 2 2" xfId="42171" xr:uid="{00000000-0005-0000-0000-0000BAA40000}"/>
    <cellStyle name="Normal 7 8 18 3" xfId="42172" xr:uid="{00000000-0005-0000-0000-0000BBA40000}"/>
    <cellStyle name="Normal 7 8 18 3 2" xfId="42173" xr:uid="{00000000-0005-0000-0000-0000BCA40000}"/>
    <cellStyle name="Normal 7 8 18 4" xfId="42174" xr:uid="{00000000-0005-0000-0000-0000BDA40000}"/>
    <cellStyle name="Normal 7 8 18 4 2" xfId="42175" xr:uid="{00000000-0005-0000-0000-0000BEA40000}"/>
    <cellStyle name="Normal 7 8 18 5" xfId="42176" xr:uid="{00000000-0005-0000-0000-0000BFA40000}"/>
    <cellStyle name="Normal 7 8 18 5 2" xfId="42177" xr:uid="{00000000-0005-0000-0000-0000C0A40000}"/>
    <cellStyle name="Normal 7 8 18 6" xfId="42178" xr:uid="{00000000-0005-0000-0000-0000C1A40000}"/>
    <cellStyle name="Normal 7 8 18 6 2" xfId="42179" xr:uid="{00000000-0005-0000-0000-0000C2A40000}"/>
    <cellStyle name="Normal 7 8 18 7" xfId="42180" xr:uid="{00000000-0005-0000-0000-0000C3A40000}"/>
    <cellStyle name="Normal 7 8 18 7 2" xfId="42181" xr:uid="{00000000-0005-0000-0000-0000C4A40000}"/>
    <cellStyle name="Normal 7 8 18 8" xfId="42182" xr:uid="{00000000-0005-0000-0000-0000C5A40000}"/>
    <cellStyle name="Normal 7 8 18 9" xfId="42183" xr:uid="{00000000-0005-0000-0000-0000C6A40000}"/>
    <cellStyle name="Normal 7 8 19" xfId="42184" xr:uid="{00000000-0005-0000-0000-0000C7A40000}"/>
    <cellStyle name="Normal 7 8 19 10" xfId="42185" xr:uid="{00000000-0005-0000-0000-0000C8A40000}"/>
    <cellStyle name="Normal 7 8 19 2" xfId="42186" xr:uid="{00000000-0005-0000-0000-0000C9A40000}"/>
    <cellStyle name="Normal 7 8 19 2 2" xfId="42187" xr:uid="{00000000-0005-0000-0000-0000CAA40000}"/>
    <cellStyle name="Normal 7 8 19 3" xfId="42188" xr:uid="{00000000-0005-0000-0000-0000CBA40000}"/>
    <cellStyle name="Normal 7 8 19 3 2" xfId="42189" xr:uid="{00000000-0005-0000-0000-0000CCA40000}"/>
    <cellStyle name="Normal 7 8 19 4" xfId="42190" xr:uid="{00000000-0005-0000-0000-0000CDA40000}"/>
    <cellStyle name="Normal 7 8 19 4 2" xfId="42191" xr:uid="{00000000-0005-0000-0000-0000CEA40000}"/>
    <cellStyle name="Normal 7 8 19 5" xfId="42192" xr:uid="{00000000-0005-0000-0000-0000CFA40000}"/>
    <cellStyle name="Normal 7 8 19 5 2" xfId="42193" xr:uid="{00000000-0005-0000-0000-0000D0A40000}"/>
    <cellStyle name="Normal 7 8 19 6" xfId="42194" xr:uid="{00000000-0005-0000-0000-0000D1A40000}"/>
    <cellStyle name="Normal 7 8 19 6 2" xfId="42195" xr:uid="{00000000-0005-0000-0000-0000D2A40000}"/>
    <cellStyle name="Normal 7 8 19 7" xfId="42196" xr:uid="{00000000-0005-0000-0000-0000D3A40000}"/>
    <cellStyle name="Normal 7 8 19 7 2" xfId="42197" xr:uid="{00000000-0005-0000-0000-0000D4A40000}"/>
    <cellStyle name="Normal 7 8 19 8" xfId="42198" xr:uid="{00000000-0005-0000-0000-0000D5A40000}"/>
    <cellStyle name="Normal 7 8 19 9" xfId="42199" xr:uid="{00000000-0005-0000-0000-0000D6A40000}"/>
    <cellStyle name="Normal 7 8 2" xfId="42200" xr:uid="{00000000-0005-0000-0000-0000D7A40000}"/>
    <cellStyle name="Normal 7 8 2 10" xfId="42201" xr:uid="{00000000-0005-0000-0000-0000D8A40000}"/>
    <cellStyle name="Normal 7 8 2 11" xfId="42202" xr:uid="{00000000-0005-0000-0000-0000D9A40000}"/>
    <cellStyle name="Normal 7 8 2 12" xfId="42203" xr:uid="{00000000-0005-0000-0000-0000DAA40000}"/>
    <cellStyle name="Normal 7 8 2 2" xfId="42204" xr:uid="{00000000-0005-0000-0000-0000DBA40000}"/>
    <cellStyle name="Normal 7 8 2 2 2" xfId="42205" xr:uid="{00000000-0005-0000-0000-0000DCA40000}"/>
    <cellStyle name="Normal 7 8 2 3" xfId="42206" xr:uid="{00000000-0005-0000-0000-0000DDA40000}"/>
    <cellStyle name="Normal 7 8 2 3 10" xfId="42207" xr:uid="{00000000-0005-0000-0000-0000DEA40000}"/>
    <cellStyle name="Normal 7 8 2 3 2" xfId="42208" xr:uid="{00000000-0005-0000-0000-0000DFA40000}"/>
    <cellStyle name="Normal 7 8 2 3 2 2" xfId="42209" xr:uid="{00000000-0005-0000-0000-0000E0A40000}"/>
    <cellStyle name="Normal 7 8 2 3 2 3" xfId="42210" xr:uid="{00000000-0005-0000-0000-0000E1A40000}"/>
    <cellStyle name="Normal 7 8 2 3 3" xfId="42211" xr:uid="{00000000-0005-0000-0000-0000E2A40000}"/>
    <cellStyle name="Normal 7 8 2 3 3 2" xfId="42212" xr:uid="{00000000-0005-0000-0000-0000E3A40000}"/>
    <cellStyle name="Normal 7 8 2 3 3 2 2" xfId="42213" xr:uid="{00000000-0005-0000-0000-0000E4A40000}"/>
    <cellStyle name="Normal 7 8 2 3 3 3" xfId="42214" xr:uid="{00000000-0005-0000-0000-0000E5A40000}"/>
    <cellStyle name="Normal 7 8 2 3 3 3 2" xfId="42215" xr:uid="{00000000-0005-0000-0000-0000E6A40000}"/>
    <cellStyle name="Normal 7 8 2 3 3 4" xfId="42216" xr:uid="{00000000-0005-0000-0000-0000E7A40000}"/>
    <cellStyle name="Normal 7 8 2 3 3 4 2" xfId="42217" xr:uid="{00000000-0005-0000-0000-0000E8A40000}"/>
    <cellStyle name="Normal 7 8 2 3 3 5" xfId="42218" xr:uid="{00000000-0005-0000-0000-0000E9A40000}"/>
    <cellStyle name="Normal 7 8 2 3 4" xfId="42219" xr:uid="{00000000-0005-0000-0000-0000EAA40000}"/>
    <cellStyle name="Normal 7 8 2 3 4 2" xfId="42220" xr:uid="{00000000-0005-0000-0000-0000EBA40000}"/>
    <cellStyle name="Normal 7 8 2 3 5" xfId="42221" xr:uid="{00000000-0005-0000-0000-0000ECA40000}"/>
    <cellStyle name="Normal 7 8 2 3 5 2" xfId="42222" xr:uid="{00000000-0005-0000-0000-0000EDA40000}"/>
    <cellStyle name="Normal 7 8 2 3 6" xfId="42223" xr:uid="{00000000-0005-0000-0000-0000EEA40000}"/>
    <cellStyle name="Normal 7 8 2 3 6 2" xfId="42224" xr:uid="{00000000-0005-0000-0000-0000EFA40000}"/>
    <cellStyle name="Normal 7 8 2 3 7" xfId="42225" xr:uid="{00000000-0005-0000-0000-0000F0A40000}"/>
    <cellStyle name="Normal 7 8 2 3 7 2" xfId="42226" xr:uid="{00000000-0005-0000-0000-0000F1A40000}"/>
    <cellStyle name="Normal 7 8 2 3 8" xfId="42227" xr:uid="{00000000-0005-0000-0000-0000F2A40000}"/>
    <cellStyle name="Normal 7 8 2 3 8 2" xfId="42228" xr:uid="{00000000-0005-0000-0000-0000F3A40000}"/>
    <cellStyle name="Normal 7 8 2 3 9" xfId="42229" xr:uid="{00000000-0005-0000-0000-0000F4A40000}"/>
    <cellStyle name="Normal 7 8 2 4" xfId="42230" xr:uid="{00000000-0005-0000-0000-0000F5A40000}"/>
    <cellStyle name="Normal 7 8 2 4 2" xfId="42231" xr:uid="{00000000-0005-0000-0000-0000F6A40000}"/>
    <cellStyle name="Normal 7 8 2 5" xfId="42232" xr:uid="{00000000-0005-0000-0000-0000F7A40000}"/>
    <cellStyle name="Normal 7 8 2 5 2" xfId="42233" xr:uid="{00000000-0005-0000-0000-0000F8A40000}"/>
    <cellStyle name="Normal 7 8 2 5 2 2" xfId="42234" xr:uid="{00000000-0005-0000-0000-0000F9A40000}"/>
    <cellStyle name="Normal 7 8 2 5 3" xfId="42235" xr:uid="{00000000-0005-0000-0000-0000FAA40000}"/>
    <cellStyle name="Normal 7 8 2 5 3 2" xfId="42236" xr:uid="{00000000-0005-0000-0000-0000FBA40000}"/>
    <cellStyle name="Normal 7 8 2 5 4" xfId="42237" xr:uid="{00000000-0005-0000-0000-0000FCA40000}"/>
    <cellStyle name="Normal 7 8 2 5 4 2" xfId="42238" xr:uid="{00000000-0005-0000-0000-0000FDA40000}"/>
    <cellStyle name="Normal 7 8 2 5 5" xfId="42239" xr:uid="{00000000-0005-0000-0000-0000FEA40000}"/>
    <cellStyle name="Normal 7 8 2 6" xfId="42240" xr:uid="{00000000-0005-0000-0000-0000FFA40000}"/>
    <cellStyle name="Normal 7 8 2 6 2" xfId="42241" xr:uid="{00000000-0005-0000-0000-000000A50000}"/>
    <cellStyle name="Normal 7 8 2 7" xfId="42242" xr:uid="{00000000-0005-0000-0000-000001A50000}"/>
    <cellStyle name="Normal 7 8 2 7 2" xfId="42243" xr:uid="{00000000-0005-0000-0000-000002A50000}"/>
    <cellStyle name="Normal 7 8 2 8" xfId="42244" xr:uid="{00000000-0005-0000-0000-000003A50000}"/>
    <cellStyle name="Normal 7 8 2 8 2" xfId="42245" xr:uid="{00000000-0005-0000-0000-000004A50000}"/>
    <cellStyle name="Normal 7 8 2 9" xfId="42246" xr:uid="{00000000-0005-0000-0000-000005A50000}"/>
    <cellStyle name="Normal 7 8 2 9 2" xfId="42247" xr:uid="{00000000-0005-0000-0000-000006A50000}"/>
    <cellStyle name="Normal 7 8 20" xfId="42248" xr:uid="{00000000-0005-0000-0000-000007A50000}"/>
    <cellStyle name="Normal 7 8 20 10" xfId="42249" xr:uid="{00000000-0005-0000-0000-000008A50000}"/>
    <cellStyle name="Normal 7 8 20 2" xfId="42250" xr:uid="{00000000-0005-0000-0000-000009A50000}"/>
    <cellStyle name="Normal 7 8 20 2 2" xfId="42251" xr:uid="{00000000-0005-0000-0000-00000AA50000}"/>
    <cellStyle name="Normal 7 8 20 3" xfId="42252" xr:uid="{00000000-0005-0000-0000-00000BA50000}"/>
    <cellStyle name="Normal 7 8 20 3 2" xfId="42253" xr:uid="{00000000-0005-0000-0000-00000CA50000}"/>
    <cellStyle name="Normal 7 8 20 4" xfId="42254" xr:uid="{00000000-0005-0000-0000-00000DA50000}"/>
    <cellStyle name="Normal 7 8 20 4 2" xfId="42255" xr:uid="{00000000-0005-0000-0000-00000EA50000}"/>
    <cellStyle name="Normal 7 8 20 5" xfId="42256" xr:uid="{00000000-0005-0000-0000-00000FA50000}"/>
    <cellStyle name="Normal 7 8 20 5 2" xfId="42257" xr:uid="{00000000-0005-0000-0000-000010A50000}"/>
    <cellStyle name="Normal 7 8 20 6" xfId="42258" xr:uid="{00000000-0005-0000-0000-000011A50000}"/>
    <cellStyle name="Normal 7 8 20 6 2" xfId="42259" xr:uid="{00000000-0005-0000-0000-000012A50000}"/>
    <cellStyle name="Normal 7 8 20 7" xfId="42260" xr:uid="{00000000-0005-0000-0000-000013A50000}"/>
    <cellStyle name="Normal 7 8 20 7 2" xfId="42261" xr:uid="{00000000-0005-0000-0000-000014A50000}"/>
    <cellStyle name="Normal 7 8 20 8" xfId="42262" xr:uid="{00000000-0005-0000-0000-000015A50000}"/>
    <cellStyle name="Normal 7 8 20 9" xfId="42263" xr:uid="{00000000-0005-0000-0000-000016A50000}"/>
    <cellStyle name="Normal 7 8 21" xfId="42264" xr:uid="{00000000-0005-0000-0000-000017A50000}"/>
    <cellStyle name="Normal 7 8 21 10" xfId="42265" xr:uid="{00000000-0005-0000-0000-000018A50000}"/>
    <cellStyle name="Normal 7 8 21 2" xfId="42266" xr:uid="{00000000-0005-0000-0000-000019A50000}"/>
    <cellStyle name="Normal 7 8 21 2 2" xfId="42267" xr:uid="{00000000-0005-0000-0000-00001AA50000}"/>
    <cellStyle name="Normal 7 8 21 3" xfId="42268" xr:uid="{00000000-0005-0000-0000-00001BA50000}"/>
    <cellStyle name="Normal 7 8 21 3 2" xfId="42269" xr:uid="{00000000-0005-0000-0000-00001CA50000}"/>
    <cellStyle name="Normal 7 8 21 4" xfId="42270" xr:uid="{00000000-0005-0000-0000-00001DA50000}"/>
    <cellStyle name="Normal 7 8 21 4 2" xfId="42271" xr:uid="{00000000-0005-0000-0000-00001EA50000}"/>
    <cellStyle name="Normal 7 8 21 5" xfId="42272" xr:uid="{00000000-0005-0000-0000-00001FA50000}"/>
    <cellStyle name="Normal 7 8 21 5 2" xfId="42273" xr:uid="{00000000-0005-0000-0000-000020A50000}"/>
    <cellStyle name="Normal 7 8 21 6" xfId="42274" xr:uid="{00000000-0005-0000-0000-000021A50000}"/>
    <cellStyle name="Normal 7 8 21 6 2" xfId="42275" xr:uid="{00000000-0005-0000-0000-000022A50000}"/>
    <cellStyle name="Normal 7 8 21 7" xfId="42276" xr:uid="{00000000-0005-0000-0000-000023A50000}"/>
    <cellStyle name="Normal 7 8 21 7 2" xfId="42277" xr:uid="{00000000-0005-0000-0000-000024A50000}"/>
    <cellStyle name="Normal 7 8 21 8" xfId="42278" xr:uid="{00000000-0005-0000-0000-000025A50000}"/>
    <cellStyle name="Normal 7 8 21 9" xfId="42279" xr:uid="{00000000-0005-0000-0000-000026A50000}"/>
    <cellStyle name="Normal 7 8 22" xfId="42280" xr:uid="{00000000-0005-0000-0000-000027A50000}"/>
    <cellStyle name="Normal 7 8 22 10" xfId="42281" xr:uid="{00000000-0005-0000-0000-000028A50000}"/>
    <cellStyle name="Normal 7 8 22 2" xfId="42282" xr:uid="{00000000-0005-0000-0000-000029A50000}"/>
    <cellStyle name="Normal 7 8 22 2 2" xfId="42283" xr:uid="{00000000-0005-0000-0000-00002AA50000}"/>
    <cellStyle name="Normal 7 8 22 3" xfId="42284" xr:uid="{00000000-0005-0000-0000-00002BA50000}"/>
    <cellStyle name="Normal 7 8 22 3 2" xfId="42285" xr:uid="{00000000-0005-0000-0000-00002CA50000}"/>
    <cellStyle name="Normal 7 8 22 4" xfId="42286" xr:uid="{00000000-0005-0000-0000-00002DA50000}"/>
    <cellStyle name="Normal 7 8 22 4 2" xfId="42287" xr:uid="{00000000-0005-0000-0000-00002EA50000}"/>
    <cellStyle name="Normal 7 8 22 5" xfId="42288" xr:uid="{00000000-0005-0000-0000-00002FA50000}"/>
    <cellStyle name="Normal 7 8 22 5 2" xfId="42289" xr:uid="{00000000-0005-0000-0000-000030A50000}"/>
    <cellStyle name="Normal 7 8 22 6" xfId="42290" xr:uid="{00000000-0005-0000-0000-000031A50000}"/>
    <cellStyle name="Normal 7 8 22 6 2" xfId="42291" xr:uid="{00000000-0005-0000-0000-000032A50000}"/>
    <cellStyle name="Normal 7 8 22 7" xfId="42292" xr:uid="{00000000-0005-0000-0000-000033A50000}"/>
    <cellStyle name="Normal 7 8 22 7 2" xfId="42293" xr:uid="{00000000-0005-0000-0000-000034A50000}"/>
    <cellStyle name="Normal 7 8 22 8" xfId="42294" xr:uid="{00000000-0005-0000-0000-000035A50000}"/>
    <cellStyle name="Normal 7 8 22 9" xfId="42295" xr:uid="{00000000-0005-0000-0000-000036A50000}"/>
    <cellStyle name="Normal 7 8 23" xfId="42296" xr:uid="{00000000-0005-0000-0000-000037A50000}"/>
    <cellStyle name="Normal 7 8 23 10" xfId="42297" xr:uid="{00000000-0005-0000-0000-000038A50000}"/>
    <cellStyle name="Normal 7 8 23 2" xfId="42298" xr:uid="{00000000-0005-0000-0000-000039A50000}"/>
    <cellStyle name="Normal 7 8 23 2 2" xfId="42299" xr:uid="{00000000-0005-0000-0000-00003AA50000}"/>
    <cellStyle name="Normal 7 8 23 3" xfId="42300" xr:uid="{00000000-0005-0000-0000-00003BA50000}"/>
    <cellStyle name="Normal 7 8 23 3 2" xfId="42301" xr:uid="{00000000-0005-0000-0000-00003CA50000}"/>
    <cellStyle name="Normal 7 8 23 4" xfId="42302" xr:uid="{00000000-0005-0000-0000-00003DA50000}"/>
    <cellStyle name="Normal 7 8 23 4 2" xfId="42303" xr:uid="{00000000-0005-0000-0000-00003EA50000}"/>
    <cellStyle name="Normal 7 8 23 5" xfId="42304" xr:uid="{00000000-0005-0000-0000-00003FA50000}"/>
    <cellStyle name="Normal 7 8 23 5 2" xfId="42305" xr:uid="{00000000-0005-0000-0000-000040A50000}"/>
    <cellStyle name="Normal 7 8 23 6" xfId="42306" xr:uid="{00000000-0005-0000-0000-000041A50000}"/>
    <cellStyle name="Normal 7 8 23 6 2" xfId="42307" xr:uid="{00000000-0005-0000-0000-000042A50000}"/>
    <cellStyle name="Normal 7 8 23 7" xfId="42308" xr:uid="{00000000-0005-0000-0000-000043A50000}"/>
    <cellStyle name="Normal 7 8 23 7 2" xfId="42309" xr:uid="{00000000-0005-0000-0000-000044A50000}"/>
    <cellStyle name="Normal 7 8 23 8" xfId="42310" xr:uid="{00000000-0005-0000-0000-000045A50000}"/>
    <cellStyle name="Normal 7 8 23 9" xfId="42311" xr:uid="{00000000-0005-0000-0000-000046A50000}"/>
    <cellStyle name="Normal 7 8 24" xfId="42312" xr:uid="{00000000-0005-0000-0000-000047A50000}"/>
    <cellStyle name="Normal 7 8 24 10" xfId="42313" xr:uid="{00000000-0005-0000-0000-000048A50000}"/>
    <cellStyle name="Normal 7 8 24 2" xfId="42314" xr:uid="{00000000-0005-0000-0000-000049A50000}"/>
    <cellStyle name="Normal 7 8 24 2 2" xfId="42315" xr:uid="{00000000-0005-0000-0000-00004AA50000}"/>
    <cellStyle name="Normal 7 8 24 3" xfId="42316" xr:uid="{00000000-0005-0000-0000-00004BA50000}"/>
    <cellStyle name="Normal 7 8 24 3 2" xfId="42317" xr:uid="{00000000-0005-0000-0000-00004CA50000}"/>
    <cellStyle name="Normal 7 8 24 4" xfId="42318" xr:uid="{00000000-0005-0000-0000-00004DA50000}"/>
    <cellStyle name="Normal 7 8 24 4 2" xfId="42319" xr:uid="{00000000-0005-0000-0000-00004EA50000}"/>
    <cellStyle name="Normal 7 8 24 5" xfId="42320" xr:uid="{00000000-0005-0000-0000-00004FA50000}"/>
    <cellStyle name="Normal 7 8 24 5 2" xfId="42321" xr:uid="{00000000-0005-0000-0000-000050A50000}"/>
    <cellStyle name="Normal 7 8 24 6" xfId="42322" xr:uid="{00000000-0005-0000-0000-000051A50000}"/>
    <cellStyle name="Normal 7 8 24 6 2" xfId="42323" xr:uid="{00000000-0005-0000-0000-000052A50000}"/>
    <cellStyle name="Normal 7 8 24 7" xfId="42324" xr:uid="{00000000-0005-0000-0000-000053A50000}"/>
    <cellStyle name="Normal 7 8 24 7 2" xfId="42325" xr:uid="{00000000-0005-0000-0000-000054A50000}"/>
    <cellStyle name="Normal 7 8 24 8" xfId="42326" xr:uid="{00000000-0005-0000-0000-000055A50000}"/>
    <cellStyle name="Normal 7 8 24 9" xfId="42327" xr:uid="{00000000-0005-0000-0000-000056A50000}"/>
    <cellStyle name="Normal 7 8 25" xfId="42328" xr:uid="{00000000-0005-0000-0000-000057A50000}"/>
    <cellStyle name="Normal 7 8 25 10" xfId="42329" xr:uid="{00000000-0005-0000-0000-000058A50000}"/>
    <cellStyle name="Normal 7 8 25 2" xfId="42330" xr:uid="{00000000-0005-0000-0000-000059A50000}"/>
    <cellStyle name="Normal 7 8 25 2 2" xfId="42331" xr:uid="{00000000-0005-0000-0000-00005AA50000}"/>
    <cellStyle name="Normal 7 8 25 3" xfId="42332" xr:uid="{00000000-0005-0000-0000-00005BA50000}"/>
    <cellStyle name="Normal 7 8 25 3 2" xfId="42333" xr:uid="{00000000-0005-0000-0000-00005CA50000}"/>
    <cellStyle name="Normal 7 8 25 4" xfId="42334" xr:uid="{00000000-0005-0000-0000-00005DA50000}"/>
    <cellStyle name="Normal 7 8 25 4 2" xfId="42335" xr:uid="{00000000-0005-0000-0000-00005EA50000}"/>
    <cellStyle name="Normal 7 8 25 5" xfId="42336" xr:uid="{00000000-0005-0000-0000-00005FA50000}"/>
    <cellStyle name="Normal 7 8 25 5 2" xfId="42337" xr:uid="{00000000-0005-0000-0000-000060A50000}"/>
    <cellStyle name="Normal 7 8 25 6" xfId="42338" xr:uid="{00000000-0005-0000-0000-000061A50000}"/>
    <cellStyle name="Normal 7 8 25 6 2" xfId="42339" xr:uid="{00000000-0005-0000-0000-000062A50000}"/>
    <cellStyle name="Normal 7 8 25 7" xfId="42340" xr:uid="{00000000-0005-0000-0000-000063A50000}"/>
    <cellStyle name="Normal 7 8 25 7 2" xfId="42341" xr:uid="{00000000-0005-0000-0000-000064A50000}"/>
    <cellStyle name="Normal 7 8 25 8" xfId="42342" xr:uid="{00000000-0005-0000-0000-000065A50000}"/>
    <cellStyle name="Normal 7 8 25 9" xfId="42343" xr:uid="{00000000-0005-0000-0000-000066A50000}"/>
    <cellStyle name="Normal 7 8 26" xfId="42344" xr:uid="{00000000-0005-0000-0000-000067A50000}"/>
    <cellStyle name="Normal 7 8 26 10" xfId="42345" xr:uid="{00000000-0005-0000-0000-000068A50000}"/>
    <cellStyle name="Normal 7 8 26 2" xfId="42346" xr:uid="{00000000-0005-0000-0000-000069A50000}"/>
    <cellStyle name="Normal 7 8 26 2 2" xfId="42347" xr:uid="{00000000-0005-0000-0000-00006AA50000}"/>
    <cellStyle name="Normal 7 8 26 3" xfId="42348" xr:uid="{00000000-0005-0000-0000-00006BA50000}"/>
    <cellStyle name="Normal 7 8 26 3 2" xfId="42349" xr:uid="{00000000-0005-0000-0000-00006CA50000}"/>
    <cellStyle name="Normal 7 8 26 4" xfId="42350" xr:uid="{00000000-0005-0000-0000-00006DA50000}"/>
    <cellStyle name="Normal 7 8 26 4 2" xfId="42351" xr:uid="{00000000-0005-0000-0000-00006EA50000}"/>
    <cellStyle name="Normal 7 8 26 5" xfId="42352" xr:uid="{00000000-0005-0000-0000-00006FA50000}"/>
    <cellStyle name="Normal 7 8 26 5 2" xfId="42353" xr:uid="{00000000-0005-0000-0000-000070A50000}"/>
    <cellStyle name="Normal 7 8 26 6" xfId="42354" xr:uid="{00000000-0005-0000-0000-000071A50000}"/>
    <cellStyle name="Normal 7 8 26 6 2" xfId="42355" xr:uid="{00000000-0005-0000-0000-000072A50000}"/>
    <cellStyle name="Normal 7 8 26 7" xfId="42356" xr:uid="{00000000-0005-0000-0000-000073A50000}"/>
    <cellStyle name="Normal 7 8 26 7 2" xfId="42357" xr:uid="{00000000-0005-0000-0000-000074A50000}"/>
    <cellStyle name="Normal 7 8 26 8" xfId="42358" xr:uid="{00000000-0005-0000-0000-000075A50000}"/>
    <cellStyle name="Normal 7 8 26 9" xfId="42359" xr:uid="{00000000-0005-0000-0000-000076A50000}"/>
    <cellStyle name="Normal 7 8 27" xfId="42360" xr:uid="{00000000-0005-0000-0000-000077A50000}"/>
    <cellStyle name="Normal 7 8 27 10" xfId="42361" xr:uid="{00000000-0005-0000-0000-000078A50000}"/>
    <cellStyle name="Normal 7 8 27 2" xfId="42362" xr:uid="{00000000-0005-0000-0000-000079A50000}"/>
    <cellStyle name="Normal 7 8 27 2 2" xfId="42363" xr:uid="{00000000-0005-0000-0000-00007AA50000}"/>
    <cellStyle name="Normal 7 8 27 3" xfId="42364" xr:uid="{00000000-0005-0000-0000-00007BA50000}"/>
    <cellStyle name="Normal 7 8 27 3 2" xfId="42365" xr:uid="{00000000-0005-0000-0000-00007CA50000}"/>
    <cellStyle name="Normal 7 8 27 4" xfId="42366" xr:uid="{00000000-0005-0000-0000-00007DA50000}"/>
    <cellStyle name="Normal 7 8 27 4 2" xfId="42367" xr:uid="{00000000-0005-0000-0000-00007EA50000}"/>
    <cellStyle name="Normal 7 8 27 5" xfId="42368" xr:uid="{00000000-0005-0000-0000-00007FA50000}"/>
    <cellStyle name="Normal 7 8 27 5 2" xfId="42369" xr:uid="{00000000-0005-0000-0000-000080A50000}"/>
    <cellStyle name="Normal 7 8 27 6" xfId="42370" xr:uid="{00000000-0005-0000-0000-000081A50000}"/>
    <cellStyle name="Normal 7 8 27 6 2" xfId="42371" xr:uid="{00000000-0005-0000-0000-000082A50000}"/>
    <cellStyle name="Normal 7 8 27 7" xfId="42372" xr:uid="{00000000-0005-0000-0000-000083A50000}"/>
    <cellStyle name="Normal 7 8 27 7 2" xfId="42373" xr:uid="{00000000-0005-0000-0000-000084A50000}"/>
    <cellStyle name="Normal 7 8 27 8" xfId="42374" xr:uid="{00000000-0005-0000-0000-000085A50000}"/>
    <cellStyle name="Normal 7 8 27 9" xfId="42375" xr:uid="{00000000-0005-0000-0000-000086A50000}"/>
    <cellStyle name="Normal 7 8 28" xfId="42376" xr:uid="{00000000-0005-0000-0000-000087A50000}"/>
    <cellStyle name="Normal 7 8 28 10" xfId="42377" xr:uid="{00000000-0005-0000-0000-000088A50000}"/>
    <cellStyle name="Normal 7 8 28 2" xfId="42378" xr:uid="{00000000-0005-0000-0000-000089A50000}"/>
    <cellStyle name="Normal 7 8 28 2 2" xfId="42379" xr:uid="{00000000-0005-0000-0000-00008AA50000}"/>
    <cellStyle name="Normal 7 8 28 3" xfId="42380" xr:uid="{00000000-0005-0000-0000-00008BA50000}"/>
    <cellStyle name="Normal 7 8 28 3 2" xfId="42381" xr:uid="{00000000-0005-0000-0000-00008CA50000}"/>
    <cellStyle name="Normal 7 8 28 4" xfId="42382" xr:uid="{00000000-0005-0000-0000-00008DA50000}"/>
    <cellStyle name="Normal 7 8 28 4 2" xfId="42383" xr:uid="{00000000-0005-0000-0000-00008EA50000}"/>
    <cellStyle name="Normal 7 8 28 5" xfId="42384" xr:uid="{00000000-0005-0000-0000-00008FA50000}"/>
    <cellStyle name="Normal 7 8 28 5 2" xfId="42385" xr:uid="{00000000-0005-0000-0000-000090A50000}"/>
    <cellStyle name="Normal 7 8 28 6" xfId="42386" xr:uid="{00000000-0005-0000-0000-000091A50000}"/>
    <cellStyle name="Normal 7 8 28 6 2" xfId="42387" xr:uid="{00000000-0005-0000-0000-000092A50000}"/>
    <cellStyle name="Normal 7 8 28 7" xfId="42388" xr:uid="{00000000-0005-0000-0000-000093A50000}"/>
    <cellStyle name="Normal 7 8 28 7 2" xfId="42389" xr:uid="{00000000-0005-0000-0000-000094A50000}"/>
    <cellStyle name="Normal 7 8 28 8" xfId="42390" xr:uid="{00000000-0005-0000-0000-000095A50000}"/>
    <cellStyle name="Normal 7 8 28 9" xfId="42391" xr:uid="{00000000-0005-0000-0000-000096A50000}"/>
    <cellStyle name="Normal 7 8 29" xfId="42392" xr:uid="{00000000-0005-0000-0000-000097A50000}"/>
    <cellStyle name="Normal 7 8 29 10" xfId="42393" xr:uid="{00000000-0005-0000-0000-000098A50000}"/>
    <cellStyle name="Normal 7 8 29 2" xfId="42394" xr:uid="{00000000-0005-0000-0000-000099A50000}"/>
    <cellStyle name="Normal 7 8 29 2 2" xfId="42395" xr:uid="{00000000-0005-0000-0000-00009AA50000}"/>
    <cellStyle name="Normal 7 8 29 3" xfId="42396" xr:uid="{00000000-0005-0000-0000-00009BA50000}"/>
    <cellStyle name="Normal 7 8 29 3 2" xfId="42397" xr:uid="{00000000-0005-0000-0000-00009CA50000}"/>
    <cellStyle name="Normal 7 8 29 4" xfId="42398" xr:uid="{00000000-0005-0000-0000-00009DA50000}"/>
    <cellStyle name="Normal 7 8 29 4 2" xfId="42399" xr:uid="{00000000-0005-0000-0000-00009EA50000}"/>
    <cellStyle name="Normal 7 8 29 5" xfId="42400" xr:uid="{00000000-0005-0000-0000-00009FA50000}"/>
    <cellStyle name="Normal 7 8 29 5 2" xfId="42401" xr:uid="{00000000-0005-0000-0000-0000A0A50000}"/>
    <cellStyle name="Normal 7 8 29 6" xfId="42402" xr:uid="{00000000-0005-0000-0000-0000A1A50000}"/>
    <cellStyle name="Normal 7 8 29 6 2" xfId="42403" xr:uid="{00000000-0005-0000-0000-0000A2A50000}"/>
    <cellStyle name="Normal 7 8 29 7" xfId="42404" xr:uid="{00000000-0005-0000-0000-0000A3A50000}"/>
    <cellStyle name="Normal 7 8 29 7 2" xfId="42405" xr:uid="{00000000-0005-0000-0000-0000A4A50000}"/>
    <cellStyle name="Normal 7 8 29 8" xfId="42406" xr:uid="{00000000-0005-0000-0000-0000A5A50000}"/>
    <cellStyle name="Normal 7 8 29 9" xfId="42407" xr:uid="{00000000-0005-0000-0000-0000A6A50000}"/>
    <cellStyle name="Normal 7 8 3" xfId="42408" xr:uid="{00000000-0005-0000-0000-0000A7A50000}"/>
    <cellStyle name="Normal 7 8 3 10" xfId="42409" xr:uid="{00000000-0005-0000-0000-0000A8A50000}"/>
    <cellStyle name="Normal 7 8 3 2" xfId="42410" xr:uid="{00000000-0005-0000-0000-0000A9A50000}"/>
    <cellStyle name="Normal 7 8 3 2 2" xfId="42411" xr:uid="{00000000-0005-0000-0000-0000AAA50000}"/>
    <cellStyle name="Normal 7 8 3 3" xfId="42412" xr:uid="{00000000-0005-0000-0000-0000ABA50000}"/>
    <cellStyle name="Normal 7 8 3 3 2" xfId="42413" xr:uid="{00000000-0005-0000-0000-0000ACA50000}"/>
    <cellStyle name="Normal 7 8 3 4" xfId="42414" xr:uid="{00000000-0005-0000-0000-0000ADA50000}"/>
    <cellStyle name="Normal 7 8 3 4 2" xfId="42415" xr:uid="{00000000-0005-0000-0000-0000AEA50000}"/>
    <cellStyle name="Normal 7 8 3 5" xfId="42416" xr:uid="{00000000-0005-0000-0000-0000AFA50000}"/>
    <cellStyle name="Normal 7 8 3 5 2" xfId="42417" xr:uid="{00000000-0005-0000-0000-0000B0A50000}"/>
    <cellStyle name="Normal 7 8 3 6" xfId="42418" xr:uid="{00000000-0005-0000-0000-0000B1A50000}"/>
    <cellStyle name="Normal 7 8 3 6 2" xfId="42419" xr:uid="{00000000-0005-0000-0000-0000B2A50000}"/>
    <cellStyle name="Normal 7 8 3 7" xfId="42420" xr:uid="{00000000-0005-0000-0000-0000B3A50000}"/>
    <cellStyle name="Normal 7 8 3 7 2" xfId="42421" xr:uid="{00000000-0005-0000-0000-0000B4A50000}"/>
    <cellStyle name="Normal 7 8 3 8" xfId="42422" xr:uid="{00000000-0005-0000-0000-0000B5A50000}"/>
    <cellStyle name="Normal 7 8 3 9" xfId="42423" xr:uid="{00000000-0005-0000-0000-0000B6A50000}"/>
    <cellStyle name="Normal 7 8 30" xfId="42424" xr:uid="{00000000-0005-0000-0000-0000B7A50000}"/>
    <cellStyle name="Normal 7 8 30 10" xfId="42425" xr:uid="{00000000-0005-0000-0000-0000B8A50000}"/>
    <cellStyle name="Normal 7 8 30 2" xfId="42426" xr:uid="{00000000-0005-0000-0000-0000B9A50000}"/>
    <cellStyle name="Normal 7 8 30 2 2" xfId="42427" xr:uid="{00000000-0005-0000-0000-0000BAA50000}"/>
    <cellStyle name="Normal 7 8 30 3" xfId="42428" xr:uid="{00000000-0005-0000-0000-0000BBA50000}"/>
    <cellStyle name="Normal 7 8 30 3 2" xfId="42429" xr:uid="{00000000-0005-0000-0000-0000BCA50000}"/>
    <cellStyle name="Normal 7 8 30 4" xfId="42430" xr:uid="{00000000-0005-0000-0000-0000BDA50000}"/>
    <cellStyle name="Normal 7 8 30 4 2" xfId="42431" xr:uid="{00000000-0005-0000-0000-0000BEA50000}"/>
    <cellStyle name="Normal 7 8 30 5" xfId="42432" xr:uid="{00000000-0005-0000-0000-0000BFA50000}"/>
    <cellStyle name="Normal 7 8 30 5 2" xfId="42433" xr:uid="{00000000-0005-0000-0000-0000C0A50000}"/>
    <cellStyle name="Normal 7 8 30 6" xfId="42434" xr:uid="{00000000-0005-0000-0000-0000C1A50000}"/>
    <cellStyle name="Normal 7 8 30 6 2" xfId="42435" xr:uid="{00000000-0005-0000-0000-0000C2A50000}"/>
    <cellStyle name="Normal 7 8 30 7" xfId="42436" xr:uid="{00000000-0005-0000-0000-0000C3A50000}"/>
    <cellStyle name="Normal 7 8 30 7 2" xfId="42437" xr:uid="{00000000-0005-0000-0000-0000C4A50000}"/>
    <cellStyle name="Normal 7 8 30 8" xfId="42438" xr:uid="{00000000-0005-0000-0000-0000C5A50000}"/>
    <cellStyle name="Normal 7 8 30 9" xfId="42439" xr:uid="{00000000-0005-0000-0000-0000C6A50000}"/>
    <cellStyle name="Normal 7 8 31" xfId="42440" xr:uid="{00000000-0005-0000-0000-0000C7A50000}"/>
    <cellStyle name="Normal 7 8 31 10" xfId="42441" xr:uid="{00000000-0005-0000-0000-0000C8A50000}"/>
    <cellStyle name="Normal 7 8 31 2" xfId="42442" xr:uid="{00000000-0005-0000-0000-0000C9A50000}"/>
    <cellStyle name="Normal 7 8 31 2 2" xfId="42443" xr:uid="{00000000-0005-0000-0000-0000CAA50000}"/>
    <cellStyle name="Normal 7 8 31 3" xfId="42444" xr:uid="{00000000-0005-0000-0000-0000CBA50000}"/>
    <cellStyle name="Normal 7 8 31 3 2" xfId="42445" xr:uid="{00000000-0005-0000-0000-0000CCA50000}"/>
    <cellStyle name="Normal 7 8 31 4" xfId="42446" xr:uid="{00000000-0005-0000-0000-0000CDA50000}"/>
    <cellStyle name="Normal 7 8 31 4 2" xfId="42447" xr:uid="{00000000-0005-0000-0000-0000CEA50000}"/>
    <cellStyle name="Normal 7 8 31 5" xfId="42448" xr:uid="{00000000-0005-0000-0000-0000CFA50000}"/>
    <cellStyle name="Normal 7 8 31 5 2" xfId="42449" xr:uid="{00000000-0005-0000-0000-0000D0A50000}"/>
    <cellStyle name="Normal 7 8 31 6" xfId="42450" xr:uid="{00000000-0005-0000-0000-0000D1A50000}"/>
    <cellStyle name="Normal 7 8 31 6 2" xfId="42451" xr:uid="{00000000-0005-0000-0000-0000D2A50000}"/>
    <cellStyle name="Normal 7 8 31 7" xfId="42452" xr:uid="{00000000-0005-0000-0000-0000D3A50000}"/>
    <cellStyle name="Normal 7 8 31 7 2" xfId="42453" xr:uid="{00000000-0005-0000-0000-0000D4A50000}"/>
    <cellStyle name="Normal 7 8 31 8" xfId="42454" xr:uid="{00000000-0005-0000-0000-0000D5A50000}"/>
    <cellStyle name="Normal 7 8 31 9" xfId="42455" xr:uid="{00000000-0005-0000-0000-0000D6A50000}"/>
    <cellStyle name="Normal 7 8 32" xfId="42456" xr:uid="{00000000-0005-0000-0000-0000D7A50000}"/>
    <cellStyle name="Normal 7 8 32 10" xfId="42457" xr:uid="{00000000-0005-0000-0000-0000D8A50000}"/>
    <cellStyle name="Normal 7 8 32 2" xfId="42458" xr:uid="{00000000-0005-0000-0000-0000D9A50000}"/>
    <cellStyle name="Normal 7 8 32 2 2" xfId="42459" xr:uid="{00000000-0005-0000-0000-0000DAA50000}"/>
    <cellStyle name="Normal 7 8 32 3" xfId="42460" xr:uid="{00000000-0005-0000-0000-0000DBA50000}"/>
    <cellStyle name="Normal 7 8 32 3 2" xfId="42461" xr:uid="{00000000-0005-0000-0000-0000DCA50000}"/>
    <cellStyle name="Normal 7 8 32 4" xfId="42462" xr:uid="{00000000-0005-0000-0000-0000DDA50000}"/>
    <cellStyle name="Normal 7 8 32 4 2" xfId="42463" xr:uid="{00000000-0005-0000-0000-0000DEA50000}"/>
    <cellStyle name="Normal 7 8 32 5" xfId="42464" xr:uid="{00000000-0005-0000-0000-0000DFA50000}"/>
    <cellStyle name="Normal 7 8 32 5 2" xfId="42465" xr:uid="{00000000-0005-0000-0000-0000E0A50000}"/>
    <cellStyle name="Normal 7 8 32 6" xfId="42466" xr:uid="{00000000-0005-0000-0000-0000E1A50000}"/>
    <cellStyle name="Normal 7 8 32 6 2" xfId="42467" xr:uid="{00000000-0005-0000-0000-0000E2A50000}"/>
    <cellStyle name="Normal 7 8 32 7" xfId="42468" xr:uid="{00000000-0005-0000-0000-0000E3A50000}"/>
    <cellStyle name="Normal 7 8 32 7 2" xfId="42469" xr:uid="{00000000-0005-0000-0000-0000E4A50000}"/>
    <cellStyle name="Normal 7 8 32 8" xfId="42470" xr:uid="{00000000-0005-0000-0000-0000E5A50000}"/>
    <cellStyle name="Normal 7 8 32 9" xfId="42471" xr:uid="{00000000-0005-0000-0000-0000E6A50000}"/>
    <cellStyle name="Normal 7 8 33" xfId="42472" xr:uid="{00000000-0005-0000-0000-0000E7A50000}"/>
    <cellStyle name="Normal 7 8 33 10" xfId="42473" xr:uid="{00000000-0005-0000-0000-0000E8A50000}"/>
    <cellStyle name="Normal 7 8 33 2" xfId="42474" xr:uid="{00000000-0005-0000-0000-0000E9A50000}"/>
    <cellStyle name="Normal 7 8 33 2 2" xfId="42475" xr:uid="{00000000-0005-0000-0000-0000EAA50000}"/>
    <cellStyle name="Normal 7 8 33 3" xfId="42476" xr:uid="{00000000-0005-0000-0000-0000EBA50000}"/>
    <cellStyle name="Normal 7 8 33 3 2" xfId="42477" xr:uid="{00000000-0005-0000-0000-0000ECA50000}"/>
    <cellStyle name="Normal 7 8 33 4" xfId="42478" xr:uid="{00000000-0005-0000-0000-0000EDA50000}"/>
    <cellStyle name="Normal 7 8 33 4 2" xfId="42479" xr:uid="{00000000-0005-0000-0000-0000EEA50000}"/>
    <cellStyle name="Normal 7 8 33 5" xfId="42480" xr:uid="{00000000-0005-0000-0000-0000EFA50000}"/>
    <cellStyle name="Normal 7 8 33 5 2" xfId="42481" xr:uid="{00000000-0005-0000-0000-0000F0A50000}"/>
    <cellStyle name="Normal 7 8 33 6" xfId="42482" xr:uid="{00000000-0005-0000-0000-0000F1A50000}"/>
    <cellStyle name="Normal 7 8 33 6 2" xfId="42483" xr:uid="{00000000-0005-0000-0000-0000F2A50000}"/>
    <cellStyle name="Normal 7 8 33 7" xfId="42484" xr:uid="{00000000-0005-0000-0000-0000F3A50000}"/>
    <cellStyle name="Normal 7 8 33 7 2" xfId="42485" xr:uid="{00000000-0005-0000-0000-0000F4A50000}"/>
    <cellStyle name="Normal 7 8 33 8" xfId="42486" xr:uid="{00000000-0005-0000-0000-0000F5A50000}"/>
    <cellStyle name="Normal 7 8 33 9" xfId="42487" xr:uid="{00000000-0005-0000-0000-0000F6A50000}"/>
    <cellStyle name="Normal 7 8 34" xfId="42488" xr:uid="{00000000-0005-0000-0000-0000F7A50000}"/>
    <cellStyle name="Normal 7 8 34 10" xfId="42489" xr:uid="{00000000-0005-0000-0000-0000F8A50000}"/>
    <cellStyle name="Normal 7 8 34 2" xfId="42490" xr:uid="{00000000-0005-0000-0000-0000F9A50000}"/>
    <cellStyle name="Normal 7 8 34 2 2" xfId="42491" xr:uid="{00000000-0005-0000-0000-0000FAA50000}"/>
    <cellStyle name="Normal 7 8 34 3" xfId="42492" xr:uid="{00000000-0005-0000-0000-0000FBA50000}"/>
    <cellStyle name="Normal 7 8 34 3 2" xfId="42493" xr:uid="{00000000-0005-0000-0000-0000FCA50000}"/>
    <cellStyle name="Normal 7 8 34 4" xfId="42494" xr:uid="{00000000-0005-0000-0000-0000FDA50000}"/>
    <cellStyle name="Normal 7 8 34 4 2" xfId="42495" xr:uid="{00000000-0005-0000-0000-0000FEA50000}"/>
    <cellStyle name="Normal 7 8 34 5" xfId="42496" xr:uid="{00000000-0005-0000-0000-0000FFA50000}"/>
    <cellStyle name="Normal 7 8 34 5 2" xfId="42497" xr:uid="{00000000-0005-0000-0000-000000A60000}"/>
    <cellStyle name="Normal 7 8 34 6" xfId="42498" xr:uid="{00000000-0005-0000-0000-000001A60000}"/>
    <cellStyle name="Normal 7 8 34 6 2" xfId="42499" xr:uid="{00000000-0005-0000-0000-000002A60000}"/>
    <cellStyle name="Normal 7 8 34 7" xfId="42500" xr:uid="{00000000-0005-0000-0000-000003A60000}"/>
    <cellStyle name="Normal 7 8 34 7 2" xfId="42501" xr:uid="{00000000-0005-0000-0000-000004A60000}"/>
    <cellStyle name="Normal 7 8 34 8" xfId="42502" xr:uid="{00000000-0005-0000-0000-000005A60000}"/>
    <cellStyle name="Normal 7 8 34 9" xfId="42503" xr:uid="{00000000-0005-0000-0000-000006A60000}"/>
    <cellStyle name="Normal 7 8 35" xfId="42504" xr:uid="{00000000-0005-0000-0000-000007A60000}"/>
    <cellStyle name="Normal 7 8 35 10" xfId="42505" xr:uid="{00000000-0005-0000-0000-000008A60000}"/>
    <cellStyle name="Normal 7 8 35 2" xfId="42506" xr:uid="{00000000-0005-0000-0000-000009A60000}"/>
    <cellStyle name="Normal 7 8 35 2 2" xfId="42507" xr:uid="{00000000-0005-0000-0000-00000AA60000}"/>
    <cellStyle name="Normal 7 8 35 3" xfId="42508" xr:uid="{00000000-0005-0000-0000-00000BA60000}"/>
    <cellStyle name="Normal 7 8 35 3 2" xfId="42509" xr:uid="{00000000-0005-0000-0000-00000CA60000}"/>
    <cellStyle name="Normal 7 8 35 4" xfId="42510" xr:uid="{00000000-0005-0000-0000-00000DA60000}"/>
    <cellStyle name="Normal 7 8 35 4 2" xfId="42511" xr:uid="{00000000-0005-0000-0000-00000EA60000}"/>
    <cellStyle name="Normal 7 8 35 5" xfId="42512" xr:uid="{00000000-0005-0000-0000-00000FA60000}"/>
    <cellStyle name="Normal 7 8 35 5 2" xfId="42513" xr:uid="{00000000-0005-0000-0000-000010A60000}"/>
    <cellStyle name="Normal 7 8 35 6" xfId="42514" xr:uid="{00000000-0005-0000-0000-000011A60000}"/>
    <cellStyle name="Normal 7 8 35 6 2" xfId="42515" xr:uid="{00000000-0005-0000-0000-000012A60000}"/>
    <cellStyle name="Normal 7 8 35 7" xfId="42516" xr:uid="{00000000-0005-0000-0000-000013A60000}"/>
    <cellStyle name="Normal 7 8 35 7 2" xfId="42517" xr:uid="{00000000-0005-0000-0000-000014A60000}"/>
    <cellStyle name="Normal 7 8 35 8" xfId="42518" xr:uid="{00000000-0005-0000-0000-000015A60000}"/>
    <cellStyle name="Normal 7 8 35 9" xfId="42519" xr:uid="{00000000-0005-0000-0000-000016A60000}"/>
    <cellStyle name="Normal 7 8 36" xfId="42520" xr:uid="{00000000-0005-0000-0000-000017A60000}"/>
    <cellStyle name="Normal 7 8 36 10" xfId="42521" xr:uid="{00000000-0005-0000-0000-000018A60000}"/>
    <cellStyle name="Normal 7 8 36 2" xfId="42522" xr:uid="{00000000-0005-0000-0000-000019A60000}"/>
    <cellStyle name="Normal 7 8 36 2 2" xfId="42523" xr:uid="{00000000-0005-0000-0000-00001AA60000}"/>
    <cellStyle name="Normal 7 8 36 3" xfId="42524" xr:uid="{00000000-0005-0000-0000-00001BA60000}"/>
    <cellStyle name="Normal 7 8 36 3 2" xfId="42525" xr:uid="{00000000-0005-0000-0000-00001CA60000}"/>
    <cellStyle name="Normal 7 8 36 4" xfId="42526" xr:uid="{00000000-0005-0000-0000-00001DA60000}"/>
    <cellStyle name="Normal 7 8 36 4 2" xfId="42527" xr:uid="{00000000-0005-0000-0000-00001EA60000}"/>
    <cellStyle name="Normal 7 8 36 5" xfId="42528" xr:uid="{00000000-0005-0000-0000-00001FA60000}"/>
    <cellStyle name="Normal 7 8 36 5 2" xfId="42529" xr:uid="{00000000-0005-0000-0000-000020A60000}"/>
    <cellStyle name="Normal 7 8 36 6" xfId="42530" xr:uid="{00000000-0005-0000-0000-000021A60000}"/>
    <cellStyle name="Normal 7 8 36 6 2" xfId="42531" xr:uid="{00000000-0005-0000-0000-000022A60000}"/>
    <cellStyle name="Normal 7 8 36 7" xfId="42532" xr:uid="{00000000-0005-0000-0000-000023A60000}"/>
    <cellStyle name="Normal 7 8 36 7 2" xfId="42533" xr:uid="{00000000-0005-0000-0000-000024A60000}"/>
    <cellStyle name="Normal 7 8 36 8" xfId="42534" xr:uid="{00000000-0005-0000-0000-000025A60000}"/>
    <cellStyle name="Normal 7 8 36 9" xfId="42535" xr:uid="{00000000-0005-0000-0000-000026A60000}"/>
    <cellStyle name="Normal 7 8 37" xfId="42536" xr:uid="{00000000-0005-0000-0000-000027A60000}"/>
    <cellStyle name="Normal 7 8 37 10" xfId="42537" xr:uid="{00000000-0005-0000-0000-000028A60000}"/>
    <cellStyle name="Normal 7 8 37 2" xfId="42538" xr:uid="{00000000-0005-0000-0000-000029A60000}"/>
    <cellStyle name="Normal 7 8 37 2 2" xfId="42539" xr:uid="{00000000-0005-0000-0000-00002AA60000}"/>
    <cellStyle name="Normal 7 8 37 3" xfId="42540" xr:uid="{00000000-0005-0000-0000-00002BA60000}"/>
    <cellStyle name="Normal 7 8 37 3 2" xfId="42541" xr:uid="{00000000-0005-0000-0000-00002CA60000}"/>
    <cellStyle name="Normal 7 8 37 4" xfId="42542" xr:uid="{00000000-0005-0000-0000-00002DA60000}"/>
    <cellStyle name="Normal 7 8 37 4 2" xfId="42543" xr:uid="{00000000-0005-0000-0000-00002EA60000}"/>
    <cellStyle name="Normal 7 8 37 5" xfId="42544" xr:uid="{00000000-0005-0000-0000-00002FA60000}"/>
    <cellStyle name="Normal 7 8 37 5 2" xfId="42545" xr:uid="{00000000-0005-0000-0000-000030A60000}"/>
    <cellStyle name="Normal 7 8 37 6" xfId="42546" xr:uid="{00000000-0005-0000-0000-000031A60000}"/>
    <cellStyle name="Normal 7 8 37 6 2" xfId="42547" xr:uid="{00000000-0005-0000-0000-000032A60000}"/>
    <cellStyle name="Normal 7 8 37 7" xfId="42548" xr:uid="{00000000-0005-0000-0000-000033A60000}"/>
    <cellStyle name="Normal 7 8 37 7 2" xfId="42549" xr:uid="{00000000-0005-0000-0000-000034A60000}"/>
    <cellStyle name="Normal 7 8 37 8" xfId="42550" xr:uid="{00000000-0005-0000-0000-000035A60000}"/>
    <cellStyle name="Normal 7 8 37 9" xfId="42551" xr:uid="{00000000-0005-0000-0000-000036A60000}"/>
    <cellStyle name="Normal 7 8 38" xfId="42552" xr:uid="{00000000-0005-0000-0000-000037A60000}"/>
    <cellStyle name="Normal 7 8 38 10" xfId="42553" xr:uid="{00000000-0005-0000-0000-000038A60000}"/>
    <cellStyle name="Normal 7 8 38 2" xfId="42554" xr:uid="{00000000-0005-0000-0000-000039A60000}"/>
    <cellStyle name="Normal 7 8 38 2 2" xfId="42555" xr:uid="{00000000-0005-0000-0000-00003AA60000}"/>
    <cellStyle name="Normal 7 8 38 3" xfId="42556" xr:uid="{00000000-0005-0000-0000-00003BA60000}"/>
    <cellStyle name="Normal 7 8 38 3 2" xfId="42557" xr:uid="{00000000-0005-0000-0000-00003CA60000}"/>
    <cellStyle name="Normal 7 8 38 4" xfId="42558" xr:uid="{00000000-0005-0000-0000-00003DA60000}"/>
    <cellStyle name="Normal 7 8 38 4 2" xfId="42559" xr:uid="{00000000-0005-0000-0000-00003EA60000}"/>
    <cellStyle name="Normal 7 8 38 5" xfId="42560" xr:uid="{00000000-0005-0000-0000-00003FA60000}"/>
    <cellStyle name="Normal 7 8 38 5 2" xfId="42561" xr:uid="{00000000-0005-0000-0000-000040A60000}"/>
    <cellStyle name="Normal 7 8 38 6" xfId="42562" xr:uid="{00000000-0005-0000-0000-000041A60000}"/>
    <cellStyle name="Normal 7 8 38 6 2" xfId="42563" xr:uid="{00000000-0005-0000-0000-000042A60000}"/>
    <cellStyle name="Normal 7 8 38 7" xfId="42564" xr:uid="{00000000-0005-0000-0000-000043A60000}"/>
    <cellStyle name="Normal 7 8 38 7 2" xfId="42565" xr:uid="{00000000-0005-0000-0000-000044A60000}"/>
    <cellStyle name="Normal 7 8 38 8" xfId="42566" xr:uid="{00000000-0005-0000-0000-000045A60000}"/>
    <cellStyle name="Normal 7 8 38 9" xfId="42567" xr:uid="{00000000-0005-0000-0000-000046A60000}"/>
    <cellStyle name="Normal 7 8 39" xfId="42568" xr:uid="{00000000-0005-0000-0000-000047A60000}"/>
    <cellStyle name="Normal 7 8 39 10" xfId="42569" xr:uid="{00000000-0005-0000-0000-000048A60000}"/>
    <cellStyle name="Normal 7 8 39 2" xfId="42570" xr:uid="{00000000-0005-0000-0000-000049A60000}"/>
    <cellStyle name="Normal 7 8 39 2 2" xfId="42571" xr:uid="{00000000-0005-0000-0000-00004AA60000}"/>
    <cellStyle name="Normal 7 8 39 3" xfId="42572" xr:uid="{00000000-0005-0000-0000-00004BA60000}"/>
    <cellStyle name="Normal 7 8 39 3 2" xfId="42573" xr:uid="{00000000-0005-0000-0000-00004CA60000}"/>
    <cellStyle name="Normal 7 8 39 4" xfId="42574" xr:uid="{00000000-0005-0000-0000-00004DA60000}"/>
    <cellStyle name="Normal 7 8 39 4 2" xfId="42575" xr:uid="{00000000-0005-0000-0000-00004EA60000}"/>
    <cellStyle name="Normal 7 8 39 5" xfId="42576" xr:uid="{00000000-0005-0000-0000-00004FA60000}"/>
    <cellStyle name="Normal 7 8 39 5 2" xfId="42577" xr:uid="{00000000-0005-0000-0000-000050A60000}"/>
    <cellStyle name="Normal 7 8 39 6" xfId="42578" xr:uid="{00000000-0005-0000-0000-000051A60000}"/>
    <cellStyle name="Normal 7 8 39 6 2" xfId="42579" xr:uid="{00000000-0005-0000-0000-000052A60000}"/>
    <cellStyle name="Normal 7 8 39 7" xfId="42580" xr:uid="{00000000-0005-0000-0000-000053A60000}"/>
    <cellStyle name="Normal 7 8 39 7 2" xfId="42581" xr:uid="{00000000-0005-0000-0000-000054A60000}"/>
    <cellStyle name="Normal 7 8 39 8" xfId="42582" xr:uid="{00000000-0005-0000-0000-000055A60000}"/>
    <cellStyle name="Normal 7 8 39 9" xfId="42583" xr:uid="{00000000-0005-0000-0000-000056A60000}"/>
    <cellStyle name="Normal 7 8 4" xfId="42584" xr:uid="{00000000-0005-0000-0000-000057A60000}"/>
    <cellStyle name="Normal 7 8 4 10" xfId="42585" xr:uid="{00000000-0005-0000-0000-000058A60000}"/>
    <cellStyle name="Normal 7 8 4 2" xfId="42586" xr:uid="{00000000-0005-0000-0000-000059A60000}"/>
    <cellStyle name="Normal 7 8 4 2 2" xfId="42587" xr:uid="{00000000-0005-0000-0000-00005AA60000}"/>
    <cellStyle name="Normal 7 8 4 3" xfId="42588" xr:uid="{00000000-0005-0000-0000-00005BA60000}"/>
    <cellStyle name="Normal 7 8 4 3 2" xfId="42589" xr:uid="{00000000-0005-0000-0000-00005CA60000}"/>
    <cellStyle name="Normal 7 8 4 4" xfId="42590" xr:uid="{00000000-0005-0000-0000-00005DA60000}"/>
    <cellStyle name="Normal 7 8 4 4 2" xfId="42591" xr:uid="{00000000-0005-0000-0000-00005EA60000}"/>
    <cellStyle name="Normal 7 8 4 5" xfId="42592" xr:uid="{00000000-0005-0000-0000-00005FA60000}"/>
    <cellStyle name="Normal 7 8 4 5 2" xfId="42593" xr:uid="{00000000-0005-0000-0000-000060A60000}"/>
    <cellStyle name="Normal 7 8 4 6" xfId="42594" xr:uid="{00000000-0005-0000-0000-000061A60000}"/>
    <cellStyle name="Normal 7 8 4 6 2" xfId="42595" xr:uid="{00000000-0005-0000-0000-000062A60000}"/>
    <cellStyle name="Normal 7 8 4 7" xfId="42596" xr:uid="{00000000-0005-0000-0000-000063A60000}"/>
    <cellStyle name="Normal 7 8 4 7 2" xfId="42597" xr:uid="{00000000-0005-0000-0000-000064A60000}"/>
    <cellStyle name="Normal 7 8 4 8" xfId="42598" xr:uid="{00000000-0005-0000-0000-000065A60000}"/>
    <cellStyle name="Normal 7 8 4 9" xfId="42599" xr:uid="{00000000-0005-0000-0000-000066A60000}"/>
    <cellStyle name="Normal 7 8 40" xfId="42600" xr:uid="{00000000-0005-0000-0000-000067A60000}"/>
    <cellStyle name="Normal 7 8 40 10" xfId="42601" xr:uid="{00000000-0005-0000-0000-000068A60000}"/>
    <cellStyle name="Normal 7 8 40 2" xfId="42602" xr:uid="{00000000-0005-0000-0000-000069A60000}"/>
    <cellStyle name="Normal 7 8 40 2 2" xfId="42603" xr:uid="{00000000-0005-0000-0000-00006AA60000}"/>
    <cellStyle name="Normal 7 8 40 3" xfId="42604" xr:uid="{00000000-0005-0000-0000-00006BA60000}"/>
    <cellStyle name="Normal 7 8 40 3 2" xfId="42605" xr:uid="{00000000-0005-0000-0000-00006CA60000}"/>
    <cellStyle name="Normal 7 8 40 4" xfId="42606" xr:uid="{00000000-0005-0000-0000-00006DA60000}"/>
    <cellStyle name="Normal 7 8 40 4 2" xfId="42607" xr:uid="{00000000-0005-0000-0000-00006EA60000}"/>
    <cellStyle name="Normal 7 8 40 5" xfId="42608" xr:uid="{00000000-0005-0000-0000-00006FA60000}"/>
    <cellStyle name="Normal 7 8 40 5 2" xfId="42609" xr:uid="{00000000-0005-0000-0000-000070A60000}"/>
    <cellStyle name="Normal 7 8 40 6" xfId="42610" xr:uid="{00000000-0005-0000-0000-000071A60000}"/>
    <cellStyle name="Normal 7 8 40 6 2" xfId="42611" xr:uid="{00000000-0005-0000-0000-000072A60000}"/>
    <cellStyle name="Normal 7 8 40 7" xfId="42612" xr:uid="{00000000-0005-0000-0000-000073A60000}"/>
    <cellStyle name="Normal 7 8 40 7 2" xfId="42613" xr:uid="{00000000-0005-0000-0000-000074A60000}"/>
    <cellStyle name="Normal 7 8 40 8" xfId="42614" xr:uid="{00000000-0005-0000-0000-000075A60000}"/>
    <cellStyle name="Normal 7 8 40 9" xfId="42615" xr:uid="{00000000-0005-0000-0000-000076A60000}"/>
    <cellStyle name="Normal 7 8 41" xfId="42616" xr:uid="{00000000-0005-0000-0000-000077A60000}"/>
    <cellStyle name="Normal 7 8 41 10" xfId="42617" xr:uid="{00000000-0005-0000-0000-000078A60000}"/>
    <cellStyle name="Normal 7 8 41 2" xfId="42618" xr:uid="{00000000-0005-0000-0000-000079A60000}"/>
    <cellStyle name="Normal 7 8 41 2 2" xfId="42619" xr:uid="{00000000-0005-0000-0000-00007AA60000}"/>
    <cellStyle name="Normal 7 8 41 3" xfId="42620" xr:uid="{00000000-0005-0000-0000-00007BA60000}"/>
    <cellStyle name="Normal 7 8 41 3 2" xfId="42621" xr:uid="{00000000-0005-0000-0000-00007CA60000}"/>
    <cellStyle name="Normal 7 8 41 4" xfId="42622" xr:uid="{00000000-0005-0000-0000-00007DA60000}"/>
    <cellStyle name="Normal 7 8 41 4 2" xfId="42623" xr:uid="{00000000-0005-0000-0000-00007EA60000}"/>
    <cellStyle name="Normal 7 8 41 5" xfId="42624" xr:uid="{00000000-0005-0000-0000-00007FA60000}"/>
    <cellStyle name="Normal 7 8 41 5 2" xfId="42625" xr:uid="{00000000-0005-0000-0000-000080A60000}"/>
    <cellStyle name="Normal 7 8 41 6" xfId="42626" xr:uid="{00000000-0005-0000-0000-000081A60000}"/>
    <cellStyle name="Normal 7 8 41 6 2" xfId="42627" xr:uid="{00000000-0005-0000-0000-000082A60000}"/>
    <cellStyle name="Normal 7 8 41 7" xfId="42628" xr:uid="{00000000-0005-0000-0000-000083A60000}"/>
    <cellStyle name="Normal 7 8 41 7 2" xfId="42629" xr:uid="{00000000-0005-0000-0000-000084A60000}"/>
    <cellStyle name="Normal 7 8 41 8" xfId="42630" xr:uid="{00000000-0005-0000-0000-000085A60000}"/>
    <cellStyle name="Normal 7 8 41 9" xfId="42631" xr:uid="{00000000-0005-0000-0000-000086A60000}"/>
    <cellStyle name="Normal 7 8 42" xfId="42632" xr:uid="{00000000-0005-0000-0000-000087A60000}"/>
    <cellStyle name="Normal 7 8 42 10" xfId="42633" xr:uid="{00000000-0005-0000-0000-000088A60000}"/>
    <cellStyle name="Normal 7 8 42 2" xfId="42634" xr:uid="{00000000-0005-0000-0000-000089A60000}"/>
    <cellStyle name="Normal 7 8 42 2 2" xfId="42635" xr:uid="{00000000-0005-0000-0000-00008AA60000}"/>
    <cellStyle name="Normal 7 8 42 3" xfId="42636" xr:uid="{00000000-0005-0000-0000-00008BA60000}"/>
    <cellStyle name="Normal 7 8 42 3 2" xfId="42637" xr:uid="{00000000-0005-0000-0000-00008CA60000}"/>
    <cellStyle name="Normal 7 8 42 4" xfId="42638" xr:uid="{00000000-0005-0000-0000-00008DA60000}"/>
    <cellStyle name="Normal 7 8 42 4 2" xfId="42639" xr:uid="{00000000-0005-0000-0000-00008EA60000}"/>
    <cellStyle name="Normal 7 8 42 5" xfId="42640" xr:uid="{00000000-0005-0000-0000-00008FA60000}"/>
    <cellStyle name="Normal 7 8 42 5 2" xfId="42641" xr:uid="{00000000-0005-0000-0000-000090A60000}"/>
    <cellStyle name="Normal 7 8 42 6" xfId="42642" xr:uid="{00000000-0005-0000-0000-000091A60000}"/>
    <cellStyle name="Normal 7 8 42 6 2" xfId="42643" xr:uid="{00000000-0005-0000-0000-000092A60000}"/>
    <cellStyle name="Normal 7 8 42 7" xfId="42644" xr:uid="{00000000-0005-0000-0000-000093A60000}"/>
    <cellStyle name="Normal 7 8 42 7 2" xfId="42645" xr:uid="{00000000-0005-0000-0000-000094A60000}"/>
    <cellStyle name="Normal 7 8 42 8" xfId="42646" xr:uid="{00000000-0005-0000-0000-000095A60000}"/>
    <cellStyle name="Normal 7 8 42 9" xfId="42647" xr:uid="{00000000-0005-0000-0000-000096A60000}"/>
    <cellStyle name="Normal 7 8 43" xfId="42648" xr:uid="{00000000-0005-0000-0000-000097A60000}"/>
    <cellStyle name="Normal 7 8 43 10" xfId="42649" xr:uid="{00000000-0005-0000-0000-000098A60000}"/>
    <cellStyle name="Normal 7 8 43 2" xfId="42650" xr:uid="{00000000-0005-0000-0000-000099A60000}"/>
    <cellStyle name="Normal 7 8 43 2 2" xfId="42651" xr:uid="{00000000-0005-0000-0000-00009AA60000}"/>
    <cellStyle name="Normal 7 8 43 3" xfId="42652" xr:uid="{00000000-0005-0000-0000-00009BA60000}"/>
    <cellStyle name="Normal 7 8 43 3 2" xfId="42653" xr:uid="{00000000-0005-0000-0000-00009CA60000}"/>
    <cellStyle name="Normal 7 8 43 4" xfId="42654" xr:uid="{00000000-0005-0000-0000-00009DA60000}"/>
    <cellStyle name="Normal 7 8 43 4 2" xfId="42655" xr:uid="{00000000-0005-0000-0000-00009EA60000}"/>
    <cellStyle name="Normal 7 8 43 5" xfId="42656" xr:uid="{00000000-0005-0000-0000-00009FA60000}"/>
    <cellStyle name="Normal 7 8 43 5 2" xfId="42657" xr:uid="{00000000-0005-0000-0000-0000A0A60000}"/>
    <cellStyle name="Normal 7 8 43 6" xfId="42658" xr:uid="{00000000-0005-0000-0000-0000A1A60000}"/>
    <cellStyle name="Normal 7 8 43 6 2" xfId="42659" xr:uid="{00000000-0005-0000-0000-0000A2A60000}"/>
    <cellStyle name="Normal 7 8 43 7" xfId="42660" xr:uid="{00000000-0005-0000-0000-0000A3A60000}"/>
    <cellStyle name="Normal 7 8 43 7 2" xfId="42661" xr:uid="{00000000-0005-0000-0000-0000A4A60000}"/>
    <cellStyle name="Normal 7 8 43 8" xfId="42662" xr:uid="{00000000-0005-0000-0000-0000A5A60000}"/>
    <cellStyle name="Normal 7 8 43 9" xfId="42663" xr:uid="{00000000-0005-0000-0000-0000A6A60000}"/>
    <cellStyle name="Normal 7 8 44" xfId="42664" xr:uid="{00000000-0005-0000-0000-0000A7A60000}"/>
    <cellStyle name="Normal 7 8 44 10" xfId="42665" xr:uid="{00000000-0005-0000-0000-0000A8A60000}"/>
    <cellStyle name="Normal 7 8 44 2" xfId="42666" xr:uid="{00000000-0005-0000-0000-0000A9A60000}"/>
    <cellStyle name="Normal 7 8 44 2 2" xfId="42667" xr:uid="{00000000-0005-0000-0000-0000AAA60000}"/>
    <cellStyle name="Normal 7 8 44 3" xfId="42668" xr:uid="{00000000-0005-0000-0000-0000ABA60000}"/>
    <cellStyle name="Normal 7 8 44 3 2" xfId="42669" xr:uid="{00000000-0005-0000-0000-0000ACA60000}"/>
    <cellStyle name="Normal 7 8 44 4" xfId="42670" xr:uid="{00000000-0005-0000-0000-0000ADA60000}"/>
    <cellStyle name="Normal 7 8 44 4 2" xfId="42671" xr:uid="{00000000-0005-0000-0000-0000AEA60000}"/>
    <cellStyle name="Normal 7 8 44 5" xfId="42672" xr:uid="{00000000-0005-0000-0000-0000AFA60000}"/>
    <cellStyle name="Normal 7 8 44 5 2" xfId="42673" xr:uid="{00000000-0005-0000-0000-0000B0A60000}"/>
    <cellStyle name="Normal 7 8 44 6" xfId="42674" xr:uid="{00000000-0005-0000-0000-0000B1A60000}"/>
    <cellStyle name="Normal 7 8 44 6 2" xfId="42675" xr:uid="{00000000-0005-0000-0000-0000B2A60000}"/>
    <cellStyle name="Normal 7 8 44 7" xfId="42676" xr:uid="{00000000-0005-0000-0000-0000B3A60000}"/>
    <cellStyle name="Normal 7 8 44 7 2" xfId="42677" xr:uid="{00000000-0005-0000-0000-0000B4A60000}"/>
    <cellStyle name="Normal 7 8 44 8" xfId="42678" xr:uid="{00000000-0005-0000-0000-0000B5A60000}"/>
    <cellStyle name="Normal 7 8 44 9" xfId="42679" xr:uid="{00000000-0005-0000-0000-0000B6A60000}"/>
    <cellStyle name="Normal 7 8 45" xfId="42680" xr:uid="{00000000-0005-0000-0000-0000B7A60000}"/>
    <cellStyle name="Normal 7 8 45 2" xfId="42681" xr:uid="{00000000-0005-0000-0000-0000B8A60000}"/>
    <cellStyle name="Normal 7 8 45 2 2" xfId="42682" xr:uid="{00000000-0005-0000-0000-0000B9A60000}"/>
    <cellStyle name="Normal 7 8 45 2 2 2" xfId="42683" xr:uid="{00000000-0005-0000-0000-0000BAA60000}"/>
    <cellStyle name="Normal 7 8 45 2 3" xfId="42684" xr:uid="{00000000-0005-0000-0000-0000BBA60000}"/>
    <cellStyle name="Normal 7 8 45 2 3 2" xfId="42685" xr:uid="{00000000-0005-0000-0000-0000BCA60000}"/>
    <cellStyle name="Normal 7 8 45 2 4" xfId="42686" xr:uid="{00000000-0005-0000-0000-0000BDA60000}"/>
    <cellStyle name="Normal 7 8 45 2 4 2" xfId="42687" xr:uid="{00000000-0005-0000-0000-0000BEA60000}"/>
    <cellStyle name="Normal 7 8 45 2 5" xfId="42688" xr:uid="{00000000-0005-0000-0000-0000BFA60000}"/>
    <cellStyle name="Normal 7 8 45 3" xfId="42689" xr:uid="{00000000-0005-0000-0000-0000C0A60000}"/>
    <cellStyle name="Normal 7 8 45 3 2" xfId="42690" xr:uid="{00000000-0005-0000-0000-0000C1A60000}"/>
    <cellStyle name="Normal 7 8 45 4" xfId="42691" xr:uid="{00000000-0005-0000-0000-0000C2A60000}"/>
    <cellStyle name="Normal 7 8 45 4 2" xfId="42692" xr:uid="{00000000-0005-0000-0000-0000C3A60000}"/>
    <cellStyle name="Normal 7 8 45 5" xfId="42693" xr:uid="{00000000-0005-0000-0000-0000C4A60000}"/>
    <cellStyle name="Normal 7 8 45 5 2" xfId="42694" xr:uid="{00000000-0005-0000-0000-0000C5A60000}"/>
    <cellStyle name="Normal 7 8 45 6" xfId="42695" xr:uid="{00000000-0005-0000-0000-0000C6A60000}"/>
    <cellStyle name="Normal 7 8 45 6 2" xfId="42696" xr:uid="{00000000-0005-0000-0000-0000C7A60000}"/>
    <cellStyle name="Normal 7 8 45 7" xfId="42697" xr:uid="{00000000-0005-0000-0000-0000C8A60000}"/>
    <cellStyle name="Normal 7 8 45 7 2" xfId="42698" xr:uid="{00000000-0005-0000-0000-0000C9A60000}"/>
    <cellStyle name="Normal 7 8 45 8" xfId="42699" xr:uid="{00000000-0005-0000-0000-0000CAA60000}"/>
    <cellStyle name="Normal 7 8 45 8 2" xfId="42700" xr:uid="{00000000-0005-0000-0000-0000CBA60000}"/>
    <cellStyle name="Normal 7 8 45 9" xfId="42701" xr:uid="{00000000-0005-0000-0000-0000CCA60000}"/>
    <cellStyle name="Normal 7 8 46" xfId="42702" xr:uid="{00000000-0005-0000-0000-0000CDA60000}"/>
    <cellStyle name="Normal 7 8 46 2" xfId="42703" xr:uid="{00000000-0005-0000-0000-0000CEA60000}"/>
    <cellStyle name="Normal 7 8 46 3" xfId="42704" xr:uid="{00000000-0005-0000-0000-0000CFA60000}"/>
    <cellStyle name="Normal 7 8 47" xfId="42705" xr:uid="{00000000-0005-0000-0000-0000D0A60000}"/>
    <cellStyle name="Normal 7 8 47 2" xfId="42706" xr:uid="{00000000-0005-0000-0000-0000D1A60000}"/>
    <cellStyle name="Normal 7 8 47 2 2" xfId="42707" xr:uid="{00000000-0005-0000-0000-0000D2A60000}"/>
    <cellStyle name="Normal 7 8 47 3" xfId="42708" xr:uid="{00000000-0005-0000-0000-0000D3A60000}"/>
    <cellStyle name="Normal 7 8 47 3 2" xfId="42709" xr:uid="{00000000-0005-0000-0000-0000D4A60000}"/>
    <cellStyle name="Normal 7 8 47 4" xfId="42710" xr:uid="{00000000-0005-0000-0000-0000D5A60000}"/>
    <cellStyle name="Normal 7 8 47 4 2" xfId="42711" xr:uid="{00000000-0005-0000-0000-0000D6A60000}"/>
    <cellStyle name="Normal 7 8 47 5" xfId="42712" xr:uid="{00000000-0005-0000-0000-0000D7A60000}"/>
    <cellStyle name="Normal 7 8 48" xfId="42713" xr:uid="{00000000-0005-0000-0000-0000D8A60000}"/>
    <cellStyle name="Normal 7 8 48 2" xfId="42714" xr:uid="{00000000-0005-0000-0000-0000D9A60000}"/>
    <cellStyle name="Normal 7 8 49" xfId="42715" xr:uid="{00000000-0005-0000-0000-0000DAA60000}"/>
    <cellStyle name="Normal 7 8 49 2" xfId="42716" xr:uid="{00000000-0005-0000-0000-0000DBA60000}"/>
    <cellStyle name="Normal 7 8 5" xfId="42717" xr:uid="{00000000-0005-0000-0000-0000DCA60000}"/>
    <cellStyle name="Normal 7 8 5 10" xfId="42718" xr:uid="{00000000-0005-0000-0000-0000DDA60000}"/>
    <cellStyle name="Normal 7 8 5 2" xfId="42719" xr:uid="{00000000-0005-0000-0000-0000DEA60000}"/>
    <cellStyle name="Normal 7 8 5 2 2" xfId="42720" xr:uid="{00000000-0005-0000-0000-0000DFA60000}"/>
    <cellStyle name="Normal 7 8 5 3" xfId="42721" xr:uid="{00000000-0005-0000-0000-0000E0A60000}"/>
    <cellStyle name="Normal 7 8 5 3 2" xfId="42722" xr:uid="{00000000-0005-0000-0000-0000E1A60000}"/>
    <cellStyle name="Normal 7 8 5 4" xfId="42723" xr:uid="{00000000-0005-0000-0000-0000E2A60000}"/>
    <cellStyle name="Normal 7 8 5 4 2" xfId="42724" xr:uid="{00000000-0005-0000-0000-0000E3A60000}"/>
    <cellStyle name="Normal 7 8 5 5" xfId="42725" xr:uid="{00000000-0005-0000-0000-0000E4A60000}"/>
    <cellStyle name="Normal 7 8 5 5 2" xfId="42726" xr:uid="{00000000-0005-0000-0000-0000E5A60000}"/>
    <cellStyle name="Normal 7 8 5 6" xfId="42727" xr:uid="{00000000-0005-0000-0000-0000E6A60000}"/>
    <cellStyle name="Normal 7 8 5 6 2" xfId="42728" xr:uid="{00000000-0005-0000-0000-0000E7A60000}"/>
    <cellStyle name="Normal 7 8 5 7" xfId="42729" xr:uid="{00000000-0005-0000-0000-0000E8A60000}"/>
    <cellStyle name="Normal 7 8 5 7 2" xfId="42730" xr:uid="{00000000-0005-0000-0000-0000E9A60000}"/>
    <cellStyle name="Normal 7 8 5 8" xfId="42731" xr:uid="{00000000-0005-0000-0000-0000EAA60000}"/>
    <cellStyle name="Normal 7 8 5 9" xfId="42732" xr:uid="{00000000-0005-0000-0000-0000EBA60000}"/>
    <cellStyle name="Normal 7 8 50" xfId="42733" xr:uid="{00000000-0005-0000-0000-0000ECA60000}"/>
    <cellStyle name="Normal 7 8 50 2" xfId="42734" xr:uid="{00000000-0005-0000-0000-0000EDA60000}"/>
    <cellStyle name="Normal 7 8 51" xfId="42735" xr:uid="{00000000-0005-0000-0000-0000EEA60000}"/>
    <cellStyle name="Normal 7 8 51 2" xfId="42736" xr:uid="{00000000-0005-0000-0000-0000EFA60000}"/>
    <cellStyle name="Normal 7 8 52" xfId="42737" xr:uid="{00000000-0005-0000-0000-0000F0A60000}"/>
    <cellStyle name="Normal 7 8 53" xfId="42738" xr:uid="{00000000-0005-0000-0000-0000F1A60000}"/>
    <cellStyle name="Normal 7 8 6" xfId="42739" xr:uid="{00000000-0005-0000-0000-0000F2A60000}"/>
    <cellStyle name="Normal 7 8 6 10" xfId="42740" xr:uid="{00000000-0005-0000-0000-0000F3A60000}"/>
    <cellStyle name="Normal 7 8 6 2" xfId="42741" xr:uid="{00000000-0005-0000-0000-0000F4A60000}"/>
    <cellStyle name="Normal 7 8 6 2 2" xfId="42742" xr:uid="{00000000-0005-0000-0000-0000F5A60000}"/>
    <cellStyle name="Normal 7 8 6 3" xfId="42743" xr:uid="{00000000-0005-0000-0000-0000F6A60000}"/>
    <cellStyle name="Normal 7 8 6 3 2" xfId="42744" xr:uid="{00000000-0005-0000-0000-0000F7A60000}"/>
    <cellStyle name="Normal 7 8 6 4" xfId="42745" xr:uid="{00000000-0005-0000-0000-0000F8A60000}"/>
    <cellStyle name="Normal 7 8 6 4 2" xfId="42746" xr:uid="{00000000-0005-0000-0000-0000F9A60000}"/>
    <cellStyle name="Normal 7 8 6 5" xfId="42747" xr:uid="{00000000-0005-0000-0000-0000FAA60000}"/>
    <cellStyle name="Normal 7 8 6 5 2" xfId="42748" xr:uid="{00000000-0005-0000-0000-0000FBA60000}"/>
    <cellStyle name="Normal 7 8 6 6" xfId="42749" xr:uid="{00000000-0005-0000-0000-0000FCA60000}"/>
    <cellStyle name="Normal 7 8 6 6 2" xfId="42750" xr:uid="{00000000-0005-0000-0000-0000FDA60000}"/>
    <cellStyle name="Normal 7 8 6 7" xfId="42751" xr:uid="{00000000-0005-0000-0000-0000FEA60000}"/>
    <cellStyle name="Normal 7 8 6 7 2" xfId="42752" xr:uid="{00000000-0005-0000-0000-0000FFA60000}"/>
    <cellStyle name="Normal 7 8 6 8" xfId="42753" xr:uid="{00000000-0005-0000-0000-000000A70000}"/>
    <cellStyle name="Normal 7 8 6 9" xfId="42754" xr:uid="{00000000-0005-0000-0000-000001A70000}"/>
    <cellStyle name="Normal 7 8 7" xfId="42755" xr:uid="{00000000-0005-0000-0000-000002A70000}"/>
    <cellStyle name="Normal 7 8 7 10" xfId="42756" xr:uid="{00000000-0005-0000-0000-000003A70000}"/>
    <cellStyle name="Normal 7 8 7 2" xfId="42757" xr:uid="{00000000-0005-0000-0000-000004A70000}"/>
    <cellStyle name="Normal 7 8 7 2 2" xfId="42758" xr:uid="{00000000-0005-0000-0000-000005A70000}"/>
    <cellStyle name="Normal 7 8 7 3" xfId="42759" xr:uid="{00000000-0005-0000-0000-000006A70000}"/>
    <cellStyle name="Normal 7 8 7 3 2" xfId="42760" xr:uid="{00000000-0005-0000-0000-000007A70000}"/>
    <cellStyle name="Normal 7 8 7 4" xfId="42761" xr:uid="{00000000-0005-0000-0000-000008A70000}"/>
    <cellStyle name="Normal 7 8 7 4 2" xfId="42762" xr:uid="{00000000-0005-0000-0000-000009A70000}"/>
    <cellStyle name="Normal 7 8 7 5" xfId="42763" xr:uid="{00000000-0005-0000-0000-00000AA70000}"/>
    <cellStyle name="Normal 7 8 7 5 2" xfId="42764" xr:uid="{00000000-0005-0000-0000-00000BA70000}"/>
    <cellStyle name="Normal 7 8 7 6" xfId="42765" xr:uid="{00000000-0005-0000-0000-00000CA70000}"/>
    <cellStyle name="Normal 7 8 7 6 2" xfId="42766" xr:uid="{00000000-0005-0000-0000-00000DA70000}"/>
    <cellStyle name="Normal 7 8 7 7" xfId="42767" xr:uid="{00000000-0005-0000-0000-00000EA70000}"/>
    <cellStyle name="Normal 7 8 7 7 2" xfId="42768" xr:uid="{00000000-0005-0000-0000-00000FA70000}"/>
    <cellStyle name="Normal 7 8 7 8" xfId="42769" xr:uid="{00000000-0005-0000-0000-000010A70000}"/>
    <cellStyle name="Normal 7 8 7 9" xfId="42770" xr:uid="{00000000-0005-0000-0000-000011A70000}"/>
    <cellStyle name="Normal 7 8 8" xfId="42771" xr:uid="{00000000-0005-0000-0000-000012A70000}"/>
    <cellStyle name="Normal 7 8 8 10" xfId="42772" xr:uid="{00000000-0005-0000-0000-000013A70000}"/>
    <cellStyle name="Normal 7 8 8 2" xfId="42773" xr:uid="{00000000-0005-0000-0000-000014A70000}"/>
    <cellStyle name="Normal 7 8 8 2 2" xfId="42774" xr:uid="{00000000-0005-0000-0000-000015A70000}"/>
    <cellStyle name="Normal 7 8 8 3" xfId="42775" xr:uid="{00000000-0005-0000-0000-000016A70000}"/>
    <cellStyle name="Normal 7 8 8 3 2" xfId="42776" xr:uid="{00000000-0005-0000-0000-000017A70000}"/>
    <cellStyle name="Normal 7 8 8 4" xfId="42777" xr:uid="{00000000-0005-0000-0000-000018A70000}"/>
    <cellStyle name="Normal 7 8 8 4 2" xfId="42778" xr:uid="{00000000-0005-0000-0000-000019A70000}"/>
    <cellStyle name="Normal 7 8 8 5" xfId="42779" xr:uid="{00000000-0005-0000-0000-00001AA70000}"/>
    <cellStyle name="Normal 7 8 8 5 2" xfId="42780" xr:uid="{00000000-0005-0000-0000-00001BA70000}"/>
    <cellStyle name="Normal 7 8 8 6" xfId="42781" xr:uid="{00000000-0005-0000-0000-00001CA70000}"/>
    <cellStyle name="Normal 7 8 8 6 2" xfId="42782" xr:uid="{00000000-0005-0000-0000-00001DA70000}"/>
    <cellStyle name="Normal 7 8 8 7" xfId="42783" xr:uid="{00000000-0005-0000-0000-00001EA70000}"/>
    <cellStyle name="Normal 7 8 8 7 2" xfId="42784" xr:uid="{00000000-0005-0000-0000-00001FA70000}"/>
    <cellStyle name="Normal 7 8 8 8" xfId="42785" xr:uid="{00000000-0005-0000-0000-000020A70000}"/>
    <cellStyle name="Normal 7 8 8 9" xfId="42786" xr:uid="{00000000-0005-0000-0000-000021A70000}"/>
    <cellStyle name="Normal 7 8 9" xfId="42787" xr:uid="{00000000-0005-0000-0000-000022A70000}"/>
    <cellStyle name="Normal 7 8 9 10" xfId="42788" xr:uid="{00000000-0005-0000-0000-000023A70000}"/>
    <cellStyle name="Normal 7 8 9 2" xfId="42789" xr:uid="{00000000-0005-0000-0000-000024A70000}"/>
    <cellStyle name="Normal 7 8 9 2 2" xfId="42790" xr:uid="{00000000-0005-0000-0000-000025A70000}"/>
    <cellStyle name="Normal 7 8 9 3" xfId="42791" xr:uid="{00000000-0005-0000-0000-000026A70000}"/>
    <cellStyle name="Normal 7 8 9 3 2" xfId="42792" xr:uid="{00000000-0005-0000-0000-000027A70000}"/>
    <cellStyle name="Normal 7 8 9 4" xfId="42793" xr:uid="{00000000-0005-0000-0000-000028A70000}"/>
    <cellStyle name="Normal 7 8 9 4 2" xfId="42794" xr:uid="{00000000-0005-0000-0000-000029A70000}"/>
    <cellStyle name="Normal 7 8 9 5" xfId="42795" xr:uid="{00000000-0005-0000-0000-00002AA70000}"/>
    <cellStyle name="Normal 7 8 9 5 2" xfId="42796" xr:uid="{00000000-0005-0000-0000-00002BA70000}"/>
    <cellStyle name="Normal 7 8 9 6" xfId="42797" xr:uid="{00000000-0005-0000-0000-00002CA70000}"/>
    <cellStyle name="Normal 7 8 9 6 2" xfId="42798" xr:uid="{00000000-0005-0000-0000-00002DA70000}"/>
    <cellStyle name="Normal 7 8 9 7" xfId="42799" xr:uid="{00000000-0005-0000-0000-00002EA70000}"/>
    <cellStyle name="Normal 7 8 9 7 2" xfId="42800" xr:uid="{00000000-0005-0000-0000-00002FA70000}"/>
    <cellStyle name="Normal 7 8 9 8" xfId="42801" xr:uid="{00000000-0005-0000-0000-000030A70000}"/>
    <cellStyle name="Normal 7 8 9 9" xfId="42802" xr:uid="{00000000-0005-0000-0000-000031A70000}"/>
    <cellStyle name="Normal 7 9" xfId="42803" xr:uid="{00000000-0005-0000-0000-000032A70000}"/>
    <cellStyle name="Normal 7 9 10" xfId="42804" xr:uid="{00000000-0005-0000-0000-000033A70000}"/>
    <cellStyle name="Normal 7 9 2" xfId="42805" xr:uid="{00000000-0005-0000-0000-000034A70000}"/>
    <cellStyle name="Normal 7 9 2 2" xfId="42806" xr:uid="{00000000-0005-0000-0000-000035A70000}"/>
    <cellStyle name="Normal 7 9 3" xfId="42807" xr:uid="{00000000-0005-0000-0000-000036A70000}"/>
    <cellStyle name="Normal 7 9 3 2" xfId="42808" xr:uid="{00000000-0005-0000-0000-000037A70000}"/>
    <cellStyle name="Normal 7 9 4" xfId="42809" xr:uid="{00000000-0005-0000-0000-000038A70000}"/>
    <cellStyle name="Normal 7 9 4 2" xfId="42810" xr:uid="{00000000-0005-0000-0000-000039A70000}"/>
    <cellStyle name="Normal 7 9 5" xfId="42811" xr:uid="{00000000-0005-0000-0000-00003AA70000}"/>
    <cellStyle name="Normal 7 9 5 2" xfId="42812" xr:uid="{00000000-0005-0000-0000-00003BA70000}"/>
    <cellStyle name="Normal 7 9 6" xfId="42813" xr:uid="{00000000-0005-0000-0000-00003CA70000}"/>
    <cellStyle name="Normal 7 9 6 2" xfId="42814" xr:uid="{00000000-0005-0000-0000-00003DA70000}"/>
    <cellStyle name="Normal 7 9 7" xfId="42815" xr:uid="{00000000-0005-0000-0000-00003EA70000}"/>
    <cellStyle name="Normal 7 9 7 2" xfId="42816" xr:uid="{00000000-0005-0000-0000-00003FA70000}"/>
    <cellStyle name="Normal 7 9 8" xfId="42817" xr:uid="{00000000-0005-0000-0000-000040A70000}"/>
    <cellStyle name="Normal 7 9 9" xfId="42818" xr:uid="{00000000-0005-0000-0000-000041A70000}"/>
    <cellStyle name="Normal 70" xfId="42819" xr:uid="{00000000-0005-0000-0000-000042A70000}"/>
    <cellStyle name="Normal 70 10" xfId="42820" xr:uid="{00000000-0005-0000-0000-000043A70000}"/>
    <cellStyle name="Normal 70 10 2" xfId="42821" xr:uid="{00000000-0005-0000-0000-000044A70000}"/>
    <cellStyle name="Normal 70 11" xfId="42822" xr:uid="{00000000-0005-0000-0000-000045A70000}"/>
    <cellStyle name="Normal 70 12" xfId="42823" xr:uid="{00000000-0005-0000-0000-000046A70000}"/>
    <cellStyle name="Normal 70 2" xfId="42824" xr:uid="{00000000-0005-0000-0000-000047A70000}"/>
    <cellStyle name="Normal 70 2 2" xfId="42825" xr:uid="{00000000-0005-0000-0000-000048A70000}"/>
    <cellStyle name="Normal 70 2 2 2" xfId="42826" xr:uid="{00000000-0005-0000-0000-000049A70000}"/>
    <cellStyle name="Normal 70 2 2 3" xfId="42827" xr:uid="{00000000-0005-0000-0000-00004AA70000}"/>
    <cellStyle name="Normal 70 2 3" xfId="42828" xr:uid="{00000000-0005-0000-0000-00004BA70000}"/>
    <cellStyle name="Normal 70 2 3 2" xfId="42829" xr:uid="{00000000-0005-0000-0000-00004CA70000}"/>
    <cellStyle name="Normal 70 2 4" xfId="42830" xr:uid="{00000000-0005-0000-0000-00004DA70000}"/>
    <cellStyle name="Normal 70 2 4 2" xfId="42831" xr:uid="{00000000-0005-0000-0000-00004EA70000}"/>
    <cellStyle name="Normal 70 2 5" xfId="42832" xr:uid="{00000000-0005-0000-0000-00004FA70000}"/>
    <cellStyle name="Normal 70 2 5 2" xfId="42833" xr:uid="{00000000-0005-0000-0000-000050A70000}"/>
    <cellStyle name="Normal 70 2 6" xfId="42834" xr:uid="{00000000-0005-0000-0000-000051A70000}"/>
    <cellStyle name="Normal 70 2 7" xfId="42835" xr:uid="{00000000-0005-0000-0000-000052A70000}"/>
    <cellStyle name="Normal 70 3" xfId="42836" xr:uid="{00000000-0005-0000-0000-000053A70000}"/>
    <cellStyle name="Normal 70 3 2" xfId="42837" xr:uid="{00000000-0005-0000-0000-000054A70000}"/>
    <cellStyle name="Normal 70 3 2 2" xfId="42838" xr:uid="{00000000-0005-0000-0000-000055A70000}"/>
    <cellStyle name="Normal 70 3 2 3" xfId="42839" xr:uid="{00000000-0005-0000-0000-000056A70000}"/>
    <cellStyle name="Normal 70 3 3" xfId="42840" xr:uid="{00000000-0005-0000-0000-000057A70000}"/>
    <cellStyle name="Normal 70 3 3 2" xfId="42841" xr:uid="{00000000-0005-0000-0000-000058A70000}"/>
    <cellStyle name="Normal 70 3 4" xfId="42842" xr:uid="{00000000-0005-0000-0000-000059A70000}"/>
    <cellStyle name="Normal 70 3 4 2" xfId="42843" xr:uid="{00000000-0005-0000-0000-00005AA70000}"/>
    <cellStyle name="Normal 70 3 5" xfId="42844" xr:uid="{00000000-0005-0000-0000-00005BA70000}"/>
    <cellStyle name="Normal 70 3 5 2" xfId="42845" xr:uid="{00000000-0005-0000-0000-00005CA70000}"/>
    <cellStyle name="Normal 70 3 6" xfId="42846" xr:uid="{00000000-0005-0000-0000-00005DA70000}"/>
    <cellStyle name="Normal 70 3 7" xfId="42847" xr:uid="{00000000-0005-0000-0000-00005EA70000}"/>
    <cellStyle name="Normal 70 4" xfId="42848" xr:uid="{00000000-0005-0000-0000-00005FA70000}"/>
    <cellStyle name="Normal 70 4 2" xfId="42849" xr:uid="{00000000-0005-0000-0000-000060A70000}"/>
    <cellStyle name="Normal 70 4 2 2" xfId="42850" xr:uid="{00000000-0005-0000-0000-000061A70000}"/>
    <cellStyle name="Normal 70 4 2 3" xfId="42851" xr:uid="{00000000-0005-0000-0000-000062A70000}"/>
    <cellStyle name="Normal 70 4 3" xfId="42852" xr:uid="{00000000-0005-0000-0000-000063A70000}"/>
    <cellStyle name="Normal 70 4 3 2" xfId="42853" xr:uid="{00000000-0005-0000-0000-000064A70000}"/>
    <cellStyle name="Normal 70 4 4" xfId="42854" xr:uid="{00000000-0005-0000-0000-000065A70000}"/>
    <cellStyle name="Normal 70 4 4 2" xfId="42855" xr:uid="{00000000-0005-0000-0000-000066A70000}"/>
    <cellStyle name="Normal 70 4 5" xfId="42856" xr:uid="{00000000-0005-0000-0000-000067A70000}"/>
    <cellStyle name="Normal 70 4 5 2" xfId="42857" xr:uid="{00000000-0005-0000-0000-000068A70000}"/>
    <cellStyle name="Normal 70 4 6" xfId="42858" xr:uid="{00000000-0005-0000-0000-000069A70000}"/>
    <cellStyle name="Normal 70 4 7" xfId="42859" xr:uid="{00000000-0005-0000-0000-00006AA70000}"/>
    <cellStyle name="Normal 70 5" xfId="42860" xr:uid="{00000000-0005-0000-0000-00006BA70000}"/>
    <cellStyle name="Normal 70 5 2" xfId="42861" xr:uid="{00000000-0005-0000-0000-00006CA70000}"/>
    <cellStyle name="Normal 70 5 3" xfId="42862" xr:uid="{00000000-0005-0000-0000-00006DA70000}"/>
    <cellStyle name="Normal 70 6" xfId="42863" xr:uid="{00000000-0005-0000-0000-00006EA70000}"/>
    <cellStyle name="Normal 70 6 2" xfId="42864" xr:uid="{00000000-0005-0000-0000-00006FA70000}"/>
    <cellStyle name="Normal 70 7" xfId="42865" xr:uid="{00000000-0005-0000-0000-000070A70000}"/>
    <cellStyle name="Normal 70 7 2" xfId="42866" xr:uid="{00000000-0005-0000-0000-000071A70000}"/>
    <cellStyle name="Normal 70 8" xfId="42867" xr:uid="{00000000-0005-0000-0000-000072A70000}"/>
    <cellStyle name="Normal 70 8 2" xfId="42868" xr:uid="{00000000-0005-0000-0000-000073A70000}"/>
    <cellStyle name="Normal 70 9" xfId="42869" xr:uid="{00000000-0005-0000-0000-000074A70000}"/>
    <cellStyle name="Normal 70 9 2" xfId="42870" xr:uid="{00000000-0005-0000-0000-000075A70000}"/>
    <cellStyle name="Normal 71" xfId="42871" xr:uid="{00000000-0005-0000-0000-000076A70000}"/>
    <cellStyle name="Normal 71 10" xfId="42872" xr:uid="{00000000-0005-0000-0000-000077A70000}"/>
    <cellStyle name="Normal 71 10 2" xfId="42873" xr:uid="{00000000-0005-0000-0000-000078A70000}"/>
    <cellStyle name="Normal 71 11" xfId="42874" xr:uid="{00000000-0005-0000-0000-000079A70000}"/>
    <cellStyle name="Normal 71 12" xfId="42875" xr:uid="{00000000-0005-0000-0000-00007AA70000}"/>
    <cellStyle name="Normal 71 2" xfId="42876" xr:uid="{00000000-0005-0000-0000-00007BA70000}"/>
    <cellStyle name="Normal 71 2 2" xfId="42877" xr:uid="{00000000-0005-0000-0000-00007CA70000}"/>
    <cellStyle name="Normal 71 2 2 2" xfId="42878" xr:uid="{00000000-0005-0000-0000-00007DA70000}"/>
    <cellStyle name="Normal 71 2 2 3" xfId="42879" xr:uid="{00000000-0005-0000-0000-00007EA70000}"/>
    <cellStyle name="Normal 71 2 3" xfId="42880" xr:uid="{00000000-0005-0000-0000-00007FA70000}"/>
    <cellStyle name="Normal 71 2 3 2" xfId="42881" xr:uid="{00000000-0005-0000-0000-000080A70000}"/>
    <cellStyle name="Normal 71 2 4" xfId="42882" xr:uid="{00000000-0005-0000-0000-000081A70000}"/>
    <cellStyle name="Normal 71 2 4 2" xfId="42883" xr:uid="{00000000-0005-0000-0000-000082A70000}"/>
    <cellStyle name="Normal 71 2 5" xfId="42884" xr:uid="{00000000-0005-0000-0000-000083A70000}"/>
    <cellStyle name="Normal 71 2 5 2" xfId="42885" xr:uid="{00000000-0005-0000-0000-000084A70000}"/>
    <cellStyle name="Normal 71 2 6" xfId="42886" xr:uid="{00000000-0005-0000-0000-000085A70000}"/>
    <cellStyle name="Normal 71 2 7" xfId="42887" xr:uid="{00000000-0005-0000-0000-000086A70000}"/>
    <cellStyle name="Normal 71 3" xfId="42888" xr:uid="{00000000-0005-0000-0000-000087A70000}"/>
    <cellStyle name="Normal 71 3 2" xfId="42889" xr:uid="{00000000-0005-0000-0000-000088A70000}"/>
    <cellStyle name="Normal 71 3 2 2" xfId="42890" xr:uid="{00000000-0005-0000-0000-000089A70000}"/>
    <cellStyle name="Normal 71 3 2 3" xfId="42891" xr:uid="{00000000-0005-0000-0000-00008AA70000}"/>
    <cellStyle name="Normal 71 3 3" xfId="42892" xr:uid="{00000000-0005-0000-0000-00008BA70000}"/>
    <cellStyle name="Normal 71 3 3 2" xfId="42893" xr:uid="{00000000-0005-0000-0000-00008CA70000}"/>
    <cellStyle name="Normal 71 3 4" xfId="42894" xr:uid="{00000000-0005-0000-0000-00008DA70000}"/>
    <cellStyle name="Normal 71 3 4 2" xfId="42895" xr:uid="{00000000-0005-0000-0000-00008EA70000}"/>
    <cellStyle name="Normal 71 3 5" xfId="42896" xr:uid="{00000000-0005-0000-0000-00008FA70000}"/>
    <cellStyle name="Normal 71 3 5 2" xfId="42897" xr:uid="{00000000-0005-0000-0000-000090A70000}"/>
    <cellStyle name="Normal 71 3 6" xfId="42898" xr:uid="{00000000-0005-0000-0000-000091A70000}"/>
    <cellStyle name="Normal 71 3 7" xfId="42899" xr:uid="{00000000-0005-0000-0000-000092A70000}"/>
    <cellStyle name="Normal 71 4" xfId="42900" xr:uid="{00000000-0005-0000-0000-000093A70000}"/>
    <cellStyle name="Normal 71 4 2" xfId="42901" xr:uid="{00000000-0005-0000-0000-000094A70000}"/>
    <cellStyle name="Normal 71 4 2 2" xfId="42902" xr:uid="{00000000-0005-0000-0000-000095A70000}"/>
    <cellStyle name="Normal 71 4 2 3" xfId="42903" xr:uid="{00000000-0005-0000-0000-000096A70000}"/>
    <cellStyle name="Normal 71 4 3" xfId="42904" xr:uid="{00000000-0005-0000-0000-000097A70000}"/>
    <cellStyle name="Normal 71 4 3 2" xfId="42905" xr:uid="{00000000-0005-0000-0000-000098A70000}"/>
    <cellStyle name="Normal 71 4 4" xfId="42906" xr:uid="{00000000-0005-0000-0000-000099A70000}"/>
    <cellStyle name="Normal 71 4 4 2" xfId="42907" xr:uid="{00000000-0005-0000-0000-00009AA70000}"/>
    <cellStyle name="Normal 71 4 5" xfId="42908" xr:uid="{00000000-0005-0000-0000-00009BA70000}"/>
    <cellStyle name="Normal 71 4 5 2" xfId="42909" xr:uid="{00000000-0005-0000-0000-00009CA70000}"/>
    <cellStyle name="Normal 71 4 6" xfId="42910" xr:uid="{00000000-0005-0000-0000-00009DA70000}"/>
    <cellStyle name="Normal 71 4 7" xfId="42911" xr:uid="{00000000-0005-0000-0000-00009EA70000}"/>
    <cellStyle name="Normal 71 5" xfId="42912" xr:uid="{00000000-0005-0000-0000-00009FA70000}"/>
    <cellStyle name="Normal 71 5 2" xfId="42913" xr:uid="{00000000-0005-0000-0000-0000A0A70000}"/>
    <cellStyle name="Normal 71 5 3" xfId="42914" xr:uid="{00000000-0005-0000-0000-0000A1A70000}"/>
    <cellStyle name="Normal 71 6" xfId="42915" xr:uid="{00000000-0005-0000-0000-0000A2A70000}"/>
    <cellStyle name="Normal 71 6 2" xfId="42916" xr:uid="{00000000-0005-0000-0000-0000A3A70000}"/>
    <cellStyle name="Normal 71 7" xfId="42917" xr:uid="{00000000-0005-0000-0000-0000A4A70000}"/>
    <cellStyle name="Normal 71 7 2" xfId="42918" xr:uid="{00000000-0005-0000-0000-0000A5A70000}"/>
    <cellStyle name="Normal 71 8" xfId="42919" xr:uid="{00000000-0005-0000-0000-0000A6A70000}"/>
    <cellStyle name="Normal 71 8 2" xfId="42920" xr:uid="{00000000-0005-0000-0000-0000A7A70000}"/>
    <cellStyle name="Normal 71 9" xfId="42921" xr:uid="{00000000-0005-0000-0000-0000A8A70000}"/>
    <cellStyle name="Normal 71 9 2" xfId="42922" xr:uid="{00000000-0005-0000-0000-0000A9A70000}"/>
    <cellStyle name="Normal 72" xfId="42923" xr:uid="{00000000-0005-0000-0000-0000AAA70000}"/>
    <cellStyle name="Normal 72 10" xfId="42924" xr:uid="{00000000-0005-0000-0000-0000ABA70000}"/>
    <cellStyle name="Normal 72 10 2" xfId="42925" xr:uid="{00000000-0005-0000-0000-0000ACA70000}"/>
    <cellStyle name="Normal 72 11" xfId="42926" xr:uid="{00000000-0005-0000-0000-0000ADA70000}"/>
    <cellStyle name="Normal 72 12" xfId="42927" xr:uid="{00000000-0005-0000-0000-0000AEA70000}"/>
    <cellStyle name="Normal 72 2" xfId="42928" xr:uid="{00000000-0005-0000-0000-0000AFA70000}"/>
    <cellStyle name="Normal 72 2 2" xfId="42929" xr:uid="{00000000-0005-0000-0000-0000B0A70000}"/>
    <cellStyle name="Normal 72 2 2 2" xfId="42930" xr:uid="{00000000-0005-0000-0000-0000B1A70000}"/>
    <cellStyle name="Normal 72 2 2 3" xfId="42931" xr:uid="{00000000-0005-0000-0000-0000B2A70000}"/>
    <cellStyle name="Normal 72 2 3" xfId="42932" xr:uid="{00000000-0005-0000-0000-0000B3A70000}"/>
    <cellStyle name="Normal 72 2 3 2" xfId="42933" xr:uid="{00000000-0005-0000-0000-0000B4A70000}"/>
    <cellStyle name="Normal 72 2 4" xfId="42934" xr:uid="{00000000-0005-0000-0000-0000B5A70000}"/>
    <cellStyle name="Normal 72 2 4 2" xfId="42935" xr:uid="{00000000-0005-0000-0000-0000B6A70000}"/>
    <cellStyle name="Normal 72 2 5" xfId="42936" xr:uid="{00000000-0005-0000-0000-0000B7A70000}"/>
    <cellStyle name="Normal 72 2 5 2" xfId="42937" xr:uid="{00000000-0005-0000-0000-0000B8A70000}"/>
    <cellStyle name="Normal 72 2 6" xfId="42938" xr:uid="{00000000-0005-0000-0000-0000B9A70000}"/>
    <cellStyle name="Normal 72 2 7" xfId="42939" xr:uid="{00000000-0005-0000-0000-0000BAA70000}"/>
    <cellStyle name="Normal 72 3" xfId="42940" xr:uid="{00000000-0005-0000-0000-0000BBA70000}"/>
    <cellStyle name="Normal 72 3 2" xfId="42941" xr:uid="{00000000-0005-0000-0000-0000BCA70000}"/>
    <cellStyle name="Normal 72 3 2 2" xfId="42942" xr:uid="{00000000-0005-0000-0000-0000BDA70000}"/>
    <cellStyle name="Normal 72 3 2 3" xfId="42943" xr:uid="{00000000-0005-0000-0000-0000BEA70000}"/>
    <cellStyle name="Normal 72 3 3" xfId="42944" xr:uid="{00000000-0005-0000-0000-0000BFA70000}"/>
    <cellStyle name="Normal 72 3 3 2" xfId="42945" xr:uid="{00000000-0005-0000-0000-0000C0A70000}"/>
    <cellStyle name="Normal 72 3 4" xfId="42946" xr:uid="{00000000-0005-0000-0000-0000C1A70000}"/>
    <cellStyle name="Normal 72 3 4 2" xfId="42947" xr:uid="{00000000-0005-0000-0000-0000C2A70000}"/>
    <cellStyle name="Normal 72 3 5" xfId="42948" xr:uid="{00000000-0005-0000-0000-0000C3A70000}"/>
    <cellStyle name="Normal 72 3 5 2" xfId="42949" xr:uid="{00000000-0005-0000-0000-0000C4A70000}"/>
    <cellStyle name="Normal 72 3 6" xfId="42950" xr:uid="{00000000-0005-0000-0000-0000C5A70000}"/>
    <cellStyle name="Normal 72 3 7" xfId="42951" xr:uid="{00000000-0005-0000-0000-0000C6A70000}"/>
    <cellStyle name="Normal 72 4" xfId="42952" xr:uid="{00000000-0005-0000-0000-0000C7A70000}"/>
    <cellStyle name="Normal 72 4 2" xfId="42953" xr:uid="{00000000-0005-0000-0000-0000C8A70000}"/>
    <cellStyle name="Normal 72 4 2 2" xfId="42954" xr:uid="{00000000-0005-0000-0000-0000C9A70000}"/>
    <cellStyle name="Normal 72 4 2 3" xfId="42955" xr:uid="{00000000-0005-0000-0000-0000CAA70000}"/>
    <cellStyle name="Normal 72 4 3" xfId="42956" xr:uid="{00000000-0005-0000-0000-0000CBA70000}"/>
    <cellStyle name="Normal 72 4 3 2" xfId="42957" xr:uid="{00000000-0005-0000-0000-0000CCA70000}"/>
    <cellStyle name="Normal 72 4 4" xfId="42958" xr:uid="{00000000-0005-0000-0000-0000CDA70000}"/>
    <cellStyle name="Normal 72 4 4 2" xfId="42959" xr:uid="{00000000-0005-0000-0000-0000CEA70000}"/>
    <cellStyle name="Normal 72 4 5" xfId="42960" xr:uid="{00000000-0005-0000-0000-0000CFA70000}"/>
    <cellStyle name="Normal 72 4 5 2" xfId="42961" xr:uid="{00000000-0005-0000-0000-0000D0A70000}"/>
    <cellStyle name="Normal 72 4 6" xfId="42962" xr:uid="{00000000-0005-0000-0000-0000D1A70000}"/>
    <cellStyle name="Normal 72 4 7" xfId="42963" xr:uid="{00000000-0005-0000-0000-0000D2A70000}"/>
    <cellStyle name="Normal 72 5" xfId="42964" xr:uid="{00000000-0005-0000-0000-0000D3A70000}"/>
    <cellStyle name="Normal 72 5 2" xfId="42965" xr:uid="{00000000-0005-0000-0000-0000D4A70000}"/>
    <cellStyle name="Normal 72 5 3" xfId="42966" xr:uid="{00000000-0005-0000-0000-0000D5A70000}"/>
    <cellStyle name="Normal 72 6" xfId="42967" xr:uid="{00000000-0005-0000-0000-0000D6A70000}"/>
    <cellStyle name="Normal 72 6 2" xfId="42968" xr:uid="{00000000-0005-0000-0000-0000D7A70000}"/>
    <cellStyle name="Normal 72 7" xfId="42969" xr:uid="{00000000-0005-0000-0000-0000D8A70000}"/>
    <cellStyle name="Normal 72 7 2" xfId="42970" xr:uid="{00000000-0005-0000-0000-0000D9A70000}"/>
    <cellStyle name="Normal 72 8" xfId="42971" xr:uid="{00000000-0005-0000-0000-0000DAA70000}"/>
    <cellStyle name="Normal 72 8 2" xfId="42972" xr:uid="{00000000-0005-0000-0000-0000DBA70000}"/>
    <cellStyle name="Normal 72 9" xfId="42973" xr:uid="{00000000-0005-0000-0000-0000DCA70000}"/>
    <cellStyle name="Normal 72 9 2" xfId="42974" xr:uid="{00000000-0005-0000-0000-0000DDA70000}"/>
    <cellStyle name="Normal 73" xfId="42975" xr:uid="{00000000-0005-0000-0000-0000DEA70000}"/>
    <cellStyle name="Normal 73 10" xfId="42976" xr:uid="{00000000-0005-0000-0000-0000DFA70000}"/>
    <cellStyle name="Normal 73 10 2" xfId="42977" xr:uid="{00000000-0005-0000-0000-0000E0A70000}"/>
    <cellStyle name="Normal 73 11" xfId="42978" xr:uid="{00000000-0005-0000-0000-0000E1A70000}"/>
    <cellStyle name="Normal 73 12" xfId="42979" xr:uid="{00000000-0005-0000-0000-0000E2A70000}"/>
    <cellStyle name="Normal 73 2" xfId="42980" xr:uid="{00000000-0005-0000-0000-0000E3A70000}"/>
    <cellStyle name="Normal 73 2 2" xfId="42981" xr:uid="{00000000-0005-0000-0000-0000E4A70000}"/>
    <cellStyle name="Normal 73 2 2 2" xfId="42982" xr:uid="{00000000-0005-0000-0000-0000E5A70000}"/>
    <cellStyle name="Normal 73 2 2 3" xfId="42983" xr:uid="{00000000-0005-0000-0000-0000E6A70000}"/>
    <cellStyle name="Normal 73 2 3" xfId="42984" xr:uid="{00000000-0005-0000-0000-0000E7A70000}"/>
    <cellStyle name="Normal 73 2 3 2" xfId="42985" xr:uid="{00000000-0005-0000-0000-0000E8A70000}"/>
    <cellStyle name="Normal 73 2 4" xfId="42986" xr:uid="{00000000-0005-0000-0000-0000E9A70000}"/>
    <cellStyle name="Normal 73 2 4 2" xfId="42987" xr:uid="{00000000-0005-0000-0000-0000EAA70000}"/>
    <cellStyle name="Normal 73 2 5" xfId="42988" xr:uid="{00000000-0005-0000-0000-0000EBA70000}"/>
    <cellStyle name="Normal 73 2 5 2" xfId="42989" xr:uid="{00000000-0005-0000-0000-0000ECA70000}"/>
    <cellStyle name="Normal 73 2 6" xfId="42990" xr:uid="{00000000-0005-0000-0000-0000EDA70000}"/>
    <cellStyle name="Normal 73 2 7" xfId="42991" xr:uid="{00000000-0005-0000-0000-0000EEA70000}"/>
    <cellStyle name="Normal 73 3" xfId="42992" xr:uid="{00000000-0005-0000-0000-0000EFA70000}"/>
    <cellStyle name="Normal 73 3 2" xfId="42993" xr:uid="{00000000-0005-0000-0000-0000F0A70000}"/>
    <cellStyle name="Normal 73 3 2 2" xfId="42994" xr:uid="{00000000-0005-0000-0000-0000F1A70000}"/>
    <cellStyle name="Normal 73 3 2 3" xfId="42995" xr:uid="{00000000-0005-0000-0000-0000F2A70000}"/>
    <cellStyle name="Normal 73 3 3" xfId="42996" xr:uid="{00000000-0005-0000-0000-0000F3A70000}"/>
    <cellStyle name="Normal 73 3 3 2" xfId="42997" xr:uid="{00000000-0005-0000-0000-0000F4A70000}"/>
    <cellStyle name="Normal 73 3 4" xfId="42998" xr:uid="{00000000-0005-0000-0000-0000F5A70000}"/>
    <cellStyle name="Normal 73 3 4 2" xfId="42999" xr:uid="{00000000-0005-0000-0000-0000F6A70000}"/>
    <cellStyle name="Normal 73 3 5" xfId="43000" xr:uid="{00000000-0005-0000-0000-0000F7A70000}"/>
    <cellStyle name="Normal 73 3 5 2" xfId="43001" xr:uid="{00000000-0005-0000-0000-0000F8A70000}"/>
    <cellStyle name="Normal 73 3 6" xfId="43002" xr:uid="{00000000-0005-0000-0000-0000F9A70000}"/>
    <cellStyle name="Normal 73 3 7" xfId="43003" xr:uid="{00000000-0005-0000-0000-0000FAA70000}"/>
    <cellStyle name="Normal 73 4" xfId="43004" xr:uid="{00000000-0005-0000-0000-0000FBA70000}"/>
    <cellStyle name="Normal 73 4 2" xfId="43005" xr:uid="{00000000-0005-0000-0000-0000FCA70000}"/>
    <cellStyle name="Normal 73 4 2 2" xfId="43006" xr:uid="{00000000-0005-0000-0000-0000FDA70000}"/>
    <cellStyle name="Normal 73 4 2 3" xfId="43007" xr:uid="{00000000-0005-0000-0000-0000FEA70000}"/>
    <cellStyle name="Normal 73 4 3" xfId="43008" xr:uid="{00000000-0005-0000-0000-0000FFA70000}"/>
    <cellStyle name="Normal 73 4 3 2" xfId="43009" xr:uid="{00000000-0005-0000-0000-000000A80000}"/>
    <cellStyle name="Normal 73 4 4" xfId="43010" xr:uid="{00000000-0005-0000-0000-000001A80000}"/>
    <cellStyle name="Normal 73 4 4 2" xfId="43011" xr:uid="{00000000-0005-0000-0000-000002A80000}"/>
    <cellStyle name="Normal 73 4 5" xfId="43012" xr:uid="{00000000-0005-0000-0000-000003A80000}"/>
    <cellStyle name="Normal 73 4 5 2" xfId="43013" xr:uid="{00000000-0005-0000-0000-000004A80000}"/>
    <cellStyle name="Normal 73 4 6" xfId="43014" xr:uid="{00000000-0005-0000-0000-000005A80000}"/>
    <cellStyle name="Normal 73 4 7" xfId="43015" xr:uid="{00000000-0005-0000-0000-000006A80000}"/>
    <cellStyle name="Normal 73 5" xfId="43016" xr:uid="{00000000-0005-0000-0000-000007A80000}"/>
    <cellStyle name="Normal 73 5 2" xfId="43017" xr:uid="{00000000-0005-0000-0000-000008A80000}"/>
    <cellStyle name="Normal 73 5 3" xfId="43018" xr:uid="{00000000-0005-0000-0000-000009A80000}"/>
    <cellStyle name="Normal 73 6" xfId="43019" xr:uid="{00000000-0005-0000-0000-00000AA80000}"/>
    <cellStyle name="Normal 73 6 2" xfId="43020" xr:uid="{00000000-0005-0000-0000-00000BA80000}"/>
    <cellStyle name="Normal 73 7" xfId="43021" xr:uid="{00000000-0005-0000-0000-00000CA80000}"/>
    <cellStyle name="Normal 73 7 2" xfId="43022" xr:uid="{00000000-0005-0000-0000-00000DA80000}"/>
    <cellStyle name="Normal 73 8" xfId="43023" xr:uid="{00000000-0005-0000-0000-00000EA80000}"/>
    <cellStyle name="Normal 73 8 2" xfId="43024" xr:uid="{00000000-0005-0000-0000-00000FA80000}"/>
    <cellStyle name="Normal 73 9" xfId="43025" xr:uid="{00000000-0005-0000-0000-000010A80000}"/>
    <cellStyle name="Normal 73 9 2" xfId="43026" xr:uid="{00000000-0005-0000-0000-000011A80000}"/>
    <cellStyle name="Normal 74" xfId="43027" xr:uid="{00000000-0005-0000-0000-000012A80000}"/>
    <cellStyle name="Normal 74 10" xfId="43028" xr:uid="{00000000-0005-0000-0000-000013A80000}"/>
    <cellStyle name="Normal 74 10 2" xfId="43029" xr:uid="{00000000-0005-0000-0000-000014A80000}"/>
    <cellStyle name="Normal 74 11" xfId="43030" xr:uid="{00000000-0005-0000-0000-000015A80000}"/>
    <cellStyle name="Normal 74 12" xfId="43031" xr:uid="{00000000-0005-0000-0000-000016A80000}"/>
    <cellStyle name="Normal 74 2" xfId="43032" xr:uid="{00000000-0005-0000-0000-000017A80000}"/>
    <cellStyle name="Normal 74 2 2" xfId="43033" xr:uid="{00000000-0005-0000-0000-000018A80000}"/>
    <cellStyle name="Normal 74 2 2 2" xfId="43034" xr:uid="{00000000-0005-0000-0000-000019A80000}"/>
    <cellStyle name="Normal 74 2 2 3" xfId="43035" xr:uid="{00000000-0005-0000-0000-00001AA80000}"/>
    <cellStyle name="Normal 74 2 3" xfId="43036" xr:uid="{00000000-0005-0000-0000-00001BA80000}"/>
    <cellStyle name="Normal 74 2 3 2" xfId="43037" xr:uid="{00000000-0005-0000-0000-00001CA80000}"/>
    <cellStyle name="Normal 74 2 4" xfId="43038" xr:uid="{00000000-0005-0000-0000-00001DA80000}"/>
    <cellStyle name="Normal 74 2 4 2" xfId="43039" xr:uid="{00000000-0005-0000-0000-00001EA80000}"/>
    <cellStyle name="Normal 74 2 5" xfId="43040" xr:uid="{00000000-0005-0000-0000-00001FA80000}"/>
    <cellStyle name="Normal 74 2 5 2" xfId="43041" xr:uid="{00000000-0005-0000-0000-000020A80000}"/>
    <cellStyle name="Normal 74 2 6" xfId="43042" xr:uid="{00000000-0005-0000-0000-000021A80000}"/>
    <cellStyle name="Normal 74 2 7" xfId="43043" xr:uid="{00000000-0005-0000-0000-000022A80000}"/>
    <cellStyle name="Normal 74 3" xfId="43044" xr:uid="{00000000-0005-0000-0000-000023A80000}"/>
    <cellStyle name="Normal 74 3 2" xfId="43045" xr:uid="{00000000-0005-0000-0000-000024A80000}"/>
    <cellStyle name="Normal 74 3 2 2" xfId="43046" xr:uid="{00000000-0005-0000-0000-000025A80000}"/>
    <cellStyle name="Normal 74 3 2 3" xfId="43047" xr:uid="{00000000-0005-0000-0000-000026A80000}"/>
    <cellStyle name="Normal 74 3 3" xfId="43048" xr:uid="{00000000-0005-0000-0000-000027A80000}"/>
    <cellStyle name="Normal 74 3 3 2" xfId="43049" xr:uid="{00000000-0005-0000-0000-000028A80000}"/>
    <cellStyle name="Normal 74 3 4" xfId="43050" xr:uid="{00000000-0005-0000-0000-000029A80000}"/>
    <cellStyle name="Normal 74 3 4 2" xfId="43051" xr:uid="{00000000-0005-0000-0000-00002AA80000}"/>
    <cellStyle name="Normal 74 3 5" xfId="43052" xr:uid="{00000000-0005-0000-0000-00002BA80000}"/>
    <cellStyle name="Normal 74 3 5 2" xfId="43053" xr:uid="{00000000-0005-0000-0000-00002CA80000}"/>
    <cellStyle name="Normal 74 3 6" xfId="43054" xr:uid="{00000000-0005-0000-0000-00002DA80000}"/>
    <cellStyle name="Normal 74 3 7" xfId="43055" xr:uid="{00000000-0005-0000-0000-00002EA80000}"/>
    <cellStyle name="Normal 74 4" xfId="43056" xr:uid="{00000000-0005-0000-0000-00002FA80000}"/>
    <cellStyle name="Normal 74 4 2" xfId="43057" xr:uid="{00000000-0005-0000-0000-000030A80000}"/>
    <cellStyle name="Normal 74 4 2 2" xfId="43058" xr:uid="{00000000-0005-0000-0000-000031A80000}"/>
    <cellStyle name="Normal 74 4 2 3" xfId="43059" xr:uid="{00000000-0005-0000-0000-000032A80000}"/>
    <cellStyle name="Normal 74 4 3" xfId="43060" xr:uid="{00000000-0005-0000-0000-000033A80000}"/>
    <cellStyle name="Normal 74 4 3 2" xfId="43061" xr:uid="{00000000-0005-0000-0000-000034A80000}"/>
    <cellStyle name="Normal 74 4 4" xfId="43062" xr:uid="{00000000-0005-0000-0000-000035A80000}"/>
    <cellStyle name="Normal 74 4 4 2" xfId="43063" xr:uid="{00000000-0005-0000-0000-000036A80000}"/>
    <cellStyle name="Normal 74 4 5" xfId="43064" xr:uid="{00000000-0005-0000-0000-000037A80000}"/>
    <cellStyle name="Normal 74 4 5 2" xfId="43065" xr:uid="{00000000-0005-0000-0000-000038A80000}"/>
    <cellStyle name="Normal 74 4 6" xfId="43066" xr:uid="{00000000-0005-0000-0000-000039A80000}"/>
    <cellStyle name="Normal 74 4 7" xfId="43067" xr:uid="{00000000-0005-0000-0000-00003AA80000}"/>
    <cellStyle name="Normal 74 5" xfId="43068" xr:uid="{00000000-0005-0000-0000-00003BA80000}"/>
    <cellStyle name="Normal 74 5 2" xfId="43069" xr:uid="{00000000-0005-0000-0000-00003CA80000}"/>
    <cellStyle name="Normal 74 5 3" xfId="43070" xr:uid="{00000000-0005-0000-0000-00003DA80000}"/>
    <cellStyle name="Normal 74 6" xfId="43071" xr:uid="{00000000-0005-0000-0000-00003EA80000}"/>
    <cellStyle name="Normal 74 6 2" xfId="43072" xr:uid="{00000000-0005-0000-0000-00003FA80000}"/>
    <cellStyle name="Normal 74 7" xfId="43073" xr:uid="{00000000-0005-0000-0000-000040A80000}"/>
    <cellStyle name="Normal 74 7 2" xfId="43074" xr:uid="{00000000-0005-0000-0000-000041A80000}"/>
    <cellStyle name="Normal 74 8" xfId="43075" xr:uid="{00000000-0005-0000-0000-000042A80000}"/>
    <cellStyle name="Normal 74 8 2" xfId="43076" xr:uid="{00000000-0005-0000-0000-000043A80000}"/>
    <cellStyle name="Normal 74 9" xfId="43077" xr:uid="{00000000-0005-0000-0000-000044A80000}"/>
    <cellStyle name="Normal 74 9 2" xfId="43078" xr:uid="{00000000-0005-0000-0000-000045A80000}"/>
    <cellStyle name="Normal 75" xfId="43079" xr:uid="{00000000-0005-0000-0000-000046A80000}"/>
    <cellStyle name="Normal 75 10" xfId="43080" xr:uid="{00000000-0005-0000-0000-000047A80000}"/>
    <cellStyle name="Normal 75 10 2" xfId="43081" xr:uid="{00000000-0005-0000-0000-000048A80000}"/>
    <cellStyle name="Normal 75 11" xfId="43082" xr:uid="{00000000-0005-0000-0000-000049A80000}"/>
    <cellStyle name="Normal 75 12" xfId="43083" xr:uid="{00000000-0005-0000-0000-00004AA80000}"/>
    <cellStyle name="Normal 75 2" xfId="43084" xr:uid="{00000000-0005-0000-0000-00004BA80000}"/>
    <cellStyle name="Normal 75 2 2" xfId="43085" xr:uid="{00000000-0005-0000-0000-00004CA80000}"/>
    <cellStyle name="Normal 75 2 2 2" xfId="43086" xr:uid="{00000000-0005-0000-0000-00004DA80000}"/>
    <cellStyle name="Normal 75 2 2 3" xfId="43087" xr:uid="{00000000-0005-0000-0000-00004EA80000}"/>
    <cellStyle name="Normal 75 2 3" xfId="43088" xr:uid="{00000000-0005-0000-0000-00004FA80000}"/>
    <cellStyle name="Normal 75 2 3 2" xfId="43089" xr:uid="{00000000-0005-0000-0000-000050A80000}"/>
    <cellStyle name="Normal 75 2 4" xfId="43090" xr:uid="{00000000-0005-0000-0000-000051A80000}"/>
    <cellStyle name="Normal 75 2 4 2" xfId="43091" xr:uid="{00000000-0005-0000-0000-000052A80000}"/>
    <cellStyle name="Normal 75 2 5" xfId="43092" xr:uid="{00000000-0005-0000-0000-000053A80000}"/>
    <cellStyle name="Normal 75 2 5 2" xfId="43093" xr:uid="{00000000-0005-0000-0000-000054A80000}"/>
    <cellStyle name="Normal 75 2 6" xfId="43094" xr:uid="{00000000-0005-0000-0000-000055A80000}"/>
    <cellStyle name="Normal 75 2 7" xfId="43095" xr:uid="{00000000-0005-0000-0000-000056A80000}"/>
    <cellStyle name="Normal 75 3" xfId="43096" xr:uid="{00000000-0005-0000-0000-000057A80000}"/>
    <cellStyle name="Normal 75 3 2" xfId="43097" xr:uid="{00000000-0005-0000-0000-000058A80000}"/>
    <cellStyle name="Normal 75 3 2 2" xfId="43098" xr:uid="{00000000-0005-0000-0000-000059A80000}"/>
    <cellStyle name="Normal 75 3 2 3" xfId="43099" xr:uid="{00000000-0005-0000-0000-00005AA80000}"/>
    <cellStyle name="Normal 75 3 3" xfId="43100" xr:uid="{00000000-0005-0000-0000-00005BA80000}"/>
    <cellStyle name="Normal 75 3 3 2" xfId="43101" xr:uid="{00000000-0005-0000-0000-00005CA80000}"/>
    <cellStyle name="Normal 75 3 4" xfId="43102" xr:uid="{00000000-0005-0000-0000-00005DA80000}"/>
    <cellStyle name="Normal 75 3 4 2" xfId="43103" xr:uid="{00000000-0005-0000-0000-00005EA80000}"/>
    <cellStyle name="Normal 75 3 5" xfId="43104" xr:uid="{00000000-0005-0000-0000-00005FA80000}"/>
    <cellStyle name="Normal 75 3 5 2" xfId="43105" xr:uid="{00000000-0005-0000-0000-000060A80000}"/>
    <cellStyle name="Normal 75 3 6" xfId="43106" xr:uid="{00000000-0005-0000-0000-000061A80000}"/>
    <cellStyle name="Normal 75 3 7" xfId="43107" xr:uid="{00000000-0005-0000-0000-000062A80000}"/>
    <cellStyle name="Normal 75 4" xfId="43108" xr:uid="{00000000-0005-0000-0000-000063A80000}"/>
    <cellStyle name="Normal 75 4 2" xfId="43109" xr:uid="{00000000-0005-0000-0000-000064A80000}"/>
    <cellStyle name="Normal 75 4 2 2" xfId="43110" xr:uid="{00000000-0005-0000-0000-000065A80000}"/>
    <cellStyle name="Normal 75 4 2 3" xfId="43111" xr:uid="{00000000-0005-0000-0000-000066A80000}"/>
    <cellStyle name="Normal 75 4 3" xfId="43112" xr:uid="{00000000-0005-0000-0000-000067A80000}"/>
    <cellStyle name="Normal 75 4 3 2" xfId="43113" xr:uid="{00000000-0005-0000-0000-000068A80000}"/>
    <cellStyle name="Normal 75 4 4" xfId="43114" xr:uid="{00000000-0005-0000-0000-000069A80000}"/>
    <cellStyle name="Normal 75 4 4 2" xfId="43115" xr:uid="{00000000-0005-0000-0000-00006AA80000}"/>
    <cellStyle name="Normal 75 4 5" xfId="43116" xr:uid="{00000000-0005-0000-0000-00006BA80000}"/>
    <cellStyle name="Normal 75 4 5 2" xfId="43117" xr:uid="{00000000-0005-0000-0000-00006CA80000}"/>
    <cellStyle name="Normal 75 4 6" xfId="43118" xr:uid="{00000000-0005-0000-0000-00006DA80000}"/>
    <cellStyle name="Normal 75 4 7" xfId="43119" xr:uid="{00000000-0005-0000-0000-00006EA80000}"/>
    <cellStyle name="Normal 75 5" xfId="43120" xr:uid="{00000000-0005-0000-0000-00006FA80000}"/>
    <cellStyle name="Normal 75 5 2" xfId="43121" xr:uid="{00000000-0005-0000-0000-000070A80000}"/>
    <cellStyle name="Normal 75 5 3" xfId="43122" xr:uid="{00000000-0005-0000-0000-000071A80000}"/>
    <cellStyle name="Normal 75 6" xfId="43123" xr:uid="{00000000-0005-0000-0000-000072A80000}"/>
    <cellStyle name="Normal 75 6 2" xfId="43124" xr:uid="{00000000-0005-0000-0000-000073A80000}"/>
    <cellStyle name="Normal 75 7" xfId="43125" xr:uid="{00000000-0005-0000-0000-000074A80000}"/>
    <cellStyle name="Normal 75 7 2" xfId="43126" xr:uid="{00000000-0005-0000-0000-000075A80000}"/>
    <cellStyle name="Normal 75 8" xfId="43127" xr:uid="{00000000-0005-0000-0000-000076A80000}"/>
    <cellStyle name="Normal 75 8 2" xfId="43128" xr:uid="{00000000-0005-0000-0000-000077A80000}"/>
    <cellStyle name="Normal 75 9" xfId="43129" xr:uid="{00000000-0005-0000-0000-000078A80000}"/>
    <cellStyle name="Normal 75 9 2" xfId="43130" xr:uid="{00000000-0005-0000-0000-000079A80000}"/>
    <cellStyle name="Normal 76" xfId="43131" xr:uid="{00000000-0005-0000-0000-00007AA80000}"/>
    <cellStyle name="Normal 76 10" xfId="43132" xr:uid="{00000000-0005-0000-0000-00007BA80000}"/>
    <cellStyle name="Normal 76 2" xfId="43133" xr:uid="{00000000-0005-0000-0000-00007CA80000}"/>
    <cellStyle name="Normal 76 2 2" xfId="43134" xr:uid="{00000000-0005-0000-0000-00007DA80000}"/>
    <cellStyle name="Normal 76 3" xfId="43135" xr:uid="{00000000-0005-0000-0000-00007EA80000}"/>
    <cellStyle name="Normal 76 3 2" xfId="43136" xr:uid="{00000000-0005-0000-0000-00007FA80000}"/>
    <cellStyle name="Normal 76 3 2 2" xfId="43137" xr:uid="{00000000-0005-0000-0000-000080A80000}"/>
    <cellStyle name="Normal 76 3 2 3" xfId="43138" xr:uid="{00000000-0005-0000-0000-000081A80000}"/>
    <cellStyle name="Normal 76 3 3" xfId="43139" xr:uid="{00000000-0005-0000-0000-000082A80000}"/>
    <cellStyle name="Normal 76 3 3 2" xfId="43140" xr:uid="{00000000-0005-0000-0000-000083A80000}"/>
    <cellStyle name="Normal 76 3 4" xfId="43141" xr:uid="{00000000-0005-0000-0000-000084A80000}"/>
    <cellStyle name="Normal 76 3 4 2" xfId="43142" xr:uid="{00000000-0005-0000-0000-000085A80000}"/>
    <cellStyle name="Normal 76 3 5" xfId="43143" xr:uid="{00000000-0005-0000-0000-000086A80000}"/>
    <cellStyle name="Normal 76 3 5 2" xfId="43144" xr:uid="{00000000-0005-0000-0000-000087A80000}"/>
    <cellStyle name="Normal 76 3 6" xfId="43145" xr:uid="{00000000-0005-0000-0000-000088A80000}"/>
    <cellStyle name="Normal 76 3 7" xfId="43146" xr:uid="{00000000-0005-0000-0000-000089A80000}"/>
    <cellStyle name="Normal 76 4" xfId="43147" xr:uid="{00000000-0005-0000-0000-00008AA80000}"/>
    <cellStyle name="Normal 76 4 2" xfId="43148" xr:uid="{00000000-0005-0000-0000-00008BA80000}"/>
    <cellStyle name="Normal 76 4 2 2" xfId="43149" xr:uid="{00000000-0005-0000-0000-00008CA80000}"/>
    <cellStyle name="Normal 76 4 2 2 2" xfId="43150" xr:uid="{00000000-0005-0000-0000-00008DA80000}"/>
    <cellStyle name="Normal 76 4 2 2 2 2" xfId="43151" xr:uid="{00000000-0005-0000-0000-00008EA80000}"/>
    <cellStyle name="Normal 76 4 2 2 3" xfId="43152" xr:uid="{00000000-0005-0000-0000-00008FA80000}"/>
    <cellStyle name="Normal 76 4 2 3" xfId="43153" xr:uid="{00000000-0005-0000-0000-000090A80000}"/>
    <cellStyle name="Normal 76 4 2 4" xfId="43154" xr:uid="{00000000-0005-0000-0000-000091A80000}"/>
    <cellStyle name="Normal 76 4 3" xfId="43155" xr:uid="{00000000-0005-0000-0000-000092A80000}"/>
    <cellStyle name="Normal 76 4 3 2" xfId="43156" xr:uid="{00000000-0005-0000-0000-000093A80000}"/>
    <cellStyle name="Normal 76 4 4" xfId="43157" xr:uid="{00000000-0005-0000-0000-000094A80000}"/>
    <cellStyle name="Normal 76 4 4 2" xfId="43158" xr:uid="{00000000-0005-0000-0000-000095A80000}"/>
    <cellStyle name="Normal 76 4 5" xfId="43159" xr:uid="{00000000-0005-0000-0000-000096A80000}"/>
    <cellStyle name="Normal 76 4 5 2" xfId="43160" xr:uid="{00000000-0005-0000-0000-000097A80000}"/>
    <cellStyle name="Normal 76 4 6" xfId="43161" xr:uid="{00000000-0005-0000-0000-000098A80000}"/>
    <cellStyle name="Normal 76 4 7" xfId="43162" xr:uid="{00000000-0005-0000-0000-000099A80000}"/>
    <cellStyle name="Normal 76 5" xfId="43163" xr:uid="{00000000-0005-0000-0000-00009AA80000}"/>
    <cellStyle name="Normal 76 5 2" xfId="43164" xr:uid="{00000000-0005-0000-0000-00009BA80000}"/>
    <cellStyle name="Normal 76 5 3" xfId="43165" xr:uid="{00000000-0005-0000-0000-00009CA80000}"/>
    <cellStyle name="Normal 76 6" xfId="43166" xr:uid="{00000000-0005-0000-0000-00009DA80000}"/>
    <cellStyle name="Normal 76 6 2" xfId="43167" xr:uid="{00000000-0005-0000-0000-00009EA80000}"/>
    <cellStyle name="Normal 76 7" xfId="43168" xr:uid="{00000000-0005-0000-0000-00009FA80000}"/>
    <cellStyle name="Normal 76 7 2" xfId="43169" xr:uid="{00000000-0005-0000-0000-0000A0A80000}"/>
    <cellStyle name="Normal 76 8" xfId="43170" xr:uid="{00000000-0005-0000-0000-0000A1A80000}"/>
    <cellStyle name="Normal 76 8 2" xfId="43171" xr:uid="{00000000-0005-0000-0000-0000A2A80000}"/>
    <cellStyle name="Normal 76 9" xfId="43172" xr:uid="{00000000-0005-0000-0000-0000A3A80000}"/>
    <cellStyle name="Normal 77" xfId="43173" xr:uid="{00000000-0005-0000-0000-0000A4A80000}"/>
    <cellStyle name="Normal 77 2" xfId="43174" xr:uid="{00000000-0005-0000-0000-0000A5A80000}"/>
    <cellStyle name="Normal 78" xfId="43175" xr:uid="{00000000-0005-0000-0000-0000A6A80000}"/>
    <cellStyle name="Normal 78 2" xfId="43176" xr:uid="{00000000-0005-0000-0000-0000A7A80000}"/>
    <cellStyle name="Normal 78 2 2" xfId="43177" xr:uid="{00000000-0005-0000-0000-0000A8A80000}"/>
    <cellStyle name="Normal 78 2 2 2" xfId="43178" xr:uid="{00000000-0005-0000-0000-0000A9A80000}"/>
    <cellStyle name="Normal 78 2 2 2 2" xfId="43179" xr:uid="{00000000-0005-0000-0000-0000AAA80000}"/>
    <cellStyle name="Normal 78 2 2 3" xfId="43180" xr:uid="{00000000-0005-0000-0000-0000ABA80000}"/>
    <cellStyle name="Normal 78 2 3" xfId="43181" xr:uid="{00000000-0005-0000-0000-0000ACA80000}"/>
    <cellStyle name="Normal 78 2 4" xfId="43182" xr:uid="{00000000-0005-0000-0000-0000ADA80000}"/>
    <cellStyle name="Normal 78 3" xfId="43183" xr:uid="{00000000-0005-0000-0000-0000AEA80000}"/>
    <cellStyle name="Normal 78 4" xfId="43184" xr:uid="{00000000-0005-0000-0000-0000AFA80000}"/>
    <cellStyle name="Normal 79" xfId="43185" xr:uid="{00000000-0005-0000-0000-0000B0A80000}"/>
    <cellStyle name="Normal 79 2" xfId="43186" xr:uid="{00000000-0005-0000-0000-0000B1A80000}"/>
    <cellStyle name="Normal 8" xfId="43187" xr:uid="{00000000-0005-0000-0000-0000B2A80000}"/>
    <cellStyle name="Normal 8 10" xfId="43188" xr:uid="{00000000-0005-0000-0000-0000B3A80000}"/>
    <cellStyle name="Normal 8 10 10" xfId="43189" xr:uid="{00000000-0005-0000-0000-0000B4A80000}"/>
    <cellStyle name="Normal 8 10 2" xfId="43190" xr:uid="{00000000-0005-0000-0000-0000B5A80000}"/>
    <cellStyle name="Normal 8 10 2 2" xfId="43191" xr:uid="{00000000-0005-0000-0000-0000B6A80000}"/>
    <cellStyle name="Normal 8 10 3" xfId="43192" xr:uid="{00000000-0005-0000-0000-0000B7A80000}"/>
    <cellStyle name="Normal 8 10 3 2" xfId="43193" xr:uid="{00000000-0005-0000-0000-0000B8A80000}"/>
    <cellStyle name="Normal 8 10 4" xfId="43194" xr:uid="{00000000-0005-0000-0000-0000B9A80000}"/>
    <cellStyle name="Normal 8 10 4 2" xfId="43195" xr:uid="{00000000-0005-0000-0000-0000BAA80000}"/>
    <cellStyle name="Normal 8 10 5" xfId="43196" xr:uid="{00000000-0005-0000-0000-0000BBA80000}"/>
    <cellStyle name="Normal 8 10 5 2" xfId="43197" xr:uid="{00000000-0005-0000-0000-0000BCA80000}"/>
    <cellStyle name="Normal 8 10 6" xfId="43198" xr:uid="{00000000-0005-0000-0000-0000BDA80000}"/>
    <cellStyle name="Normal 8 10 6 2" xfId="43199" xr:uid="{00000000-0005-0000-0000-0000BEA80000}"/>
    <cellStyle name="Normal 8 10 7" xfId="43200" xr:uid="{00000000-0005-0000-0000-0000BFA80000}"/>
    <cellStyle name="Normal 8 10 7 2" xfId="43201" xr:uid="{00000000-0005-0000-0000-0000C0A80000}"/>
    <cellStyle name="Normal 8 10 8" xfId="43202" xr:uid="{00000000-0005-0000-0000-0000C1A80000}"/>
    <cellStyle name="Normal 8 10 9" xfId="43203" xr:uid="{00000000-0005-0000-0000-0000C2A80000}"/>
    <cellStyle name="Normal 8 11" xfId="43204" xr:uid="{00000000-0005-0000-0000-0000C3A80000}"/>
    <cellStyle name="Normal 8 11 10" xfId="43205" xr:uid="{00000000-0005-0000-0000-0000C4A80000}"/>
    <cellStyle name="Normal 8 11 2" xfId="43206" xr:uid="{00000000-0005-0000-0000-0000C5A80000}"/>
    <cellStyle name="Normal 8 11 2 2" xfId="43207" xr:uid="{00000000-0005-0000-0000-0000C6A80000}"/>
    <cellStyle name="Normal 8 11 3" xfId="43208" xr:uid="{00000000-0005-0000-0000-0000C7A80000}"/>
    <cellStyle name="Normal 8 11 3 2" xfId="43209" xr:uid="{00000000-0005-0000-0000-0000C8A80000}"/>
    <cellStyle name="Normal 8 11 4" xfId="43210" xr:uid="{00000000-0005-0000-0000-0000C9A80000}"/>
    <cellStyle name="Normal 8 11 4 2" xfId="43211" xr:uid="{00000000-0005-0000-0000-0000CAA80000}"/>
    <cellStyle name="Normal 8 11 5" xfId="43212" xr:uid="{00000000-0005-0000-0000-0000CBA80000}"/>
    <cellStyle name="Normal 8 11 5 2" xfId="43213" xr:uid="{00000000-0005-0000-0000-0000CCA80000}"/>
    <cellStyle name="Normal 8 11 6" xfId="43214" xr:uid="{00000000-0005-0000-0000-0000CDA80000}"/>
    <cellStyle name="Normal 8 11 6 2" xfId="43215" xr:uid="{00000000-0005-0000-0000-0000CEA80000}"/>
    <cellStyle name="Normal 8 11 7" xfId="43216" xr:uid="{00000000-0005-0000-0000-0000CFA80000}"/>
    <cellStyle name="Normal 8 11 7 2" xfId="43217" xr:uid="{00000000-0005-0000-0000-0000D0A80000}"/>
    <cellStyle name="Normal 8 11 8" xfId="43218" xr:uid="{00000000-0005-0000-0000-0000D1A80000}"/>
    <cellStyle name="Normal 8 11 9" xfId="43219" xr:uid="{00000000-0005-0000-0000-0000D2A80000}"/>
    <cellStyle name="Normal 8 12" xfId="43220" xr:uid="{00000000-0005-0000-0000-0000D3A80000}"/>
    <cellStyle name="Normal 8 12 10" xfId="43221" xr:uid="{00000000-0005-0000-0000-0000D4A80000}"/>
    <cellStyle name="Normal 8 12 2" xfId="43222" xr:uid="{00000000-0005-0000-0000-0000D5A80000}"/>
    <cellStyle name="Normal 8 12 2 2" xfId="43223" xr:uid="{00000000-0005-0000-0000-0000D6A80000}"/>
    <cellStyle name="Normal 8 12 3" xfId="43224" xr:uid="{00000000-0005-0000-0000-0000D7A80000}"/>
    <cellStyle name="Normal 8 12 3 2" xfId="43225" xr:uid="{00000000-0005-0000-0000-0000D8A80000}"/>
    <cellStyle name="Normal 8 12 4" xfId="43226" xr:uid="{00000000-0005-0000-0000-0000D9A80000}"/>
    <cellStyle name="Normal 8 12 4 2" xfId="43227" xr:uid="{00000000-0005-0000-0000-0000DAA80000}"/>
    <cellStyle name="Normal 8 12 5" xfId="43228" xr:uid="{00000000-0005-0000-0000-0000DBA80000}"/>
    <cellStyle name="Normal 8 12 5 2" xfId="43229" xr:uid="{00000000-0005-0000-0000-0000DCA80000}"/>
    <cellStyle name="Normal 8 12 6" xfId="43230" xr:uid="{00000000-0005-0000-0000-0000DDA80000}"/>
    <cellStyle name="Normal 8 12 6 2" xfId="43231" xr:uid="{00000000-0005-0000-0000-0000DEA80000}"/>
    <cellStyle name="Normal 8 12 7" xfId="43232" xr:uid="{00000000-0005-0000-0000-0000DFA80000}"/>
    <cellStyle name="Normal 8 12 7 2" xfId="43233" xr:uid="{00000000-0005-0000-0000-0000E0A80000}"/>
    <cellStyle name="Normal 8 12 8" xfId="43234" xr:uid="{00000000-0005-0000-0000-0000E1A80000}"/>
    <cellStyle name="Normal 8 12 9" xfId="43235" xr:uid="{00000000-0005-0000-0000-0000E2A80000}"/>
    <cellStyle name="Normal 8 13" xfId="43236" xr:uid="{00000000-0005-0000-0000-0000E3A80000}"/>
    <cellStyle name="Normal 8 13 10" xfId="43237" xr:uid="{00000000-0005-0000-0000-0000E4A80000}"/>
    <cellStyle name="Normal 8 13 2" xfId="43238" xr:uid="{00000000-0005-0000-0000-0000E5A80000}"/>
    <cellStyle name="Normal 8 13 2 2" xfId="43239" xr:uid="{00000000-0005-0000-0000-0000E6A80000}"/>
    <cellStyle name="Normal 8 13 3" xfId="43240" xr:uid="{00000000-0005-0000-0000-0000E7A80000}"/>
    <cellStyle name="Normal 8 13 3 2" xfId="43241" xr:uid="{00000000-0005-0000-0000-0000E8A80000}"/>
    <cellStyle name="Normal 8 13 4" xfId="43242" xr:uid="{00000000-0005-0000-0000-0000E9A80000}"/>
    <cellStyle name="Normal 8 13 4 2" xfId="43243" xr:uid="{00000000-0005-0000-0000-0000EAA80000}"/>
    <cellStyle name="Normal 8 13 5" xfId="43244" xr:uid="{00000000-0005-0000-0000-0000EBA80000}"/>
    <cellStyle name="Normal 8 13 5 2" xfId="43245" xr:uid="{00000000-0005-0000-0000-0000ECA80000}"/>
    <cellStyle name="Normal 8 13 6" xfId="43246" xr:uid="{00000000-0005-0000-0000-0000EDA80000}"/>
    <cellStyle name="Normal 8 13 6 2" xfId="43247" xr:uid="{00000000-0005-0000-0000-0000EEA80000}"/>
    <cellStyle name="Normal 8 13 7" xfId="43248" xr:uid="{00000000-0005-0000-0000-0000EFA80000}"/>
    <cellStyle name="Normal 8 13 7 2" xfId="43249" xr:uid="{00000000-0005-0000-0000-0000F0A80000}"/>
    <cellStyle name="Normal 8 13 8" xfId="43250" xr:uid="{00000000-0005-0000-0000-0000F1A80000}"/>
    <cellStyle name="Normal 8 13 9" xfId="43251" xr:uid="{00000000-0005-0000-0000-0000F2A80000}"/>
    <cellStyle name="Normal 8 14" xfId="43252" xr:uid="{00000000-0005-0000-0000-0000F3A80000}"/>
    <cellStyle name="Normal 8 14 10" xfId="43253" xr:uid="{00000000-0005-0000-0000-0000F4A80000}"/>
    <cellStyle name="Normal 8 14 2" xfId="43254" xr:uid="{00000000-0005-0000-0000-0000F5A80000}"/>
    <cellStyle name="Normal 8 14 2 2" xfId="43255" xr:uid="{00000000-0005-0000-0000-0000F6A80000}"/>
    <cellStyle name="Normal 8 14 3" xfId="43256" xr:uid="{00000000-0005-0000-0000-0000F7A80000}"/>
    <cellStyle name="Normal 8 14 3 2" xfId="43257" xr:uid="{00000000-0005-0000-0000-0000F8A80000}"/>
    <cellStyle name="Normal 8 14 4" xfId="43258" xr:uid="{00000000-0005-0000-0000-0000F9A80000}"/>
    <cellStyle name="Normal 8 14 4 2" xfId="43259" xr:uid="{00000000-0005-0000-0000-0000FAA80000}"/>
    <cellStyle name="Normal 8 14 5" xfId="43260" xr:uid="{00000000-0005-0000-0000-0000FBA80000}"/>
    <cellStyle name="Normal 8 14 5 2" xfId="43261" xr:uid="{00000000-0005-0000-0000-0000FCA80000}"/>
    <cellStyle name="Normal 8 14 6" xfId="43262" xr:uid="{00000000-0005-0000-0000-0000FDA80000}"/>
    <cellStyle name="Normal 8 14 6 2" xfId="43263" xr:uid="{00000000-0005-0000-0000-0000FEA80000}"/>
    <cellStyle name="Normal 8 14 7" xfId="43264" xr:uid="{00000000-0005-0000-0000-0000FFA80000}"/>
    <cellStyle name="Normal 8 14 7 2" xfId="43265" xr:uid="{00000000-0005-0000-0000-000000A90000}"/>
    <cellStyle name="Normal 8 14 8" xfId="43266" xr:uid="{00000000-0005-0000-0000-000001A90000}"/>
    <cellStyle name="Normal 8 14 9" xfId="43267" xr:uid="{00000000-0005-0000-0000-000002A90000}"/>
    <cellStyle name="Normal 8 15" xfId="43268" xr:uid="{00000000-0005-0000-0000-000003A90000}"/>
    <cellStyle name="Normal 8 15 10" xfId="43269" xr:uid="{00000000-0005-0000-0000-000004A90000}"/>
    <cellStyle name="Normal 8 15 2" xfId="43270" xr:uid="{00000000-0005-0000-0000-000005A90000}"/>
    <cellStyle name="Normal 8 15 2 2" xfId="43271" xr:uid="{00000000-0005-0000-0000-000006A90000}"/>
    <cellStyle name="Normal 8 15 3" xfId="43272" xr:uid="{00000000-0005-0000-0000-000007A90000}"/>
    <cellStyle name="Normal 8 15 3 2" xfId="43273" xr:uid="{00000000-0005-0000-0000-000008A90000}"/>
    <cellStyle name="Normal 8 15 4" xfId="43274" xr:uid="{00000000-0005-0000-0000-000009A90000}"/>
    <cellStyle name="Normal 8 15 4 2" xfId="43275" xr:uid="{00000000-0005-0000-0000-00000AA90000}"/>
    <cellStyle name="Normal 8 15 5" xfId="43276" xr:uid="{00000000-0005-0000-0000-00000BA90000}"/>
    <cellStyle name="Normal 8 15 5 2" xfId="43277" xr:uid="{00000000-0005-0000-0000-00000CA90000}"/>
    <cellStyle name="Normal 8 15 6" xfId="43278" xr:uid="{00000000-0005-0000-0000-00000DA90000}"/>
    <cellStyle name="Normal 8 15 6 2" xfId="43279" xr:uid="{00000000-0005-0000-0000-00000EA90000}"/>
    <cellStyle name="Normal 8 15 7" xfId="43280" xr:uid="{00000000-0005-0000-0000-00000FA90000}"/>
    <cellStyle name="Normal 8 15 7 2" xfId="43281" xr:uid="{00000000-0005-0000-0000-000010A90000}"/>
    <cellStyle name="Normal 8 15 8" xfId="43282" xr:uid="{00000000-0005-0000-0000-000011A90000}"/>
    <cellStyle name="Normal 8 15 9" xfId="43283" xr:uid="{00000000-0005-0000-0000-000012A90000}"/>
    <cellStyle name="Normal 8 16" xfId="43284" xr:uid="{00000000-0005-0000-0000-000013A90000}"/>
    <cellStyle name="Normal 8 16 10" xfId="43285" xr:uid="{00000000-0005-0000-0000-000014A90000}"/>
    <cellStyle name="Normal 8 16 2" xfId="43286" xr:uid="{00000000-0005-0000-0000-000015A90000}"/>
    <cellStyle name="Normal 8 16 2 2" xfId="43287" xr:uid="{00000000-0005-0000-0000-000016A90000}"/>
    <cellStyle name="Normal 8 16 3" xfId="43288" xr:uid="{00000000-0005-0000-0000-000017A90000}"/>
    <cellStyle name="Normal 8 16 3 2" xfId="43289" xr:uid="{00000000-0005-0000-0000-000018A90000}"/>
    <cellStyle name="Normal 8 16 4" xfId="43290" xr:uid="{00000000-0005-0000-0000-000019A90000}"/>
    <cellStyle name="Normal 8 16 4 2" xfId="43291" xr:uid="{00000000-0005-0000-0000-00001AA90000}"/>
    <cellStyle name="Normal 8 16 5" xfId="43292" xr:uid="{00000000-0005-0000-0000-00001BA90000}"/>
    <cellStyle name="Normal 8 16 5 2" xfId="43293" xr:uid="{00000000-0005-0000-0000-00001CA90000}"/>
    <cellStyle name="Normal 8 16 6" xfId="43294" xr:uid="{00000000-0005-0000-0000-00001DA90000}"/>
    <cellStyle name="Normal 8 16 6 2" xfId="43295" xr:uid="{00000000-0005-0000-0000-00001EA90000}"/>
    <cellStyle name="Normal 8 16 7" xfId="43296" xr:uid="{00000000-0005-0000-0000-00001FA90000}"/>
    <cellStyle name="Normal 8 16 7 2" xfId="43297" xr:uid="{00000000-0005-0000-0000-000020A90000}"/>
    <cellStyle name="Normal 8 16 8" xfId="43298" xr:uid="{00000000-0005-0000-0000-000021A90000}"/>
    <cellStyle name="Normal 8 16 9" xfId="43299" xr:uid="{00000000-0005-0000-0000-000022A90000}"/>
    <cellStyle name="Normal 8 17" xfId="43300" xr:uid="{00000000-0005-0000-0000-000023A90000}"/>
    <cellStyle name="Normal 8 17 10" xfId="43301" xr:uid="{00000000-0005-0000-0000-000024A90000}"/>
    <cellStyle name="Normal 8 17 2" xfId="43302" xr:uid="{00000000-0005-0000-0000-000025A90000}"/>
    <cellStyle name="Normal 8 17 2 2" xfId="43303" xr:uid="{00000000-0005-0000-0000-000026A90000}"/>
    <cellStyle name="Normal 8 17 3" xfId="43304" xr:uid="{00000000-0005-0000-0000-000027A90000}"/>
    <cellStyle name="Normal 8 17 3 2" xfId="43305" xr:uid="{00000000-0005-0000-0000-000028A90000}"/>
    <cellStyle name="Normal 8 17 4" xfId="43306" xr:uid="{00000000-0005-0000-0000-000029A90000}"/>
    <cellStyle name="Normal 8 17 4 2" xfId="43307" xr:uid="{00000000-0005-0000-0000-00002AA90000}"/>
    <cellStyle name="Normal 8 17 5" xfId="43308" xr:uid="{00000000-0005-0000-0000-00002BA90000}"/>
    <cellStyle name="Normal 8 17 5 2" xfId="43309" xr:uid="{00000000-0005-0000-0000-00002CA90000}"/>
    <cellStyle name="Normal 8 17 6" xfId="43310" xr:uid="{00000000-0005-0000-0000-00002DA90000}"/>
    <cellStyle name="Normal 8 17 6 2" xfId="43311" xr:uid="{00000000-0005-0000-0000-00002EA90000}"/>
    <cellStyle name="Normal 8 17 7" xfId="43312" xr:uid="{00000000-0005-0000-0000-00002FA90000}"/>
    <cellStyle name="Normal 8 17 7 2" xfId="43313" xr:uid="{00000000-0005-0000-0000-000030A90000}"/>
    <cellStyle name="Normal 8 17 8" xfId="43314" xr:uid="{00000000-0005-0000-0000-000031A90000}"/>
    <cellStyle name="Normal 8 17 9" xfId="43315" xr:uid="{00000000-0005-0000-0000-000032A90000}"/>
    <cellStyle name="Normal 8 18" xfId="43316" xr:uid="{00000000-0005-0000-0000-000033A90000}"/>
    <cellStyle name="Normal 8 18 10" xfId="43317" xr:uid="{00000000-0005-0000-0000-000034A90000}"/>
    <cellStyle name="Normal 8 18 2" xfId="43318" xr:uid="{00000000-0005-0000-0000-000035A90000}"/>
    <cellStyle name="Normal 8 18 2 2" xfId="43319" xr:uid="{00000000-0005-0000-0000-000036A90000}"/>
    <cellStyle name="Normal 8 18 3" xfId="43320" xr:uid="{00000000-0005-0000-0000-000037A90000}"/>
    <cellStyle name="Normal 8 18 3 2" xfId="43321" xr:uid="{00000000-0005-0000-0000-000038A90000}"/>
    <cellStyle name="Normal 8 18 4" xfId="43322" xr:uid="{00000000-0005-0000-0000-000039A90000}"/>
    <cellStyle name="Normal 8 18 4 2" xfId="43323" xr:uid="{00000000-0005-0000-0000-00003AA90000}"/>
    <cellStyle name="Normal 8 18 5" xfId="43324" xr:uid="{00000000-0005-0000-0000-00003BA90000}"/>
    <cellStyle name="Normal 8 18 5 2" xfId="43325" xr:uid="{00000000-0005-0000-0000-00003CA90000}"/>
    <cellStyle name="Normal 8 18 6" xfId="43326" xr:uid="{00000000-0005-0000-0000-00003DA90000}"/>
    <cellStyle name="Normal 8 18 6 2" xfId="43327" xr:uid="{00000000-0005-0000-0000-00003EA90000}"/>
    <cellStyle name="Normal 8 18 7" xfId="43328" xr:uid="{00000000-0005-0000-0000-00003FA90000}"/>
    <cellStyle name="Normal 8 18 7 2" xfId="43329" xr:uid="{00000000-0005-0000-0000-000040A90000}"/>
    <cellStyle name="Normal 8 18 8" xfId="43330" xr:uid="{00000000-0005-0000-0000-000041A90000}"/>
    <cellStyle name="Normal 8 18 9" xfId="43331" xr:uid="{00000000-0005-0000-0000-000042A90000}"/>
    <cellStyle name="Normal 8 19" xfId="43332" xr:uid="{00000000-0005-0000-0000-000043A90000}"/>
    <cellStyle name="Normal 8 19 10" xfId="43333" xr:uid="{00000000-0005-0000-0000-000044A90000}"/>
    <cellStyle name="Normal 8 19 2" xfId="43334" xr:uid="{00000000-0005-0000-0000-000045A90000}"/>
    <cellStyle name="Normal 8 19 2 2" xfId="43335" xr:uid="{00000000-0005-0000-0000-000046A90000}"/>
    <cellStyle name="Normal 8 19 3" xfId="43336" xr:uid="{00000000-0005-0000-0000-000047A90000}"/>
    <cellStyle name="Normal 8 19 3 2" xfId="43337" xr:uid="{00000000-0005-0000-0000-000048A90000}"/>
    <cellStyle name="Normal 8 19 4" xfId="43338" xr:uid="{00000000-0005-0000-0000-000049A90000}"/>
    <cellStyle name="Normal 8 19 4 2" xfId="43339" xr:uid="{00000000-0005-0000-0000-00004AA90000}"/>
    <cellStyle name="Normal 8 19 5" xfId="43340" xr:uid="{00000000-0005-0000-0000-00004BA90000}"/>
    <cellStyle name="Normal 8 19 5 2" xfId="43341" xr:uid="{00000000-0005-0000-0000-00004CA90000}"/>
    <cellStyle name="Normal 8 19 6" xfId="43342" xr:uid="{00000000-0005-0000-0000-00004DA90000}"/>
    <cellStyle name="Normal 8 19 6 2" xfId="43343" xr:uid="{00000000-0005-0000-0000-00004EA90000}"/>
    <cellStyle name="Normal 8 19 7" xfId="43344" xr:uid="{00000000-0005-0000-0000-00004FA90000}"/>
    <cellStyle name="Normal 8 19 7 2" xfId="43345" xr:uid="{00000000-0005-0000-0000-000050A90000}"/>
    <cellStyle name="Normal 8 19 8" xfId="43346" xr:uid="{00000000-0005-0000-0000-000051A90000}"/>
    <cellStyle name="Normal 8 19 9" xfId="43347" xr:uid="{00000000-0005-0000-0000-000052A90000}"/>
    <cellStyle name="Normal 8 2" xfId="43348" xr:uid="{00000000-0005-0000-0000-000053A90000}"/>
    <cellStyle name="Normal 8 2 10" xfId="43349" xr:uid="{00000000-0005-0000-0000-000054A90000}"/>
    <cellStyle name="Normal 8 2 2" xfId="43350" xr:uid="{00000000-0005-0000-0000-000055A90000}"/>
    <cellStyle name="Normal 8 2 2 2" xfId="43351" xr:uid="{00000000-0005-0000-0000-000056A90000}"/>
    <cellStyle name="Normal 8 2 3" xfId="43352" xr:uid="{00000000-0005-0000-0000-000057A90000}"/>
    <cellStyle name="Normal 8 2 3 2" xfId="43353" xr:uid="{00000000-0005-0000-0000-000058A90000}"/>
    <cellStyle name="Normal 8 2 4" xfId="43354" xr:uid="{00000000-0005-0000-0000-000059A90000}"/>
    <cellStyle name="Normal 8 2 4 2" xfId="43355" xr:uid="{00000000-0005-0000-0000-00005AA90000}"/>
    <cellStyle name="Normal 8 2 5" xfId="43356" xr:uid="{00000000-0005-0000-0000-00005BA90000}"/>
    <cellStyle name="Normal 8 2 5 2" xfId="43357" xr:uid="{00000000-0005-0000-0000-00005CA90000}"/>
    <cellStyle name="Normal 8 2 6" xfId="43358" xr:uid="{00000000-0005-0000-0000-00005DA90000}"/>
    <cellStyle name="Normal 8 2 6 2" xfId="43359" xr:uid="{00000000-0005-0000-0000-00005EA90000}"/>
    <cellStyle name="Normal 8 2 7" xfId="43360" xr:uid="{00000000-0005-0000-0000-00005FA90000}"/>
    <cellStyle name="Normal 8 2 7 2" xfId="43361" xr:uid="{00000000-0005-0000-0000-000060A90000}"/>
    <cellStyle name="Normal 8 2 8" xfId="43362" xr:uid="{00000000-0005-0000-0000-000061A90000}"/>
    <cellStyle name="Normal 8 2 9" xfId="43363" xr:uid="{00000000-0005-0000-0000-000062A90000}"/>
    <cellStyle name="Normal 8 20" xfId="43364" xr:uid="{00000000-0005-0000-0000-000063A90000}"/>
    <cellStyle name="Normal 8 3" xfId="43365" xr:uid="{00000000-0005-0000-0000-000064A90000}"/>
    <cellStyle name="Normal 8 3 10" xfId="43366" xr:uid="{00000000-0005-0000-0000-000065A90000}"/>
    <cellStyle name="Normal 8 3 2" xfId="43367" xr:uid="{00000000-0005-0000-0000-000066A90000}"/>
    <cellStyle name="Normal 8 3 2 2" xfId="43368" xr:uid="{00000000-0005-0000-0000-000067A90000}"/>
    <cellStyle name="Normal 8 3 3" xfId="43369" xr:uid="{00000000-0005-0000-0000-000068A90000}"/>
    <cellStyle name="Normal 8 3 3 2" xfId="43370" xr:uid="{00000000-0005-0000-0000-000069A90000}"/>
    <cellStyle name="Normal 8 3 4" xfId="43371" xr:uid="{00000000-0005-0000-0000-00006AA90000}"/>
    <cellStyle name="Normal 8 3 4 2" xfId="43372" xr:uid="{00000000-0005-0000-0000-00006BA90000}"/>
    <cellStyle name="Normal 8 3 5" xfId="43373" xr:uid="{00000000-0005-0000-0000-00006CA90000}"/>
    <cellStyle name="Normal 8 3 5 2" xfId="43374" xr:uid="{00000000-0005-0000-0000-00006DA90000}"/>
    <cellStyle name="Normal 8 3 6" xfId="43375" xr:uid="{00000000-0005-0000-0000-00006EA90000}"/>
    <cellStyle name="Normal 8 3 6 2" xfId="43376" xr:uid="{00000000-0005-0000-0000-00006FA90000}"/>
    <cellStyle name="Normal 8 3 7" xfId="43377" xr:uid="{00000000-0005-0000-0000-000070A90000}"/>
    <cellStyle name="Normal 8 3 7 2" xfId="43378" xr:uid="{00000000-0005-0000-0000-000071A90000}"/>
    <cellStyle name="Normal 8 3 8" xfId="43379" xr:uid="{00000000-0005-0000-0000-000072A90000}"/>
    <cellStyle name="Normal 8 3 9" xfId="43380" xr:uid="{00000000-0005-0000-0000-000073A90000}"/>
    <cellStyle name="Normal 8 4" xfId="43381" xr:uid="{00000000-0005-0000-0000-000074A90000}"/>
    <cellStyle name="Normal 8 4 10" xfId="43382" xr:uid="{00000000-0005-0000-0000-000075A90000}"/>
    <cellStyle name="Normal 8 4 2" xfId="43383" xr:uid="{00000000-0005-0000-0000-000076A90000}"/>
    <cellStyle name="Normal 8 4 2 2" xfId="43384" xr:uid="{00000000-0005-0000-0000-000077A90000}"/>
    <cellStyle name="Normal 8 4 3" xfId="43385" xr:uid="{00000000-0005-0000-0000-000078A90000}"/>
    <cellStyle name="Normal 8 4 3 2" xfId="43386" xr:uid="{00000000-0005-0000-0000-000079A90000}"/>
    <cellStyle name="Normal 8 4 4" xfId="43387" xr:uid="{00000000-0005-0000-0000-00007AA90000}"/>
    <cellStyle name="Normal 8 4 4 2" xfId="43388" xr:uid="{00000000-0005-0000-0000-00007BA90000}"/>
    <cellStyle name="Normal 8 4 5" xfId="43389" xr:uid="{00000000-0005-0000-0000-00007CA90000}"/>
    <cellStyle name="Normal 8 4 5 2" xfId="43390" xr:uid="{00000000-0005-0000-0000-00007DA90000}"/>
    <cellStyle name="Normal 8 4 6" xfId="43391" xr:uid="{00000000-0005-0000-0000-00007EA90000}"/>
    <cellStyle name="Normal 8 4 6 2" xfId="43392" xr:uid="{00000000-0005-0000-0000-00007FA90000}"/>
    <cellStyle name="Normal 8 4 7" xfId="43393" xr:uid="{00000000-0005-0000-0000-000080A90000}"/>
    <cellStyle name="Normal 8 4 7 2" xfId="43394" xr:uid="{00000000-0005-0000-0000-000081A90000}"/>
    <cellStyle name="Normal 8 4 8" xfId="43395" xr:uid="{00000000-0005-0000-0000-000082A90000}"/>
    <cellStyle name="Normal 8 4 9" xfId="43396" xr:uid="{00000000-0005-0000-0000-000083A90000}"/>
    <cellStyle name="Normal 8 5" xfId="43397" xr:uid="{00000000-0005-0000-0000-000084A90000}"/>
    <cellStyle name="Normal 8 5 10" xfId="43398" xr:uid="{00000000-0005-0000-0000-000085A90000}"/>
    <cellStyle name="Normal 8 5 2" xfId="43399" xr:uid="{00000000-0005-0000-0000-000086A90000}"/>
    <cellStyle name="Normal 8 5 2 2" xfId="43400" xr:uid="{00000000-0005-0000-0000-000087A90000}"/>
    <cellStyle name="Normal 8 5 3" xfId="43401" xr:uid="{00000000-0005-0000-0000-000088A90000}"/>
    <cellStyle name="Normal 8 5 3 2" xfId="43402" xr:uid="{00000000-0005-0000-0000-000089A90000}"/>
    <cellStyle name="Normal 8 5 4" xfId="43403" xr:uid="{00000000-0005-0000-0000-00008AA90000}"/>
    <cellStyle name="Normal 8 5 4 2" xfId="43404" xr:uid="{00000000-0005-0000-0000-00008BA90000}"/>
    <cellStyle name="Normal 8 5 5" xfId="43405" xr:uid="{00000000-0005-0000-0000-00008CA90000}"/>
    <cellStyle name="Normal 8 5 5 2" xfId="43406" xr:uid="{00000000-0005-0000-0000-00008DA90000}"/>
    <cellStyle name="Normal 8 5 6" xfId="43407" xr:uid="{00000000-0005-0000-0000-00008EA90000}"/>
    <cellStyle name="Normal 8 5 6 2" xfId="43408" xr:uid="{00000000-0005-0000-0000-00008FA90000}"/>
    <cellStyle name="Normal 8 5 7" xfId="43409" xr:uid="{00000000-0005-0000-0000-000090A90000}"/>
    <cellStyle name="Normal 8 5 7 2" xfId="43410" xr:uid="{00000000-0005-0000-0000-000091A90000}"/>
    <cellStyle name="Normal 8 5 8" xfId="43411" xr:uid="{00000000-0005-0000-0000-000092A90000}"/>
    <cellStyle name="Normal 8 5 9" xfId="43412" xr:uid="{00000000-0005-0000-0000-000093A90000}"/>
    <cellStyle name="Normal 8 6" xfId="43413" xr:uid="{00000000-0005-0000-0000-000094A90000}"/>
    <cellStyle name="Normal 8 6 10" xfId="43414" xr:uid="{00000000-0005-0000-0000-000095A90000}"/>
    <cellStyle name="Normal 8 6 2" xfId="43415" xr:uid="{00000000-0005-0000-0000-000096A90000}"/>
    <cellStyle name="Normal 8 6 2 2" xfId="43416" xr:uid="{00000000-0005-0000-0000-000097A90000}"/>
    <cellStyle name="Normal 8 6 3" xfId="43417" xr:uid="{00000000-0005-0000-0000-000098A90000}"/>
    <cellStyle name="Normal 8 6 3 2" xfId="43418" xr:uid="{00000000-0005-0000-0000-000099A90000}"/>
    <cellStyle name="Normal 8 6 4" xfId="43419" xr:uid="{00000000-0005-0000-0000-00009AA90000}"/>
    <cellStyle name="Normal 8 6 4 2" xfId="43420" xr:uid="{00000000-0005-0000-0000-00009BA90000}"/>
    <cellStyle name="Normal 8 6 5" xfId="43421" xr:uid="{00000000-0005-0000-0000-00009CA90000}"/>
    <cellStyle name="Normal 8 6 5 2" xfId="43422" xr:uid="{00000000-0005-0000-0000-00009DA90000}"/>
    <cellStyle name="Normal 8 6 6" xfId="43423" xr:uid="{00000000-0005-0000-0000-00009EA90000}"/>
    <cellStyle name="Normal 8 6 6 2" xfId="43424" xr:uid="{00000000-0005-0000-0000-00009FA90000}"/>
    <cellStyle name="Normal 8 6 7" xfId="43425" xr:uid="{00000000-0005-0000-0000-0000A0A90000}"/>
    <cellStyle name="Normal 8 6 7 2" xfId="43426" xr:uid="{00000000-0005-0000-0000-0000A1A90000}"/>
    <cellStyle name="Normal 8 6 8" xfId="43427" xr:uid="{00000000-0005-0000-0000-0000A2A90000}"/>
    <cellStyle name="Normal 8 6 9" xfId="43428" xr:uid="{00000000-0005-0000-0000-0000A3A90000}"/>
    <cellStyle name="Normal 8 7" xfId="43429" xr:uid="{00000000-0005-0000-0000-0000A4A90000}"/>
    <cellStyle name="Normal 8 7 10" xfId="43430" xr:uid="{00000000-0005-0000-0000-0000A5A90000}"/>
    <cellStyle name="Normal 8 7 2" xfId="43431" xr:uid="{00000000-0005-0000-0000-0000A6A90000}"/>
    <cellStyle name="Normal 8 7 2 2" xfId="43432" xr:uid="{00000000-0005-0000-0000-0000A7A90000}"/>
    <cellStyle name="Normal 8 7 3" xfId="43433" xr:uid="{00000000-0005-0000-0000-0000A8A90000}"/>
    <cellStyle name="Normal 8 7 3 2" xfId="43434" xr:uid="{00000000-0005-0000-0000-0000A9A90000}"/>
    <cellStyle name="Normal 8 7 4" xfId="43435" xr:uid="{00000000-0005-0000-0000-0000AAA90000}"/>
    <cellStyle name="Normal 8 7 4 2" xfId="43436" xr:uid="{00000000-0005-0000-0000-0000ABA90000}"/>
    <cellStyle name="Normal 8 7 5" xfId="43437" xr:uid="{00000000-0005-0000-0000-0000ACA90000}"/>
    <cellStyle name="Normal 8 7 5 2" xfId="43438" xr:uid="{00000000-0005-0000-0000-0000ADA90000}"/>
    <cellStyle name="Normal 8 7 6" xfId="43439" xr:uid="{00000000-0005-0000-0000-0000AEA90000}"/>
    <cellStyle name="Normal 8 7 6 2" xfId="43440" xr:uid="{00000000-0005-0000-0000-0000AFA90000}"/>
    <cellStyle name="Normal 8 7 7" xfId="43441" xr:uid="{00000000-0005-0000-0000-0000B0A90000}"/>
    <cellStyle name="Normal 8 7 7 2" xfId="43442" xr:uid="{00000000-0005-0000-0000-0000B1A90000}"/>
    <cellStyle name="Normal 8 7 8" xfId="43443" xr:uid="{00000000-0005-0000-0000-0000B2A90000}"/>
    <cellStyle name="Normal 8 7 9" xfId="43444" xr:uid="{00000000-0005-0000-0000-0000B3A90000}"/>
    <cellStyle name="Normal 8 8" xfId="43445" xr:uid="{00000000-0005-0000-0000-0000B4A90000}"/>
    <cellStyle name="Normal 8 8 10" xfId="43446" xr:uid="{00000000-0005-0000-0000-0000B5A90000}"/>
    <cellStyle name="Normal 8 8 2" xfId="43447" xr:uid="{00000000-0005-0000-0000-0000B6A90000}"/>
    <cellStyle name="Normal 8 8 2 2" xfId="43448" xr:uid="{00000000-0005-0000-0000-0000B7A90000}"/>
    <cellStyle name="Normal 8 8 3" xfId="43449" xr:uid="{00000000-0005-0000-0000-0000B8A90000}"/>
    <cellStyle name="Normal 8 8 3 2" xfId="43450" xr:uid="{00000000-0005-0000-0000-0000B9A90000}"/>
    <cellStyle name="Normal 8 8 4" xfId="43451" xr:uid="{00000000-0005-0000-0000-0000BAA90000}"/>
    <cellStyle name="Normal 8 8 4 2" xfId="43452" xr:uid="{00000000-0005-0000-0000-0000BBA90000}"/>
    <cellStyle name="Normal 8 8 5" xfId="43453" xr:uid="{00000000-0005-0000-0000-0000BCA90000}"/>
    <cellStyle name="Normal 8 8 5 2" xfId="43454" xr:uid="{00000000-0005-0000-0000-0000BDA90000}"/>
    <cellStyle name="Normal 8 8 6" xfId="43455" xr:uid="{00000000-0005-0000-0000-0000BEA90000}"/>
    <cellStyle name="Normal 8 8 6 2" xfId="43456" xr:uid="{00000000-0005-0000-0000-0000BFA90000}"/>
    <cellStyle name="Normal 8 8 7" xfId="43457" xr:uid="{00000000-0005-0000-0000-0000C0A90000}"/>
    <cellStyle name="Normal 8 8 7 2" xfId="43458" xr:uid="{00000000-0005-0000-0000-0000C1A90000}"/>
    <cellStyle name="Normal 8 8 8" xfId="43459" xr:uid="{00000000-0005-0000-0000-0000C2A90000}"/>
    <cellStyle name="Normal 8 8 9" xfId="43460" xr:uid="{00000000-0005-0000-0000-0000C3A90000}"/>
    <cellStyle name="Normal 8 9" xfId="43461" xr:uid="{00000000-0005-0000-0000-0000C4A90000}"/>
    <cellStyle name="Normal 8 9 10" xfId="43462" xr:uid="{00000000-0005-0000-0000-0000C5A90000}"/>
    <cellStyle name="Normal 8 9 2" xfId="43463" xr:uid="{00000000-0005-0000-0000-0000C6A90000}"/>
    <cellStyle name="Normal 8 9 2 2" xfId="43464" xr:uid="{00000000-0005-0000-0000-0000C7A90000}"/>
    <cellStyle name="Normal 8 9 3" xfId="43465" xr:uid="{00000000-0005-0000-0000-0000C8A90000}"/>
    <cellStyle name="Normal 8 9 3 2" xfId="43466" xr:uid="{00000000-0005-0000-0000-0000C9A90000}"/>
    <cellStyle name="Normal 8 9 4" xfId="43467" xr:uid="{00000000-0005-0000-0000-0000CAA90000}"/>
    <cellStyle name="Normal 8 9 4 2" xfId="43468" xr:uid="{00000000-0005-0000-0000-0000CBA90000}"/>
    <cellStyle name="Normal 8 9 5" xfId="43469" xr:uid="{00000000-0005-0000-0000-0000CCA90000}"/>
    <cellStyle name="Normal 8 9 5 2" xfId="43470" xr:uid="{00000000-0005-0000-0000-0000CDA90000}"/>
    <cellStyle name="Normal 8 9 6" xfId="43471" xr:uid="{00000000-0005-0000-0000-0000CEA90000}"/>
    <cellStyle name="Normal 8 9 6 2" xfId="43472" xr:uid="{00000000-0005-0000-0000-0000CFA90000}"/>
    <cellStyle name="Normal 8 9 7" xfId="43473" xr:uid="{00000000-0005-0000-0000-0000D0A90000}"/>
    <cellStyle name="Normal 8 9 7 2" xfId="43474" xr:uid="{00000000-0005-0000-0000-0000D1A90000}"/>
    <cellStyle name="Normal 8 9 8" xfId="43475" xr:uid="{00000000-0005-0000-0000-0000D2A90000}"/>
    <cellStyle name="Normal 8 9 9" xfId="43476" xr:uid="{00000000-0005-0000-0000-0000D3A90000}"/>
    <cellStyle name="Normal 80" xfId="43477" xr:uid="{00000000-0005-0000-0000-0000D4A90000}"/>
    <cellStyle name="Normal 80 2" xfId="43478" xr:uid="{00000000-0005-0000-0000-0000D5A90000}"/>
    <cellStyle name="Normal 80 3" xfId="43479" xr:uid="{00000000-0005-0000-0000-0000D6A90000}"/>
    <cellStyle name="Normal 81" xfId="43480" xr:uid="{00000000-0005-0000-0000-0000D7A90000}"/>
    <cellStyle name="Normal 81 2" xfId="43481" xr:uid="{00000000-0005-0000-0000-0000D8A90000}"/>
    <cellStyle name="Normal 82" xfId="43482" xr:uid="{00000000-0005-0000-0000-0000D9A90000}"/>
    <cellStyle name="Normal 82 2" xfId="43483" xr:uid="{00000000-0005-0000-0000-0000DAA90000}"/>
    <cellStyle name="Normal 83" xfId="43484" xr:uid="{00000000-0005-0000-0000-0000DBA90000}"/>
    <cellStyle name="Normal 83 2" xfId="43485" xr:uid="{00000000-0005-0000-0000-0000DCA90000}"/>
    <cellStyle name="Normal 84" xfId="43486" xr:uid="{00000000-0005-0000-0000-0000DDA90000}"/>
    <cellStyle name="Normal 84 2" xfId="43487" xr:uid="{00000000-0005-0000-0000-0000DEA90000}"/>
    <cellStyle name="Normal 85" xfId="43488" xr:uid="{00000000-0005-0000-0000-0000DFA90000}"/>
    <cellStyle name="Normal 85 2" xfId="43489" xr:uid="{00000000-0005-0000-0000-0000E0A90000}"/>
    <cellStyle name="Normal 86" xfId="43490" xr:uid="{00000000-0005-0000-0000-0000E1A90000}"/>
    <cellStyle name="Normal 86 2" xfId="43491" xr:uid="{00000000-0005-0000-0000-0000E2A90000}"/>
    <cellStyle name="Normal 87" xfId="43492" xr:uid="{00000000-0005-0000-0000-0000E3A90000}"/>
    <cellStyle name="Normal 87 2" xfId="43493" xr:uid="{00000000-0005-0000-0000-0000E4A90000}"/>
    <cellStyle name="Normal 88" xfId="43494" xr:uid="{00000000-0005-0000-0000-0000E5A90000}"/>
    <cellStyle name="Normal 88 2" xfId="43495" xr:uid="{00000000-0005-0000-0000-0000E6A90000}"/>
    <cellStyle name="Normal 89" xfId="43496" xr:uid="{00000000-0005-0000-0000-0000E7A90000}"/>
    <cellStyle name="Normal 9" xfId="43497" xr:uid="{00000000-0005-0000-0000-0000E8A90000}"/>
    <cellStyle name="Normal 9 10" xfId="43498" xr:uid="{00000000-0005-0000-0000-0000E9A90000}"/>
    <cellStyle name="Normal 9 10 10" xfId="43499" xr:uid="{00000000-0005-0000-0000-0000EAA90000}"/>
    <cellStyle name="Normal 9 10 2" xfId="43500" xr:uid="{00000000-0005-0000-0000-0000EBA90000}"/>
    <cellStyle name="Normal 9 10 2 2" xfId="43501" xr:uid="{00000000-0005-0000-0000-0000ECA90000}"/>
    <cellStyle name="Normal 9 10 3" xfId="43502" xr:uid="{00000000-0005-0000-0000-0000EDA90000}"/>
    <cellStyle name="Normal 9 10 3 2" xfId="43503" xr:uid="{00000000-0005-0000-0000-0000EEA90000}"/>
    <cellStyle name="Normal 9 10 4" xfId="43504" xr:uid="{00000000-0005-0000-0000-0000EFA90000}"/>
    <cellStyle name="Normal 9 10 4 2" xfId="43505" xr:uid="{00000000-0005-0000-0000-0000F0A90000}"/>
    <cellStyle name="Normal 9 10 5" xfId="43506" xr:uid="{00000000-0005-0000-0000-0000F1A90000}"/>
    <cellStyle name="Normal 9 10 5 2" xfId="43507" xr:uid="{00000000-0005-0000-0000-0000F2A90000}"/>
    <cellStyle name="Normal 9 10 6" xfId="43508" xr:uid="{00000000-0005-0000-0000-0000F3A90000}"/>
    <cellStyle name="Normal 9 10 6 2" xfId="43509" xr:uid="{00000000-0005-0000-0000-0000F4A90000}"/>
    <cellStyle name="Normal 9 10 7" xfId="43510" xr:uid="{00000000-0005-0000-0000-0000F5A90000}"/>
    <cellStyle name="Normal 9 10 7 2" xfId="43511" xr:uid="{00000000-0005-0000-0000-0000F6A90000}"/>
    <cellStyle name="Normal 9 10 8" xfId="43512" xr:uid="{00000000-0005-0000-0000-0000F7A90000}"/>
    <cellStyle name="Normal 9 10 9" xfId="43513" xr:uid="{00000000-0005-0000-0000-0000F8A90000}"/>
    <cellStyle name="Normal 9 11" xfId="43514" xr:uid="{00000000-0005-0000-0000-0000F9A90000}"/>
    <cellStyle name="Normal 9 11 10" xfId="43515" xr:uid="{00000000-0005-0000-0000-0000FAA90000}"/>
    <cellStyle name="Normal 9 11 2" xfId="43516" xr:uid="{00000000-0005-0000-0000-0000FBA90000}"/>
    <cellStyle name="Normal 9 11 2 2" xfId="43517" xr:uid="{00000000-0005-0000-0000-0000FCA90000}"/>
    <cellStyle name="Normal 9 11 3" xfId="43518" xr:uid="{00000000-0005-0000-0000-0000FDA90000}"/>
    <cellStyle name="Normal 9 11 3 2" xfId="43519" xr:uid="{00000000-0005-0000-0000-0000FEA90000}"/>
    <cellStyle name="Normal 9 11 4" xfId="43520" xr:uid="{00000000-0005-0000-0000-0000FFA90000}"/>
    <cellStyle name="Normal 9 11 4 2" xfId="43521" xr:uid="{00000000-0005-0000-0000-000000AA0000}"/>
    <cellStyle name="Normal 9 11 5" xfId="43522" xr:uid="{00000000-0005-0000-0000-000001AA0000}"/>
    <cellStyle name="Normal 9 11 5 2" xfId="43523" xr:uid="{00000000-0005-0000-0000-000002AA0000}"/>
    <cellStyle name="Normal 9 11 6" xfId="43524" xr:uid="{00000000-0005-0000-0000-000003AA0000}"/>
    <cellStyle name="Normal 9 11 6 2" xfId="43525" xr:uid="{00000000-0005-0000-0000-000004AA0000}"/>
    <cellStyle name="Normal 9 11 7" xfId="43526" xr:uid="{00000000-0005-0000-0000-000005AA0000}"/>
    <cellStyle name="Normal 9 11 7 2" xfId="43527" xr:uid="{00000000-0005-0000-0000-000006AA0000}"/>
    <cellStyle name="Normal 9 11 8" xfId="43528" xr:uid="{00000000-0005-0000-0000-000007AA0000}"/>
    <cellStyle name="Normal 9 11 9" xfId="43529" xr:uid="{00000000-0005-0000-0000-000008AA0000}"/>
    <cellStyle name="Normal 9 12" xfId="43530" xr:uid="{00000000-0005-0000-0000-000009AA0000}"/>
    <cellStyle name="Normal 9 12 10" xfId="43531" xr:uid="{00000000-0005-0000-0000-00000AAA0000}"/>
    <cellStyle name="Normal 9 12 2" xfId="43532" xr:uid="{00000000-0005-0000-0000-00000BAA0000}"/>
    <cellStyle name="Normal 9 12 2 2" xfId="43533" xr:uid="{00000000-0005-0000-0000-00000CAA0000}"/>
    <cellStyle name="Normal 9 12 3" xfId="43534" xr:uid="{00000000-0005-0000-0000-00000DAA0000}"/>
    <cellStyle name="Normal 9 12 3 2" xfId="43535" xr:uid="{00000000-0005-0000-0000-00000EAA0000}"/>
    <cellStyle name="Normal 9 12 4" xfId="43536" xr:uid="{00000000-0005-0000-0000-00000FAA0000}"/>
    <cellStyle name="Normal 9 12 4 2" xfId="43537" xr:uid="{00000000-0005-0000-0000-000010AA0000}"/>
    <cellStyle name="Normal 9 12 5" xfId="43538" xr:uid="{00000000-0005-0000-0000-000011AA0000}"/>
    <cellStyle name="Normal 9 12 5 2" xfId="43539" xr:uid="{00000000-0005-0000-0000-000012AA0000}"/>
    <cellStyle name="Normal 9 12 6" xfId="43540" xr:uid="{00000000-0005-0000-0000-000013AA0000}"/>
    <cellStyle name="Normal 9 12 6 2" xfId="43541" xr:uid="{00000000-0005-0000-0000-000014AA0000}"/>
    <cellStyle name="Normal 9 12 7" xfId="43542" xr:uid="{00000000-0005-0000-0000-000015AA0000}"/>
    <cellStyle name="Normal 9 12 7 2" xfId="43543" xr:uid="{00000000-0005-0000-0000-000016AA0000}"/>
    <cellStyle name="Normal 9 12 8" xfId="43544" xr:uid="{00000000-0005-0000-0000-000017AA0000}"/>
    <cellStyle name="Normal 9 12 9" xfId="43545" xr:uid="{00000000-0005-0000-0000-000018AA0000}"/>
    <cellStyle name="Normal 9 13" xfId="43546" xr:uid="{00000000-0005-0000-0000-000019AA0000}"/>
    <cellStyle name="Normal 9 13 10" xfId="43547" xr:uid="{00000000-0005-0000-0000-00001AAA0000}"/>
    <cellStyle name="Normal 9 13 2" xfId="43548" xr:uid="{00000000-0005-0000-0000-00001BAA0000}"/>
    <cellStyle name="Normal 9 13 2 2" xfId="43549" xr:uid="{00000000-0005-0000-0000-00001CAA0000}"/>
    <cellStyle name="Normal 9 13 3" xfId="43550" xr:uid="{00000000-0005-0000-0000-00001DAA0000}"/>
    <cellStyle name="Normal 9 13 3 2" xfId="43551" xr:uid="{00000000-0005-0000-0000-00001EAA0000}"/>
    <cellStyle name="Normal 9 13 4" xfId="43552" xr:uid="{00000000-0005-0000-0000-00001FAA0000}"/>
    <cellStyle name="Normal 9 13 4 2" xfId="43553" xr:uid="{00000000-0005-0000-0000-000020AA0000}"/>
    <cellStyle name="Normal 9 13 5" xfId="43554" xr:uid="{00000000-0005-0000-0000-000021AA0000}"/>
    <cellStyle name="Normal 9 13 5 2" xfId="43555" xr:uid="{00000000-0005-0000-0000-000022AA0000}"/>
    <cellStyle name="Normal 9 13 6" xfId="43556" xr:uid="{00000000-0005-0000-0000-000023AA0000}"/>
    <cellStyle name="Normal 9 13 6 2" xfId="43557" xr:uid="{00000000-0005-0000-0000-000024AA0000}"/>
    <cellStyle name="Normal 9 13 7" xfId="43558" xr:uid="{00000000-0005-0000-0000-000025AA0000}"/>
    <cellStyle name="Normal 9 13 7 2" xfId="43559" xr:uid="{00000000-0005-0000-0000-000026AA0000}"/>
    <cellStyle name="Normal 9 13 8" xfId="43560" xr:uid="{00000000-0005-0000-0000-000027AA0000}"/>
    <cellStyle name="Normal 9 13 9" xfId="43561" xr:uid="{00000000-0005-0000-0000-000028AA0000}"/>
    <cellStyle name="Normal 9 14" xfId="43562" xr:uid="{00000000-0005-0000-0000-000029AA0000}"/>
    <cellStyle name="Normal 9 14 10" xfId="43563" xr:uid="{00000000-0005-0000-0000-00002AAA0000}"/>
    <cellStyle name="Normal 9 14 2" xfId="43564" xr:uid="{00000000-0005-0000-0000-00002BAA0000}"/>
    <cellStyle name="Normal 9 14 2 2" xfId="43565" xr:uid="{00000000-0005-0000-0000-00002CAA0000}"/>
    <cellStyle name="Normal 9 14 3" xfId="43566" xr:uid="{00000000-0005-0000-0000-00002DAA0000}"/>
    <cellStyle name="Normal 9 14 3 2" xfId="43567" xr:uid="{00000000-0005-0000-0000-00002EAA0000}"/>
    <cellStyle name="Normal 9 14 4" xfId="43568" xr:uid="{00000000-0005-0000-0000-00002FAA0000}"/>
    <cellStyle name="Normal 9 14 4 2" xfId="43569" xr:uid="{00000000-0005-0000-0000-000030AA0000}"/>
    <cellStyle name="Normal 9 14 5" xfId="43570" xr:uid="{00000000-0005-0000-0000-000031AA0000}"/>
    <cellStyle name="Normal 9 14 5 2" xfId="43571" xr:uid="{00000000-0005-0000-0000-000032AA0000}"/>
    <cellStyle name="Normal 9 14 6" xfId="43572" xr:uid="{00000000-0005-0000-0000-000033AA0000}"/>
    <cellStyle name="Normal 9 14 6 2" xfId="43573" xr:uid="{00000000-0005-0000-0000-000034AA0000}"/>
    <cellStyle name="Normal 9 14 7" xfId="43574" xr:uid="{00000000-0005-0000-0000-000035AA0000}"/>
    <cellStyle name="Normal 9 14 7 2" xfId="43575" xr:uid="{00000000-0005-0000-0000-000036AA0000}"/>
    <cellStyle name="Normal 9 14 8" xfId="43576" xr:uid="{00000000-0005-0000-0000-000037AA0000}"/>
    <cellStyle name="Normal 9 14 9" xfId="43577" xr:uid="{00000000-0005-0000-0000-000038AA0000}"/>
    <cellStyle name="Normal 9 15" xfId="43578" xr:uid="{00000000-0005-0000-0000-000039AA0000}"/>
    <cellStyle name="Normal 9 15 10" xfId="43579" xr:uid="{00000000-0005-0000-0000-00003AAA0000}"/>
    <cellStyle name="Normal 9 15 2" xfId="43580" xr:uid="{00000000-0005-0000-0000-00003BAA0000}"/>
    <cellStyle name="Normal 9 15 2 2" xfId="43581" xr:uid="{00000000-0005-0000-0000-00003CAA0000}"/>
    <cellStyle name="Normal 9 15 3" xfId="43582" xr:uid="{00000000-0005-0000-0000-00003DAA0000}"/>
    <cellStyle name="Normal 9 15 3 2" xfId="43583" xr:uid="{00000000-0005-0000-0000-00003EAA0000}"/>
    <cellStyle name="Normal 9 15 4" xfId="43584" xr:uid="{00000000-0005-0000-0000-00003FAA0000}"/>
    <cellStyle name="Normal 9 15 4 2" xfId="43585" xr:uid="{00000000-0005-0000-0000-000040AA0000}"/>
    <cellStyle name="Normal 9 15 5" xfId="43586" xr:uid="{00000000-0005-0000-0000-000041AA0000}"/>
    <cellStyle name="Normal 9 15 5 2" xfId="43587" xr:uid="{00000000-0005-0000-0000-000042AA0000}"/>
    <cellStyle name="Normal 9 15 6" xfId="43588" xr:uid="{00000000-0005-0000-0000-000043AA0000}"/>
    <cellStyle name="Normal 9 15 6 2" xfId="43589" xr:uid="{00000000-0005-0000-0000-000044AA0000}"/>
    <cellStyle name="Normal 9 15 7" xfId="43590" xr:uid="{00000000-0005-0000-0000-000045AA0000}"/>
    <cellStyle name="Normal 9 15 7 2" xfId="43591" xr:uid="{00000000-0005-0000-0000-000046AA0000}"/>
    <cellStyle name="Normal 9 15 8" xfId="43592" xr:uid="{00000000-0005-0000-0000-000047AA0000}"/>
    <cellStyle name="Normal 9 15 9" xfId="43593" xr:uid="{00000000-0005-0000-0000-000048AA0000}"/>
    <cellStyle name="Normal 9 16" xfId="43594" xr:uid="{00000000-0005-0000-0000-000049AA0000}"/>
    <cellStyle name="Normal 9 16 10" xfId="43595" xr:uid="{00000000-0005-0000-0000-00004AAA0000}"/>
    <cellStyle name="Normal 9 16 2" xfId="43596" xr:uid="{00000000-0005-0000-0000-00004BAA0000}"/>
    <cellStyle name="Normal 9 16 2 2" xfId="43597" xr:uid="{00000000-0005-0000-0000-00004CAA0000}"/>
    <cellStyle name="Normal 9 16 3" xfId="43598" xr:uid="{00000000-0005-0000-0000-00004DAA0000}"/>
    <cellStyle name="Normal 9 16 3 2" xfId="43599" xr:uid="{00000000-0005-0000-0000-00004EAA0000}"/>
    <cellStyle name="Normal 9 16 4" xfId="43600" xr:uid="{00000000-0005-0000-0000-00004FAA0000}"/>
    <cellStyle name="Normal 9 16 4 2" xfId="43601" xr:uid="{00000000-0005-0000-0000-000050AA0000}"/>
    <cellStyle name="Normal 9 16 5" xfId="43602" xr:uid="{00000000-0005-0000-0000-000051AA0000}"/>
    <cellStyle name="Normal 9 16 5 2" xfId="43603" xr:uid="{00000000-0005-0000-0000-000052AA0000}"/>
    <cellStyle name="Normal 9 16 6" xfId="43604" xr:uid="{00000000-0005-0000-0000-000053AA0000}"/>
    <cellStyle name="Normal 9 16 6 2" xfId="43605" xr:uid="{00000000-0005-0000-0000-000054AA0000}"/>
    <cellStyle name="Normal 9 16 7" xfId="43606" xr:uid="{00000000-0005-0000-0000-000055AA0000}"/>
    <cellStyle name="Normal 9 16 7 2" xfId="43607" xr:uid="{00000000-0005-0000-0000-000056AA0000}"/>
    <cellStyle name="Normal 9 16 8" xfId="43608" xr:uid="{00000000-0005-0000-0000-000057AA0000}"/>
    <cellStyle name="Normal 9 16 9" xfId="43609" xr:uid="{00000000-0005-0000-0000-000058AA0000}"/>
    <cellStyle name="Normal 9 17" xfId="43610" xr:uid="{00000000-0005-0000-0000-000059AA0000}"/>
    <cellStyle name="Normal 9 17 10" xfId="43611" xr:uid="{00000000-0005-0000-0000-00005AAA0000}"/>
    <cellStyle name="Normal 9 17 2" xfId="43612" xr:uid="{00000000-0005-0000-0000-00005BAA0000}"/>
    <cellStyle name="Normal 9 17 2 2" xfId="43613" xr:uid="{00000000-0005-0000-0000-00005CAA0000}"/>
    <cellStyle name="Normal 9 17 3" xfId="43614" xr:uid="{00000000-0005-0000-0000-00005DAA0000}"/>
    <cellStyle name="Normal 9 17 3 2" xfId="43615" xr:uid="{00000000-0005-0000-0000-00005EAA0000}"/>
    <cellStyle name="Normal 9 17 4" xfId="43616" xr:uid="{00000000-0005-0000-0000-00005FAA0000}"/>
    <cellStyle name="Normal 9 17 4 2" xfId="43617" xr:uid="{00000000-0005-0000-0000-000060AA0000}"/>
    <cellStyle name="Normal 9 17 5" xfId="43618" xr:uid="{00000000-0005-0000-0000-000061AA0000}"/>
    <cellStyle name="Normal 9 17 5 2" xfId="43619" xr:uid="{00000000-0005-0000-0000-000062AA0000}"/>
    <cellStyle name="Normal 9 17 6" xfId="43620" xr:uid="{00000000-0005-0000-0000-000063AA0000}"/>
    <cellStyle name="Normal 9 17 6 2" xfId="43621" xr:uid="{00000000-0005-0000-0000-000064AA0000}"/>
    <cellStyle name="Normal 9 17 7" xfId="43622" xr:uid="{00000000-0005-0000-0000-000065AA0000}"/>
    <cellStyle name="Normal 9 17 7 2" xfId="43623" xr:uid="{00000000-0005-0000-0000-000066AA0000}"/>
    <cellStyle name="Normal 9 17 8" xfId="43624" xr:uid="{00000000-0005-0000-0000-000067AA0000}"/>
    <cellStyle name="Normal 9 17 9" xfId="43625" xr:uid="{00000000-0005-0000-0000-000068AA0000}"/>
    <cellStyle name="Normal 9 18" xfId="43626" xr:uid="{00000000-0005-0000-0000-000069AA0000}"/>
    <cellStyle name="Normal 9 18 10" xfId="43627" xr:uid="{00000000-0005-0000-0000-00006AAA0000}"/>
    <cellStyle name="Normal 9 18 2" xfId="43628" xr:uid="{00000000-0005-0000-0000-00006BAA0000}"/>
    <cellStyle name="Normal 9 18 2 2" xfId="43629" xr:uid="{00000000-0005-0000-0000-00006CAA0000}"/>
    <cellStyle name="Normal 9 18 3" xfId="43630" xr:uid="{00000000-0005-0000-0000-00006DAA0000}"/>
    <cellStyle name="Normal 9 18 3 2" xfId="43631" xr:uid="{00000000-0005-0000-0000-00006EAA0000}"/>
    <cellStyle name="Normal 9 18 4" xfId="43632" xr:uid="{00000000-0005-0000-0000-00006FAA0000}"/>
    <cellStyle name="Normal 9 18 4 2" xfId="43633" xr:uid="{00000000-0005-0000-0000-000070AA0000}"/>
    <cellStyle name="Normal 9 18 5" xfId="43634" xr:uid="{00000000-0005-0000-0000-000071AA0000}"/>
    <cellStyle name="Normal 9 18 5 2" xfId="43635" xr:uid="{00000000-0005-0000-0000-000072AA0000}"/>
    <cellStyle name="Normal 9 18 6" xfId="43636" xr:uid="{00000000-0005-0000-0000-000073AA0000}"/>
    <cellStyle name="Normal 9 18 6 2" xfId="43637" xr:uid="{00000000-0005-0000-0000-000074AA0000}"/>
    <cellStyle name="Normal 9 18 7" xfId="43638" xr:uid="{00000000-0005-0000-0000-000075AA0000}"/>
    <cellStyle name="Normal 9 18 7 2" xfId="43639" xr:uid="{00000000-0005-0000-0000-000076AA0000}"/>
    <cellStyle name="Normal 9 18 8" xfId="43640" xr:uid="{00000000-0005-0000-0000-000077AA0000}"/>
    <cellStyle name="Normal 9 18 9" xfId="43641" xr:uid="{00000000-0005-0000-0000-000078AA0000}"/>
    <cellStyle name="Normal 9 19" xfId="43642" xr:uid="{00000000-0005-0000-0000-000079AA0000}"/>
    <cellStyle name="Normal 9 19 10" xfId="43643" xr:uid="{00000000-0005-0000-0000-00007AAA0000}"/>
    <cellStyle name="Normal 9 19 2" xfId="43644" xr:uid="{00000000-0005-0000-0000-00007BAA0000}"/>
    <cellStyle name="Normal 9 19 2 2" xfId="43645" xr:uid="{00000000-0005-0000-0000-00007CAA0000}"/>
    <cellStyle name="Normal 9 19 3" xfId="43646" xr:uid="{00000000-0005-0000-0000-00007DAA0000}"/>
    <cellStyle name="Normal 9 19 3 2" xfId="43647" xr:uid="{00000000-0005-0000-0000-00007EAA0000}"/>
    <cellStyle name="Normal 9 19 4" xfId="43648" xr:uid="{00000000-0005-0000-0000-00007FAA0000}"/>
    <cellStyle name="Normal 9 19 4 2" xfId="43649" xr:uid="{00000000-0005-0000-0000-000080AA0000}"/>
    <cellStyle name="Normal 9 19 5" xfId="43650" xr:uid="{00000000-0005-0000-0000-000081AA0000}"/>
    <cellStyle name="Normal 9 19 5 2" xfId="43651" xr:uid="{00000000-0005-0000-0000-000082AA0000}"/>
    <cellStyle name="Normal 9 19 6" xfId="43652" xr:uid="{00000000-0005-0000-0000-000083AA0000}"/>
    <cellStyle name="Normal 9 19 6 2" xfId="43653" xr:uid="{00000000-0005-0000-0000-000084AA0000}"/>
    <cellStyle name="Normal 9 19 7" xfId="43654" xr:uid="{00000000-0005-0000-0000-000085AA0000}"/>
    <cellStyle name="Normal 9 19 7 2" xfId="43655" xr:uid="{00000000-0005-0000-0000-000086AA0000}"/>
    <cellStyle name="Normal 9 19 8" xfId="43656" xr:uid="{00000000-0005-0000-0000-000087AA0000}"/>
    <cellStyle name="Normal 9 19 9" xfId="43657" xr:uid="{00000000-0005-0000-0000-000088AA0000}"/>
    <cellStyle name="Normal 9 2" xfId="43658" xr:uid="{00000000-0005-0000-0000-000089AA0000}"/>
    <cellStyle name="Normal 9 2 10" xfId="43659" xr:uid="{00000000-0005-0000-0000-00008AAA0000}"/>
    <cellStyle name="Normal 9 2 2" xfId="43660" xr:uid="{00000000-0005-0000-0000-00008BAA0000}"/>
    <cellStyle name="Normal 9 2 2 2" xfId="43661" xr:uid="{00000000-0005-0000-0000-00008CAA0000}"/>
    <cellStyle name="Normal 9 2 3" xfId="43662" xr:uid="{00000000-0005-0000-0000-00008DAA0000}"/>
    <cellStyle name="Normal 9 2 3 2" xfId="43663" xr:uid="{00000000-0005-0000-0000-00008EAA0000}"/>
    <cellStyle name="Normal 9 2 4" xfId="43664" xr:uid="{00000000-0005-0000-0000-00008FAA0000}"/>
    <cellStyle name="Normal 9 2 4 2" xfId="43665" xr:uid="{00000000-0005-0000-0000-000090AA0000}"/>
    <cellStyle name="Normal 9 2 5" xfId="43666" xr:uid="{00000000-0005-0000-0000-000091AA0000}"/>
    <cellStyle name="Normal 9 2 5 2" xfId="43667" xr:uid="{00000000-0005-0000-0000-000092AA0000}"/>
    <cellStyle name="Normal 9 2 6" xfId="43668" xr:uid="{00000000-0005-0000-0000-000093AA0000}"/>
    <cellStyle name="Normal 9 2 6 2" xfId="43669" xr:uid="{00000000-0005-0000-0000-000094AA0000}"/>
    <cellStyle name="Normal 9 2 7" xfId="43670" xr:uid="{00000000-0005-0000-0000-000095AA0000}"/>
    <cellStyle name="Normal 9 2 7 2" xfId="43671" xr:uid="{00000000-0005-0000-0000-000096AA0000}"/>
    <cellStyle name="Normal 9 2 8" xfId="43672" xr:uid="{00000000-0005-0000-0000-000097AA0000}"/>
    <cellStyle name="Normal 9 2 9" xfId="43673" xr:uid="{00000000-0005-0000-0000-000098AA0000}"/>
    <cellStyle name="Normal 9 20" xfId="43674" xr:uid="{00000000-0005-0000-0000-000099AA0000}"/>
    <cellStyle name="Normal 9 3" xfId="43675" xr:uid="{00000000-0005-0000-0000-00009AAA0000}"/>
    <cellStyle name="Normal 9 3 10" xfId="43676" xr:uid="{00000000-0005-0000-0000-00009BAA0000}"/>
    <cellStyle name="Normal 9 3 2" xfId="43677" xr:uid="{00000000-0005-0000-0000-00009CAA0000}"/>
    <cellStyle name="Normal 9 3 2 2" xfId="43678" xr:uid="{00000000-0005-0000-0000-00009DAA0000}"/>
    <cellStyle name="Normal 9 3 3" xfId="43679" xr:uid="{00000000-0005-0000-0000-00009EAA0000}"/>
    <cellStyle name="Normal 9 3 3 2" xfId="43680" xr:uid="{00000000-0005-0000-0000-00009FAA0000}"/>
    <cellStyle name="Normal 9 3 4" xfId="43681" xr:uid="{00000000-0005-0000-0000-0000A0AA0000}"/>
    <cellStyle name="Normal 9 3 4 2" xfId="43682" xr:uid="{00000000-0005-0000-0000-0000A1AA0000}"/>
    <cellStyle name="Normal 9 3 5" xfId="43683" xr:uid="{00000000-0005-0000-0000-0000A2AA0000}"/>
    <cellStyle name="Normal 9 3 5 2" xfId="43684" xr:uid="{00000000-0005-0000-0000-0000A3AA0000}"/>
    <cellStyle name="Normal 9 3 6" xfId="43685" xr:uid="{00000000-0005-0000-0000-0000A4AA0000}"/>
    <cellStyle name="Normal 9 3 6 2" xfId="43686" xr:uid="{00000000-0005-0000-0000-0000A5AA0000}"/>
    <cellStyle name="Normal 9 3 7" xfId="43687" xr:uid="{00000000-0005-0000-0000-0000A6AA0000}"/>
    <cellStyle name="Normal 9 3 7 2" xfId="43688" xr:uid="{00000000-0005-0000-0000-0000A7AA0000}"/>
    <cellStyle name="Normal 9 3 8" xfId="43689" xr:uid="{00000000-0005-0000-0000-0000A8AA0000}"/>
    <cellStyle name="Normal 9 3 9" xfId="43690" xr:uid="{00000000-0005-0000-0000-0000A9AA0000}"/>
    <cellStyle name="Normal 9 4" xfId="43691" xr:uid="{00000000-0005-0000-0000-0000AAAA0000}"/>
    <cellStyle name="Normal 9 4 10" xfId="43692" xr:uid="{00000000-0005-0000-0000-0000ABAA0000}"/>
    <cellStyle name="Normal 9 4 2" xfId="43693" xr:uid="{00000000-0005-0000-0000-0000ACAA0000}"/>
    <cellStyle name="Normal 9 4 2 2" xfId="43694" xr:uid="{00000000-0005-0000-0000-0000ADAA0000}"/>
    <cellStyle name="Normal 9 4 3" xfId="43695" xr:uid="{00000000-0005-0000-0000-0000AEAA0000}"/>
    <cellStyle name="Normal 9 4 3 2" xfId="43696" xr:uid="{00000000-0005-0000-0000-0000AFAA0000}"/>
    <cellStyle name="Normal 9 4 4" xfId="43697" xr:uid="{00000000-0005-0000-0000-0000B0AA0000}"/>
    <cellStyle name="Normal 9 4 4 2" xfId="43698" xr:uid="{00000000-0005-0000-0000-0000B1AA0000}"/>
    <cellStyle name="Normal 9 4 5" xfId="43699" xr:uid="{00000000-0005-0000-0000-0000B2AA0000}"/>
    <cellStyle name="Normal 9 4 5 2" xfId="43700" xr:uid="{00000000-0005-0000-0000-0000B3AA0000}"/>
    <cellStyle name="Normal 9 4 6" xfId="43701" xr:uid="{00000000-0005-0000-0000-0000B4AA0000}"/>
    <cellStyle name="Normal 9 4 6 2" xfId="43702" xr:uid="{00000000-0005-0000-0000-0000B5AA0000}"/>
    <cellStyle name="Normal 9 4 7" xfId="43703" xr:uid="{00000000-0005-0000-0000-0000B6AA0000}"/>
    <cellStyle name="Normal 9 4 7 2" xfId="43704" xr:uid="{00000000-0005-0000-0000-0000B7AA0000}"/>
    <cellStyle name="Normal 9 4 8" xfId="43705" xr:uid="{00000000-0005-0000-0000-0000B8AA0000}"/>
    <cellStyle name="Normal 9 4 9" xfId="43706" xr:uid="{00000000-0005-0000-0000-0000B9AA0000}"/>
    <cellStyle name="Normal 9 5" xfId="43707" xr:uid="{00000000-0005-0000-0000-0000BAAA0000}"/>
    <cellStyle name="Normal 9 5 10" xfId="43708" xr:uid="{00000000-0005-0000-0000-0000BBAA0000}"/>
    <cellStyle name="Normal 9 5 2" xfId="43709" xr:uid="{00000000-0005-0000-0000-0000BCAA0000}"/>
    <cellStyle name="Normal 9 5 2 2" xfId="43710" xr:uid="{00000000-0005-0000-0000-0000BDAA0000}"/>
    <cellStyle name="Normal 9 5 3" xfId="43711" xr:uid="{00000000-0005-0000-0000-0000BEAA0000}"/>
    <cellStyle name="Normal 9 5 3 2" xfId="43712" xr:uid="{00000000-0005-0000-0000-0000BFAA0000}"/>
    <cellStyle name="Normal 9 5 4" xfId="43713" xr:uid="{00000000-0005-0000-0000-0000C0AA0000}"/>
    <cellStyle name="Normal 9 5 4 2" xfId="43714" xr:uid="{00000000-0005-0000-0000-0000C1AA0000}"/>
    <cellStyle name="Normal 9 5 5" xfId="43715" xr:uid="{00000000-0005-0000-0000-0000C2AA0000}"/>
    <cellStyle name="Normal 9 5 5 2" xfId="43716" xr:uid="{00000000-0005-0000-0000-0000C3AA0000}"/>
    <cellStyle name="Normal 9 5 6" xfId="43717" xr:uid="{00000000-0005-0000-0000-0000C4AA0000}"/>
    <cellStyle name="Normal 9 5 6 2" xfId="43718" xr:uid="{00000000-0005-0000-0000-0000C5AA0000}"/>
    <cellStyle name="Normal 9 5 7" xfId="43719" xr:uid="{00000000-0005-0000-0000-0000C6AA0000}"/>
    <cellStyle name="Normal 9 5 7 2" xfId="43720" xr:uid="{00000000-0005-0000-0000-0000C7AA0000}"/>
    <cellStyle name="Normal 9 5 8" xfId="43721" xr:uid="{00000000-0005-0000-0000-0000C8AA0000}"/>
    <cellStyle name="Normal 9 5 9" xfId="43722" xr:uid="{00000000-0005-0000-0000-0000C9AA0000}"/>
    <cellStyle name="Normal 9 6" xfId="43723" xr:uid="{00000000-0005-0000-0000-0000CAAA0000}"/>
    <cellStyle name="Normal 9 6 10" xfId="43724" xr:uid="{00000000-0005-0000-0000-0000CBAA0000}"/>
    <cellStyle name="Normal 9 6 2" xfId="43725" xr:uid="{00000000-0005-0000-0000-0000CCAA0000}"/>
    <cellStyle name="Normal 9 6 2 2" xfId="43726" xr:uid="{00000000-0005-0000-0000-0000CDAA0000}"/>
    <cellStyle name="Normal 9 6 3" xfId="43727" xr:uid="{00000000-0005-0000-0000-0000CEAA0000}"/>
    <cellStyle name="Normal 9 6 3 2" xfId="43728" xr:uid="{00000000-0005-0000-0000-0000CFAA0000}"/>
    <cellStyle name="Normal 9 6 4" xfId="43729" xr:uid="{00000000-0005-0000-0000-0000D0AA0000}"/>
    <cellStyle name="Normal 9 6 4 2" xfId="43730" xr:uid="{00000000-0005-0000-0000-0000D1AA0000}"/>
    <cellStyle name="Normal 9 6 5" xfId="43731" xr:uid="{00000000-0005-0000-0000-0000D2AA0000}"/>
    <cellStyle name="Normal 9 6 5 2" xfId="43732" xr:uid="{00000000-0005-0000-0000-0000D3AA0000}"/>
    <cellStyle name="Normal 9 6 6" xfId="43733" xr:uid="{00000000-0005-0000-0000-0000D4AA0000}"/>
    <cellStyle name="Normal 9 6 6 2" xfId="43734" xr:uid="{00000000-0005-0000-0000-0000D5AA0000}"/>
    <cellStyle name="Normal 9 6 7" xfId="43735" xr:uid="{00000000-0005-0000-0000-0000D6AA0000}"/>
    <cellStyle name="Normal 9 6 7 2" xfId="43736" xr:uid="{00000000-0005-0000-0000-0000D7AA0000}"/>
    <cellStyle name="Normal 9 6 8" xfId="43737" xr:uid="{00000000-0005-0000-0000-0000D8AA0000}"/>
    <cellStyle name="Normal 9 6 9" xfId="43738" xr:uid="{00000000-0005-0000-0000-0000D9AA0000}"/>
    <cellStyle name="Normal 9 7" xfId="43739" xr:uid="{00000000-0005-0000-0000-0000DAAA0000}"/>
    <cellStyle name="Normal 9 7 10" xfId="43740" xr:uid="{00000000-0005-0000-0000-0000DBAA0000}"/>
    <cellStyle name="Normal 9 7 2" xfId="43741" xr:uid="{00000000-0005-0000-0000-0000DCAA0000}"/>
    <cellStyle name="Normal 9 7 2 2" xfId="43742" xr:uid="{00000000-0005-0000-0000-0000DDAA0000}"/>
    <cellStyle name="Normal 9 7 3" xfId="43743" xr:uid="{00000000-0005-0000-0000-0000DEAA0000}"/>
    <cellStyle name="Normal 9 7 3 2" xfId="43744" xr:uid="{00000000-0005-0000-0000-0000DFAA0000}"/>
    <cellStyle name="Normal 9 7 4" xfId="43745" xr:uid="{00000000-0005-0000-0000-0000E0AA0000}"/>
    <cellStyle name="Normal 9 7 4 2" xfId="43746" xr:uid="{00000000-0005-0000-0000-0000E1AA0000}"/>
    <cellStyle name="Normal 9 7 5" xfId="43747" xr:uid="{00000000-0005-0000-0000-0000E2AA0000}"/>
    <cellStyle name="Normal 9 7 5 2" xfId="43748" xr:uid="{00000000-0005-0000-0000-0000E3AA0000}"/>
    <cellStyle name="Normal 9 7 6" xfId="43749" xr:uid="{00000000-0005-0000-0000-0000E4AA0000}"/>
    <cellStyle name="Normal 9 7 6 2" xfId="43750" xr:uid="{00000000-0005-0000-0000-0000E5AA0000}"/>
    <cellStyle name="Normal 9 7 7" xfId="43751" xr:uid="{00000000-0005-0000-0000-0000E6AA0000}"/>
    <cellStyle name="Normal 9 7 7 2" xfId="43752" xr:uid="{00000000-0005-0000-0000-0000E7AA0000}"/>
    <cellStyle name="Normal 9 7 8" xfId="43753" xr:uid="{00000000-0005-0000-0000-0000E8AA0000}"/>
    <cellStyle name="Normal 9 7 9" xfId="43754" xr:uid="{00000000-0005-0000-0000-0000E9AA0000}"/>
    <cellStyle name="Normal 9 8" xfId="43755" xr:uid="{00000000-0005-0000-0000-0000EAAA0000}"/>
    <cellStyle name="Normal 9 8 10" xfId="43756" xr:uid="{00000000-0005-0000-0000-0000EBAA0000}"/>
    <cellStyle name="Normal 9 8 2" xfId="43757" xr:uid="{00000000-0005-0000-0000-0000ECAA0000}"/>
    <cellStyle name="Normal 9 8 2 2" xfId="43758" xr:uid="{00000000-0005-0000-0000-0000EDAA0000}"/>
    <cellStyle name="Normal 9 8 3" xfId="43759" xr:uid="{00000000-0005-0000-0000-0000EEAA0000}"/>
    <cellStyle name="Normal 9 8 3 2" xfId="43760" xr:uid="{00000000-0005-0000-0000-0000EFAA0000}"/>
    <cellStyle name="Normal 9 8 4" xfId="43761" xr:uid="{00000000-0005-0000-0000-0000F0AA0000}"/>
    <cellStyle name="Normal 9 8 4 2" xfId="43762" xr:uid="{00000000-0005-0000-0000-0000F1AA0000}"/>
    <cellStyle name="Normal 9 8 5" xfId="43763" xr:uid="{00000000-0005-0000-0000-0000F2AA0000}"/>
    <cellStyle name="Normal 9 8 5 2" xfId="43764" xr:uid="{00000000-0005-0000-0000-0000F3AA0000}"/>
    <cellStyle name="Normal 9 8 6" xfId="43765" xr:uid="{00000000-0005-0000-0000-0000F4AA0000}"/>
    <cellStyle name="Normal 9 8 6 2" xfId="43766" xr:uid="{00000000-0005-0000-0000-0000F5AA0000}"/>
    <cellStyle name="Normal 9 8 7" xfId="43767" xr:uid="{00000000-0005-0000-0000-0000F6AA0000}"/>
    <cellStyle name="Normal 9 8 7 2" xfId="43768" xr:uid="{00000000-0005-0000-0000-0000F7AA0000}"/>
    <cellStyle name="Normal 9 8 8" xfId="43769" xr:uid="{00000000-0005-0000-0000-0000F8AA0000}"/>
    <cellStyle name="Normal 9 8 9" xfId="43770" xr:uid="{00000000-0005-0000-0000-0000F9AA0000}"/>
    <cellStyle name="Normal 9 9" xfId="43771" xr:uid="{00000000-0005-0000-0000-0000FAAA0000}"/>
    <cellStyle name="Normal 9 9 10" xfId="43772" xr:uid="{00000000-0005-0000-0000-0000FBAA0000}"/>
    <cellStyle name="Normal 9 9 2" xfId="43773" xr:uid="{00000000-0005-0000-0000-0000FCAA0000}"/>
    <cellStyle name="Normal 9 9 2 2" xfId="43774" xr:uid="{00000000-0005-0000-0000-0000FDAA0000}"/>
    <cellStyle name="Normal 9 9 3" xfId="43775" xr:uid="{00000000-0005-0000-0000-0000FEAA0000}"/>
    <cellStyle name="Normal 9 9 3 2" xfId="43776" xr:uid="{00000000-0005-0000-0000-0000FFAA0000}"/>
    <cellStyle name="Normal 9 9 4" xfId="43777" xr:uid="{00000000-0005-0000-0000-000000AB0000}"/>
    <cellStyle name="Normal 9 9 4 2" xfId="43778" xr:uid="{00000000-0005-0000-0000-000001AB0000}"/>
    <cellStyle name="Normal 9 9 5" xfId="43779" xr:uid="{00000000-0005-0000-0000-000002AB0000}"/>
    <cellStyle name="Normal 9 9 5 2" xfId="43780" xr:uid="{00000000-0005-0000-0000-000003AB0000}"/>
    <cellStyle name="Normal 9 9 6" xfId="43781" xr:uid="{00000000-0005-0000-0000-000004AB0000}"/>
    <cellStyle name="Normal 9 9 6 2" xfId="43782" xr:uid="{00000000-0005-0000-0000-000005AB0000}"/>
    <cellStyle name="Normal 9 9 7" xfId="43783" xr:uid="{00000000-0005-0000-0000-000006AB0000}"/>
    <cellStyle name="Normal 9 9 7 2" xfId="43784" xr:uid="{00000000-0005-0000-0000-000007AB0000}"/>
    <cellStyle name="Normal 9 9 8" xfId="43785" xr:uid="{00000000-0005-0000-0000-000008AB0000}"/>
    <cellStyle name="Normal 9 9 9" xfId="43786" xr:uid="{00000000-0005-0000-0000-000009AB0000}"/>
    <cellStyle name="Normal 90" xfId="43787" xr:uid="{00000000-0005-0000-0000-00000AAB0000}"/>
    <cellStyle name="Normal 90 2" xfId="43788" xr:uid="{00000000-0005-0000-0000-00000BAB0000}"/>
    <cellStyle name="Normal 91" xfId="43789" xr:uid="{00000000-0005-0000-0000-00000CAB0000}"/>
    <cellStyle name="Normal 91 2" xfId="43790" xr:uid="{00000000-0005-0000-0000-00000DAB0000}"/>
    <cellStyle name="Normal 92" xfId="43791" xr:uid="{00000000-0005-0000-0000-00000EAB0000}"/>
    <cellStyle name="Normal 92 2" xfId="43792" xr:uid="{00000000-0005-0000-0000-00000FAB0000}"/>
    <cellStyle name="Normal 93" xfId="43793" xr:uid="{00000000-0005-0000-0000-000010AB0000}"/>
    <cellStyle name="Normal 94" xfId="43794" xr:uid="{00000000-0005-0000-0000-000011AB0000}"/>
    <cellStyle name="Normal 95" xfId="43795" xr:uid="{00000000-0005-0000-0000-000012AB0000}"/>
    <cellStyle name="Normal 96" xfId="43796" xr:uid="{00000000-0005-0000-0000-000013AB0000}"/>
    <cellStyle name="Normal 96 10" xfId="43797" xr:uid="{00000000-0005-0000-0000-000014AB0000}"/>
    <cellStyle name="Normal 96 10 2" xfId="43798" xr:uid="{00000000-0005-0000-0000-000015AB0000}"/>
    <cellStyle name="Normal 96 10 2 2" xfId="43799" xr:uid="{00000000-0005-0000-0000-000016AB0000}"/>
    <cellStyle name="Normal 96 10 2 3" xfId="43800" xr:uid="{00000000-0005-0000-0000-000017AB0000}"/>
    <cellStyle name="Normal 96 10 2 4" xfId="43801" xr:uid="{00000000-0005-0000-0000-000018AB0000}"/>
    <cellStyle name="Normal 96 10 2 5" xfId="43802" xr:uid="{00000000-0005-0000-0000-000019AB0000}"/>
    <cellStyle name="Normal 96 10 3" xfId="43803" xr:uid="{00000000-0005-0000-0000-00001AAB0000}"/>
    <cellStyle name="Normal 96 11" xfId="43804" xr:uid="{00000000-0005-0000-0000-00001BAB0000}"/>
    <cellStyle name="Normal 96 11 2" xfId="43805" xr:uid="{00000000-0005-0000-0000-00001CAB0000}"/>
    <cellStyle name="Normal 96 11 2 2" xfId="43806" xr:uid="{00000000-0005-0000-0000-00001DAB0000}"/>
    <cellStyle name="Normal 96 11 2 3" xfId="43807" xr:uid="{00000000-0005-0000-0000-00001EAB0000}"/>
    <cellStyle name="Normal 96 11 2 4" xfId="43808" xr:uid="{00000000-0005-0000-0000-00001FAB0000}"/>
    <cellStyle name="Normal 96 11 2 5" xfId="43809" xr:uid="{00000000-0005-0000-0000-000020AB0000}"/>
    <cellStyle name="Normal 96 11 3" xfId="43810" xr:uid="{00000000-0005-0000-0000-000021AB0000}"/>
    <cellStyle name="Normal 96 12" xfId="43811" xr:uid="{00000000-0005-0000-0000-000022AB0000}"/>
    <cellStyle name="Normal 96 12 2" xfId="43812" xr:uid="{00000000-0005-0000-0000-000023AB0000}"/>
    <cellStyle name="Normal 96 12 2 2" xfId="43813" xr:uid="{00000000-0005-0000-0000-000024AB0000}"/>
    <cellStyle name="Normal 96 12 2 3" xfId="43814" xr:uid="{00000000-0005-0000-0000-000025AB0000}"/>
    <cellStyle name="Normal 96 12 2 4" xfId="43815" xr:uid="{00000000-0005-0000-0000-000026AB0000}"/>
    <cellStyle name="Normal 96 12 2 5" xfId="43816" xr:uid="{00000000-0005-0000-0000-000027AB0000}"/>
    <cellStyle name="Normal 96 12 3" xfId="43817" xr:uid="{00000000-0005-0000-0000-000028AB0000}"/>
    <cellStyle name="Normal 96 13" xfId="43818" xr:uid="{00000000-0005-0000-0000-000029AB0000}"/>
    <cellStyle name="Normal 96 13 2" xfId="43819" xr:uid="{00000000-0005-0000-0000-00002AAB0000}"/>
    <cellStyle name="Normal 96 13 2 2" xfId="43820" xr:uid="{00000000-0005-0000-0000-00002BAB0000}"/>
    <cellStyle name="Normal 96 13 2 3" xfId="43821" xr:uid="{00000000-0005-0000-0000-00002CAB0000}"/>
    <cellStyle name="Normal 96 13 2 4" xfId="43822" xr:uid="{00000000-0005-0000-0000-00002DAB0000}"/>
    <cellStyle name="Normal 96 13 2 5" xfId="43823" xr:uid="{00000000-0005-0000-0000-00002EAB0000}"/>
    <cellStyle name="Normal 96 13 3" xfId="43824" xr:uid="{00000000-0005-0000-0000-00002FAB0000}"/>
    <cellStyle name="Normal 96 14" xfId="43825" xr:uid="{00000000-0005-0000-0000-000030AB0000}"/>
    <cellStyle name="Normal 96 14 2" xfId="43826" xr:uid="{00000000-0005-0000-0000-000031AB0000}"/>
    <cellStyle name="Normal 96 14 2 2" xfId="43827" xr:uid="{00000000-0005-0000-0000-000032AB0000}"/>
    <cellStyle name="Normal 96 14 2 3" xfId="43828" xr:uid="{00000000-0005-0000-0000-000033AB0000}"/>
    <cellStyle name="Normal 96 14 2 4" xfId="43829" xr:uid="{00000000-0005-0000-0000-000034AB0000}"/>
    <cellStyle name="Normal 96 14 2 5" xfId="43830" xr:uid="{00000000-0005-0000-0000-000035AB0000}"/>
    <cellStyle name="Normal 96 14 3" xfId="43831" xr:uid="{00000000-0005-0000-0000-000036AB0000}"/>
    <cellStyle name="Normal 96 15" xfId="43832" xr:uid="{00000000-0005-0000-0000-000037AB0000}"/>
    <cellStyle name="Normal 96 15 2" xfId="43833" xr:uid="{00000000-0005-0000-0000-000038AB0000}"/>
    <cellStyle name="Normal 96 16" xfId="43834" xr:uid="{00000000-0005-0000-0000-000039AB0000}"/>
    <cellStyle name="Normal 96 16 2" xfId="43835" xr:uid="{00000000-0005-0000-0000-00003AAB0000}"/>
    <cellStyle name="Normal 96 16 2 2" xfId="43836" xr:uid="{00000000-0005-0000-0000-00003BAB0000}"/>
    <cellStyle name="Normal 96 16 2 3" xfId="43837" xr:uid="{00000000-0005-0000-0000-00003CAB0000}"/>
    <cellStyle name="Normal 96 16 2 4" xfId="43838" xr:uid="{00000000-0005-0000-0000-00003DAB0000}"/>
    <cellStyle name="Normal 96 16 2 5" xfId="43839" xr:uid="{00000000-0005-0000-0000-00003EAB0000}"/>
    <cellStyle name="Normal 96 16 3" xfId="43840" xr:uid="{00000000-0005-0000-0000-00003FAB0000}"/>
    <cellStyle name="Normal 96 17" xfId="43841" xr:uid="{00000000-0005-0000-0000-000040AB0000}"/>
    <cellStyle name="Normal 96 17 2" xfId="43842" xr:uid="{00000000-0005-0000-0000-000041AB0000}"/>
    <cellStyle name="Normal 96 17 2 2" xfId="43843" xr:uid="{00000000-0005-0000-0000-000042AB0000}"/>
    <cellStyle name="Normal 96 17 2 3" xfId="43844" xr:uid="{00000000-0005-0000-0000-000043AB0000}"/>
    <cellStyle name="Normal 96 17 2 4" xfId="43845" xr:uid="{00000000-0005-0000-0000-000044AB0000}"/>
    <cellStyle name="Normal 96 17 2 5" xfId="43846" xr:uid="{00000000-0005-0000-0000-000045AB0000}"/>
    <cellStyle name="Normal 96 17 3" xfId="43847" xr:uid="{00000000-0005-0000-0000-000046AB0000}"/>
    <cellStyle name="Normal 96 18" xfId="43848" xr:uid="{00000000-0005-0000-0000-000047AB0000}"/>
    <cellStyle name="Normal 96 18 2" xfId="43849" xr:uid="{00000000-0005-0000-0000-000048AB0000}"/>
    <cellStyle name="Normal 96 18 2 2" xfId="43850" xr:uid="{00000000-0005-0000-0000-000049AB0000}"/>
    <cellStyle name="Normal 96 18 2 3" xfId="43851" xr:uid="{00000000-0005-0000-0000-00004AAB0000}"/>
    <cellStyle name="Normal 96 18 2 4" xfId="43852" xr:uid="{00000000-0005-0000-0000-00004BAB0000}"/>
    <cellStyle name="Normal 96 18 2 5" xfId="43853" xr:uid="{00000000-0005-0000-0000-00004CAB0000}"/>
    <cellStyle name="Normal 96 18 3" xfId="43854" xr:uid="{00000000-0005-0000-0000-00004DAB0000}"/>
    <cellStyle name="Normal 96 19" xfId="43855" xr:uid="{00000000-0005-0000-0000-00004EAB0000}"/>
    <cellStyle name="Normal 96 19 2" xfId="43856" xr:uid="{00000000-0005-0000-0000-00004FAB0000}"/>
    <cellStyle name="Normal 96 19 3" xfId="43857" xr:uid="{00000000-0005-0000-0000-000050AB0000}"/>
    <cellStyle name="Normal 96 19 4" xfId="43858" xr:uid="{00000000-0005-0000-0000-000051AB0000}"/>
    <cellStyle name="Normal 96 19 5" xfId="43859" xr:uid="{00000000-0005-0000-0000-000052AB0000}"/>
    <cellStyle name="Normal 96 19 6" xfId="43860" xr:uid="{00000000-0005-0000-0000-000053AB0000}"/>
    <cellStyle name="Normal 96 2" xfId="43861" xr:uid="{00000000-0005-0000-0000-000054AB0000}"/>
    <cellStyle name="Normal 96 2 2" xfId="43862" xr:uid="{00000000-0005-0000-0000-000055AB0000}"/>
    <cellStyle name="Normal 96 2 2 2" xfId="43863" xr:uid="{00000000-0005-0000-0000-000056AB0000}"/>
    <cellStyle name="Normal 96 2 2 2 2" xfId="43864" xr:uid="{00000000-0005-0000-0000-000057AB0000}"/>
    <cellStyle name="Normal 96 2 2 3" xfId="43865" xr:uid="{00000000-0005-0000-0000-000058AB0000}"/>
    <cellStyle name="Normal 96 2 2 3 2" xfId="43866" xr:uid="{00000000-0005-0000-0000-000059AB0000}"/>
    <cellStyle name="Normal 96 2 2 3 3" xfId="43867" xr:uid="{00000000-0005-0000-0000-00005AAB0000}"/>
    <cellStyle name="Normal 96 2 2 3 4" xfId="43868" xr:uid="{00000000-0005-0000-0000-00005BAB0000}"/>
    <cellStyle name="Normal 96 2 2 3 5" xfId="43869" xr:uid="{00000000-0005-0000-0000-00005CAB0000}"/>
    <cellStyle name="Normal 96 2 2 4" xfId="43870" xr:uid="{00000000-0005-0000-0000-00005DAB0000}"/>
    <cellStyle name="Normal 96 2 3" xfId="43871" xr:uid="{00000000-0005-0000-0000-00005EAB0000}"/>
    <cellStyle name="Normal 96 2 3 2" xfId="43872" xr:uid="{00000000-0005-0000-0000-00005FAB0000}"/>
    <cellStyle name="Normal 96 2 4" xfId="43873" xr:uid="{00000000-0005-0000-0000-000060AB0000}"/>
    <cellStyle name="Normal 96 2 4 2" xfId="43874" xr:uid="{00000000-0005-0000-0000-000061AB0000}"/>
    <cellStyle name="Normal 96 2 4 3" xfId="43875" xr:uid="{00000000-0005-0000-0000-000062AB0000}"/>
    <cellStyle name="Normal 96 2 4 4" xfId="43876" xr:uid="{00000000-0005-0000-0000-000063AB0000}"/>
    <cellStyle name="Normal 96 2 4 5" xfId="43877" xr:uid="{00000000-0005-0000-0000-000064AB0000}"/>
    <cellStyle name="Normal 96 2 5" xfId="43878" xr:uid="{00000000-0005-0000-0000-000065AB0000}"/>
    <cellStyle name="Normal 96 20" xfId="43879" xr:uid="{00000000-0005-0000-0000-000066AB0000}"/>
    <cellStyle name="Normal 96 3" xfId="43880" xr:uid="{00000000-0005-0000-0000-000067AB0000}"/>
    <cellStyle name="Normal 96 3 2" xfId="43881" xr:uid="{00000000-0005-0000-0000-000068AB0000}"/>
    <cellStyle name="Normal 96 3 2 2" xfId="43882" xr:uid="{00000000-0005-0000-0000-000069AB0000}"/>
    <cellStyle name="Normal 96 3 2 2 2" xfId="43883" xr:uid="{00000000-0005-0000-0000-00006AAB0000}"/>
    <cellStyle name="Normal 96 3 2 3" xfId="43884" xr:uid="{00000000-0005-0000-0000-00006BAB0000}"/>
    <cellStyle name="Normal 96 3 3" xfId="43885" xr:uid="{00000000-0005-0000-0000-00006CAB0000}"/>
    <cellStyle name="Normal 96 3 3 2" xfId="43886" xr:uid="{00000000-0005-0000-0000-00006DAB0000}"/>
    <cellStyle name="Normal 96 3 4" xfId="43887" xr:uid="{00000000-0005-0000-0000-00006EAB0000}"/>
    <cellStyle name="Normal 96 3 4 2" xfId="43888" xr:uid="{00000000-0005-0000-0000-00006FAB0000}"/>
    <cellStyle name="Normal 96 3 4 3" xfId="43889" xr:uid="{00000000-0005-0000-0000-000070AB0000}"/>
    <cellStyle name="Normal 96 3 4 4" xfId="43890" xr:uid="{00000000-0005-0000-0000-000071AB0000}"/>
    <cellStyle name="Normal 96 3 4 5" xfId="43891" xr:uid="{00000000-0005-0000-0000-000072AB0000}"/>
    <cellStyle name="Normal 96 3 5" xfId="43892" xr:uid="{00000000-0005-0000-0000-000073AB0000}"/>
    <cellStyle name="Normal 96 4" xfId="43893" xr:uid="{00000000-0005-0000-0000-000074AB0000}"/>
    <cellStyle name="Normal 96 4 2" xfId="43894" xr:uid="{00000000-0005-0000-0000-000075AB0000}"/>
    <cellStyle name="Normal 96 4 2 2" xfId="43895" xr:uid="{00000000-0005-0000-0000-000076AB0000}"/>
    <cellStyle name="Normal 96 4 2 2 2" xfId="43896" xr:uid="{00000000-0005-0000-0000-000077AB0000}"/>
    <cellStyle name="Normal 96 4 2 3" xfId="43897" xr:uid="{00000000-0005-0000-0000-000078AB0000}"/>
    <cellStyle name="Normal 96 4 3" xfId="43898" xr:uid="{00000000-0005-0000-0000-000079AB0000}"/>
    <cellStyle name="Normal 96 4 3 2" xfId="43899" xr:uid="{00000000-0005-0000-0000-00007AAB0000}"/>
    <cellStyle name="Normal 96 4 4" xfId="43900" xr:uid="{00000000-0005-0000-0000-00007BAB0000}"/>
    <cellStyle name="Normal 96 4 4 2" xfId="43901" xr:uid="{00000000-0005-0000-0000-00007CAB0000}"/>
    <cellStyle name="Normal 96 4 4 3" xfId="43902" xr:uid="{00000000-0005-0000-0000-00007DAB0000}"/>
    <cellStyle name="Normal 96 4 4 4" xfId="43903" xr:uid="{00000000-0005-0000-0000-00007EAB0000}"/>
    <cellStyle name="Normal 96 4 4 5" xfId="43904" xr:uid="{00000000-0005-0000-0000-00007FAB0000}"/>
    <cellStyle name="Normal 96 4 5" xfId="43905" xr:uid="{00000000-0005-0000-0000-000080AB0000}"/>
    <cellStyle name="Normal 96 5" xfId="43906" xr:uid="{00000000-0005-0000-0000-000081AB0000}"/>
    <cellStyle name="Normal 96 5 2" xfId="43907" xr:uid="{00000000-0005-0000-0000-000082AB0000}"/>
    <cellStyle name="Normal 96 5 2 2" xfId="43908" xr:uid="{00000000-0005-0000-0000-000083AB0000}"/>
    <cellStyle name="Normal 96 5 3" xfId="43909" xr:uid="{00000000-0005-0000-0000-000084AB0000}"/>
    <cellStyle name="Normal 96 5 3 2" xfId="43910" xr:uid="{00000000-0005-0000-0000-000085AB0000}"/>
    <cellStyle name="Normal 96 5 3 3" xfId="43911" xr:uid="{00000000-0005-0000-0000-000086AB0000}"/>
    <cellStyle name="Normal 96 5 3 4" xfId="43912" xr:uid="{00000000-0005-0000-0000-000087AB0000}"/>
    <cellStyle name="Normal 96 5 3 5" xfId="43913" xr:uid="{00000000-0005-0000-0000-000088AB0000}"/>
    <cellStyle name="Normal 96 5 4" xfId="43914" xr:uid="{00000000-0005-0000-0000-000089AB0000}"/>
    <cellStyle name="Normal 96 6" xfId="43915" xr:uid="{00000000-0005-0000-0000-00008AAB0000}"/>
    <cellStyle name="Normal 96 6 2" xfId="43916" xr:uid="{00000000-0005-0000-0000-00008BAB0000}"/>
    <cellStyle name="Normal 96 6 2 2" xfId="43917" xr:uid="{00000000-0005-0000-0000-00008CAB0000}"/>
    <cellStyle name="Normal 96 6 2 3" xfId="43918" xr:uid="{00000000-0005-0000-0000-00008DAB0000}"/>
    <cellStyle name="Normal 96 6 2 4" xfId="43919" xr:uid="{00000000-0005-0000-0000-00008EAB0000}"/>
    <cellStyle name="Normal 96 6 2 5" xfId="43920" xr:uid="{00000000-0005-0000-0000-00008FAB0000}"/>
    <cellStyle name="Normal 96 6 3" xfId="43921" xr:uid="{00000000-0005-0000-0000-000090AB0000}"/>
    <cellStyle name="Normal 96 7" xfId="43922" xr:uid="{00000000-0005-0000-0000-000091AB0000}"/>
    <cellStyle name="Normal 96 7 2" xfId="43923" xr:uid="{00000000-0005-0000-0000-000092AB0000}"/>
    <cellStyle name="Normal 96 7 2 2" xfId="43924" xr:uid="{00000000-0005-0000-0000-000093AB0000}"/>
    <cellStyle name="Normal 96 7 2 3" xfId="43925" xr:uid="{00000000-0005-0000-0000-000094AB0000}"/>
    <cellStyle name="Normal 96 7 2 4" xfId="43926" xr:uid="{00000000-0005-0000-0000-000095AB0000}"/>
    <cellStyle name="Normal 96 7 2 5" xfId="43927" xr:uid="{00000000-0005-0000-0000-000096AB0000}"/>
    <cellStyle name="Normal 96 7 3" xfId="43928" xr:uid="{00000000-0005-0000-0000-000097AB0000}"/>
    <cellStyle name="Normal 96 8" xfId="43929" xr:uid="{00000000-0005-0000-0000-000098AB0000}"/>
    <cellStyle name="Normal 96 8 2" xfId="43930" xr:uid="{00000000-0005-0000-0000-000099AB0000}"/>
    <cellStyle name="Normal 96 8 2 2" xfId="43931" xr:uid="{00000000-0005-0000-0000-00009AAB0000}"/>
    <cellStyle name="Normal 96 8 2 3" xfId="43932" xr:uid="{00000000-0005-0000-0000-00009BAB0000}"/>
    <cellStyle name="Normal 96 8 2 4" xfId="43933" xr:uid="{00000000-0005-0000-0000-00009CAB0000}"/>
    <cellStyle name="Normal 96 8 2 5" xfId="43934" xr:uid="{00000000-0005-0000-0000-00009DAB0000}"/>
    <cellStyle name="Normal 96 8 3" xfId="43935" xr:uid="{00000000-0005-0000-0000-00009EAB0000}"/>
    <cellStyle name="Normal 96 9" xfId="43936" xr:uid="{00000000-0005-0000-0000-00009FAB0000}"/>
    <cellStyle name="Normal 96 9 2" xfId="43937" xr:uid="{00000000-0005-0000-0000-0000A0AB0000}"/>
    <cellStyle name="Normal 96 9 2 2" xfId="43938" xr:uid="{00000000-0005-0000-0000-0000A1AB0000}"/>
    <cellStyle name="Normal 96 9 2 3" xfId="43939" xr:uid="{00000000-0005-0000-0000-0000A2AB0000}"/>
    <cellStyle name="Normal 96 9 2 4" xfId="43940" xr:uid="{00000000-0005-0000-0000-0000A3AB0000}"/>
    <cellStyle name="Normal 96 9 2 5" xfId="43941" xr:uid="{00000000-0005-0000-0000-0000A4AB0000}"/>
    <cellStyle name="Normal 96 9 3" xfId="43942" xr:uid="{00000000-0005-0000-0000-0000A5AB0000}"/>
    <cellStyle name="Normal 97" xfId="43943" xr:uid="{00000000-0005-0000-0000-0000A6AB0000}"/>
    <cellStyle name="Normal 98" xfId="43944" xr:uid="{00000000-0005-0000-0000-0000A7AB0000}"/>
    <cellStyle name="Nøytral" xfId="1" builtinId="28"/>
    <cellStyle name="Prosent 2" xfId="43945" xr:uid="{00000000-0005-0000-0000-0000A9AB0000}"/>
    <cellStyle name="Prosent 3" xfId="43946" xr:uid="{00000000-0005-0000-0000-0000AAAB0000}"/>
    <cellStyle name="Prosent 4" xfId="43947" xr:uid="{00000000-0005-0000-0000-0000ABAB0000}"/>
    <cellStyle name="Tusenskille 2" xfId="43948" xr:uid="{00000000-0005-0000-0000-0000ACAB0000}"/>
    <cellStyle name="Tusenskille 3" xfId="43949" xr:uid="{00000000-0005-0000-0000-0000ADAB0000}"/>
  </cellStyles>
  <dxfs count="489">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rgb="FFFF0000"/>
        </patternFill>
      </fill>
    </dxf>
    <dxf>
      <fill>
        <patternFill>
          <bgColor rgb="FFFFFF00"/>
        </patternFill>
      </fill>
    </dxf>
    <dxf>
      <fill>
        <patternFill>
          <bgColor rgb="FF00FF00"/>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indexed="10"/>
        </patternFill>
      </fill>
    </dxf>
    <dxf>
      <fill>
        <patternFill>
          <bgColor indexed="13"/>
        </patternFill>
      </fill>
    </dxf>
    <dxf>
      <fill>
        <patternFill>
          <bgColor indexed="11"/>
        </patternFill>
      </fill>
    </dxf>
    <dxf>
      <fill>
        <patternFill>
          <bgColor rgb="FF00FF00"/>
        </patternFill>
      </fill>
    </dxf>
    <dxf>
      <fill>
        <patternFill>
          <bgColor rgb="FFFFFF00"/>
        </patternFill>
      </fill>
    </dxf>
    <dxf>
      <fill>
        <patternFill>
          <bgColor rgb="FFFF0000"/>
        </patternFill>
      </fill>
    </dxf>
    <dxf>
      <fill>
        <patternFill>
          <bgColor rgb="FF00FF00"/>
        </patternFill>
      </fill>
    </dxf>
    <dxf>
      <fill>
        <patternFill>
          <bgColor rgb="FFFFFF00"/>
        </patternFill>
      </fill>
    </dxf>
    <dxf>
      <fill>
        <patternFill>
          <bgColor rgb="FFFF0000"/>
        </patternFill>
      </fill>
    </dxf>
    <dxf>
      <fill>
        <patternFill>
          <bgColor indexed="11"/>
        </patternFill>
      </fill>
    </dxf>
    <dxf>
      <fill>
        <patternFill>
          <bgColor indexed="13"/>
        </patternFill>
      </fill>
    </dxf>
    <dxf>
      <fill>
        <patternFill>
          <bgColor indexed="10"/>
        </patternFill>
      </fill>
    </dxf>
    <dxf>
      <fill>
        <patternFill>
          <bgColor rgb="FF00FF00"/>
        </patternFill>
      </fill>
    </dxf>
    <dxf>
      <fill>
        <patternFill>
          <bgColor rgb="FFFFFF00"/>
        </patternFill>
      </fill>
    </dxf>
    <dxf>
      <fill>
        <patternFill>
          <bgColor rgb="FFFF0000"/>
        </patternFill>
      </fill>
    </dxf>
    <dxf>
      <fill>
        <patternFill>
          <bgColor indexed="10"/>
        </patternFill>
      </fill>
    </dxf>
    <dxf>
      <fill>
        <patternFill>
          <bgColor indexed="13"/>
        </patternFill>
      </fill>
    </dxf>
    <dxf>
      <fill>
        <patternFill>
          <bgColor indexed="11"/>
        </patternFill>
      </fill>
    </dxf>
    <dxf>
      <fill>
        <patternFill>
          <bgColor indexed="11"/>
        </patternFill>
      </fill>
    </dxf>
    <dxf>
      <fill>
        <patternFill>
          <bgColor indexed="13"/>
        </patternFill>
      </fill>
    </dxf>
    <dxf>
      <fill>
        <patternFill>
          <bgColor indexed="10"/>
        </patternFill>
      </fill>
    </dxf>
    <dxf>
      <fill>
        <patternFill>
          <bgColor indexed="10"/>
        </patternFill>
      </fill>
    </dxf>
    <dxf>
      <fill>
        <patternFill>
          <bgColor indexed="13"/>
        </patternFill>
      </fill>
    </dxf>
    <dxf>
      <fill>
        <patternFill>
          <bgColor indexed="11"/>
        </patternFill>
      </fill>
    </dxf>
  </dxfs>
  <tableStyles count="0" defaultTableStyle="TableStyleMedium2" defaultPivotStyle="PivotStyleLight16"/>
  <colors>
    <mruColors>
      <color rgb="FFCCFFCC"/>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76200</xdr:rowOff>
    </xdr:from>
    <xdr:to>
      <xdr:col>6</xdr:col>
      <xdr:colOff>38100</xdr:colOff>
      <xdr:row>2</xdr:row>
      <xdr:rowOff>114300</xdr:rowOff>
    </xdr:to>
    <xdr:pic>
      <xdr:nvPicPr>
        <xdr:cNvPr id="2174" name="Bilde 1" descr="http://amalie.adm.bgo/info_/logobank/Bergenk1.jpg">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76200"/>
          <a:ext cx="34290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3</xdr:col>
          <xdr:colOff>9525</xdr:colOff>
          <xdr:row>42</xdr:row>
          <xdr:rowOff>0</xdr:rowOff>
        </xdr:from>
        <xdr:to>
          <xdr:col>6</xdr:col>
          <xdr:colOff>76200</xdr:colOff>
          <xdr:row>42</xdr:row>
          <xdr:rowOff>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nb-NO" sz="2000" b="1" i="0" u="none" strike="noStrike" baseline="0">
                  <a:solidFill>
                    <a:srgbClr val="000000"/>
                  </a:solidFill>
                  <a:latin typeface="Arial"/>
                  <a:cs typeface="Arial"/>
                </a:rPr>
                <a:t>Sett inn ny rad</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104775</xdr:colOff>
      <xdr:row>3</xdr:row>
      <xdr:rowOff>0</xdr:rowOff>
    </xdr:from>
    <xdr:to>
      <xdr:col>8</xdr:col>
      <xdr:colOff>104775</xdr:colOff>
      <xdr:row>4</xdr:row>
      <xdr:rowOff>57150</xdr:rowOff>
    </xdr:to>
    <xdr:sp macro="" textlink="">
      <xdr:nvSpPr>
        <xdr:cNvPr id="1570" name="Line 48">
          <a:extLst>
            <a:ext uri="{FF2B5EF4-FFF2-40B4-BE49-F238E27FC236}">
              <a16:creationId xmlns:a16="http://schemas.microsoft.com/office/drawing/2014/main" id="{00000000-0008-0000-0100-000022060000}"/>
            </a:ext>
          </a:extLst>
        </xdr:cNvPr>
        <xdr:cNvSpPr>
          <a:spLocks noChangeShapeType="1"/>
        </xdr:cNvSpPr>
      </xdr:nvSpPr>
      <xdr:spPr bwMode="auto">
        <a:xfrm>
          <a:off x="11268075" y="1085850"/>
          <a:ext cx="0" cy="352425"/>
        </a:xfrm>
        <a:prstGeom prst="line">
          <a:avLst/>
        </a:prstGeom>
        <a:noFill/>
        <a:ln w="57150">
          <a:solidFill>
            <a:srgbClr xmlns:mc="http://schemas.openxmlformats.org/markup-compatibility/2006" xmlns:a14="http://schemas.microsoft.com/office/drawing/2010/main" val="00FF00" mc:Ignorable="a14" a14:legacySpreadsheetColorIndex="11"/>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142875</xdr:colOff>
      <xdr:row>3</xdr:row>
      <xdr:rowOff>9525</xdr:rowOff>
    </xdr:from>
    <xdr:to>
      <xdr:col>11</xdr:col>
      <xdr:colOff>142875</xdr:colOff>
      <xdr:row>4</xdr:row>
      <xdr:rowOff>66675</xdr:rowOff>
    </xdr:to>
    <xdr:sp macro="" textlink="">
      <xdr:nvSpPr>
        <xdr:cNvPr id="1571" name="Line 49">
          <a:extLst>
            <a:ext uri="{FF2B5EF4-FFF2-40B4-BE49-F238E27FC236}">
              <a16:creationId xmlns:a16="http://schemas.microsoft.com/office/drawing/2014/main" id="{00000000-0008-0000-0100-000023060000}"/>
            </a:ext>
          </a:extLst>
        </xdr:cNvPr>
        <xdr:cNvSpPr>
          <a:spLocks noChangeShapeType="1"/>
        </xdr:cNvSpPr>
      </xdr:nvSpPr>
      <xdr:spPr bwMode="auto">
        <a:xfrm>
          <a:off x="11991975" y="1095375"/>
          <a:ext cx="0" cy="352425"/>
        </a:xfrm>
        <a:prstGeom prst="line">
          <a:avLst/>
        </a:prstGeom>
        <a:noFill/>
        <a:ln w="571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X62"/>
  <sheetViews>
    <sheetView zoomScale="60" zoomScaleNormal="60" workbookViewId="0">
      <pane ySplit="9" topLeftCell="A10" activePane="bottomLeft" state="frozen"/>
      <selection pane="bottomLeft" activeCell="J29" sqref="J29"/>
    </sheetView>
  </sheetViews>
  <sheetFormatPr baseColWidth="10" defaultColWidth="11.42578125" defaultRowHeight="12.75" x14ac:dyDescent="0.2"/>
  <cols>
    <col min="1" max="1" width="8.7109375" style="237" customWidth="1"/>
    <col min="2" max="2" width="6.85546875" style="237" customWidth="1"/>
    <col min="3" max="4" width="11.42578125" style="237"/>
    <col min="5" max="6" width="11.42578125" style="255"/>
    <col min="7" max="7" width="20.28515625" style="255" customWidth="1"/>
    <col min="8" max="8" width="11.42578125" style="255"/>
    <col min="9" max="11" width="25.7109375" style="255" customWidth="1"/>
    <col min="12" max="12" width="25.7109375" style="255" hidden="1" customWidth="1"/>
    <col min="13" max="14" width="25.7109375" style="254" hidden="1" customWidth="1"/>
    <col min="15" max="16" width="25.7109375" style="254" customWidth="1"/>
    <col min="17" max="17" width="25.7109375" style="254" hidden="1" customWidth="1"/>
    <col min="18" max="18" width="14.5703125" style="254" customWidth="1"/>
    <col min="19" max="19" width="17.140625" style="254" hidden="1" customWidth="1"/>
    <col min="20" max="20" width="20.7109375" style="254" customWidth="1"/>
    <col min="21" max="21" width="23.5703125" style="254" customWidth="1"/>
    <col min="22" max="22" width="22.7109375" style="254" customWidth="1"/>
    <col min="23" max="23" width="0" style="254" hidden="1" customWidth="1"/>
    <col min="24" max="24" width="8.7109375" style="254" customWidth="1"/>
    <col min="25" max="16384" width="11.42578125" style="237"/>
  </cols>
  <sheetData>
    <row r="1" spans="1:24" customFormat="1" x14ac:dyDescent="0.2">
      <c r="A1" s="203"/>
      <c r="C1" s="10"/>
      <c r="D1" s="10"/>
      <c r="E1" s="11"/>
      <c r="F1" s="11"/>
      <c r="G1" s="11"/>
      <c r="H1" s="11"/>
      <c r="I1" s="11"/>
      <c r="J1" s="11"/>
      <c r="K1" s="11"/>
      <c r="L1" s="11"/>
      <c r="M1" s="12"/>
      <c r="N1" s="12"/>
      <c r="O1" s="12"/>
      <c r="P1" s="12"/>
      <c r="Q1" s="12"/>
      <c r="R1" s="12"/>
      <c r="S1" s="12"/>
      <c r="T1" s="12"/>
      <c r="U1" s="12"/>
      <c r="V1" s="12"/>
      <c r="W1" s="13"/>
      <c r="X1" s="206"/>
    </row>
    <row r="2" spans="1:24" customFormat="1" ht="61.5" customHeight="1" x14ac:dyDescent="0.35">
      <c r="A2" s="203"/>
      <c r="B2" s="10"/>
      <c r="C2" s="10"/>
      <c r="D2" s="10"/>
      <c r="E2" s="11"/>
      <c r="F2" s="11"/>
      <c r="G2" s="11"/>
      <c r="H2" s="11"/>
      <c r="I2" s="11"/>
      <c r="J2" s="40"/>
      <c r="K2" s="11"/>
      <c r="L2" s="11"/>
      <c r="M2" s="12"/>
      <c r="N2" s="12"/>
      <c r="O2" s="12"/>
      <c r="P2" s="12"/>
      <c r="Q2" s="12"/>
      <c r="R2" s="12"/>
      <c r="S2" s="12"/>
      <c r="T2" s="192"/>
      <c r="U2" s="193"/>
      <c r="V2" s="12"/>
      <c r="W2" s="13"/>
      <c r="X2" s="206"/>
    </row>
    <row r="3" spans="1:24" customFormat="1" ht="23.25" x14ac:dyDescent="0.35">
      <c r="A3" s="203"/>
      <c r="B3" s="10"/>
      <c r="C3" s="10"/>
      <c r="D3" s="10"/>
      <c r="E3" s="11"/>
      <c r="F3" s="11"/>
      <c r="G3" s="11"/>
      <c r="H3" s="11"/>
      <c r="I3" s="11"/>
      <c r="J3" s="11"/>
      <c r="K3" s="11"/>
      <c r="L3" s="196" t="s">
        <v>0</v>
      </c>
      <c r="M3" s="12"/>
      <c r="N3" s="12"/>
      <c r="O3" s="12"/>
      <c r="P3" s="12"/>
      <c r="Q3" s="12"/>
      <c r="R3" s="12"/>
      <c r="S3" s="12"/>
      <c r="T3" s="12"/>
      <c r="U3" s="12"/>
      <c r="V3" s="12"/>
      <c r="W3" s="13"/>
      <c r="X3" s="206"/>
    </row>
    <row r="4" spans="1:24" customFormat="1" ht="33.75" hidden="1" x14ac:dyDescent="0.5">
      <c r="A4" s="203"/>
      <c r="B4" s="14" t="s">
        <v>1</v>
      </c>
      <c r="C4" s="10"/>
      <c r="D4" s="10"/>
      <c r="E4" s="11"/>
      <c r="F4" s="11"/>
      <c r="G4" s="11"/>
      <c r="H4" s="11"/>
      <c r="I4" s="227" t="s">
        <v>2</v>
      </c>
      <c r="J4" s="228"/>
      <c r="K4" s="228"/>
      <c r="L4" s="197" t="s">
        <v>3</v>
      </c>
      <c r="M4" s="229"/>
      <c r="N4" s="229"/>
      <c r="O4" s="229"/>
      <c r="P4" s="229"/>
      <c r="Q4" s="229"/>
      <c r="R4" s="229"/>
      <c r="S4" s="229"/>
      <c r="T4" s="230"/>
      <c r="U4" s="207"/>
      <c r="V4" s="12"/>
      <c r="W4" s="13"/>
      <c r="X4" s="206"/>
    </row>
    <row r="5" spans="1:24" customFormat="1" ht="33.75" hidden="1" x14ac:dyDescent="0.5">
      <c r="A5" s="203"/>
      <c r="B5" s="14"/>
      <c r="C5" s="10"/>
      <c r="D5" s="10"/>
      <c r="E5" s="11"/>
      <c r="F5" s="11"/>
      <c r="G5" s="11"/>
      <c r="H5" s="11"/>
      <c r="I5" s="227" t="s">
        <v>4</v>
      </c>
      <c r="J5" s="228"/>
      <c r="K5" s="228"/>
      <c r="L5" s="195" t="s">
        <v>5</v>
      </c>
      <c r="M5" s="229"/>
      <c r="N5" s="229"/>
      <c r="O5" s="229"/>
      <c r="P5" s="229"/>
      <c r="Q5" s="229"/>
      <c r="R5" s="229"/>
      <c r="S5" s="229"/>
      <c r="T5" s="229"/>
      <c r="U5" s="229"/>
      <c r="V5" s="12"/>
      <c r="W5" s="13"/>
      <c r="X5" s="206"/>
    </row>
    <row r="6" spans="1:24" customFormat="1" ht="33.75" x14ac:dyDescent="0.5">
      <c r="A6" s="203"/>
      <c r="B6" s="14" t="s">
        <v>6</v>
      </c>
      <c r="C6" s="10"/>
      <c r="D6" s="10"/>
      <c r="E6" s="11"/>
      <c r="F6" s="11"/>
      <c r="G6" s="11"/>
      <c r="H6" s="11"/>
      <c r="I6" s="11"/>
      <c r="J6" s="11"/>
      <c r="K6" s="11"/>
      <c r="L6" s="195" t="s">
        <v>7</v>
      </c>
      <c r="M6" s="12"/>
      <c r="N6" s="12"/>
      <c r="O6" s="12"/>
      <c r="P6" s="12"/>
      <c r="Q6" s="12"/>
      <c r="R6" s="12"/>
      <c r="S6" s="12"/>
      <c r="T6" s="12"/>
      <c r="U6" s="12"/>
      <c r="V6" s="12"/>
      <c r="W6" s="13"/>
      <c r="X6" s="206"/>
    </row>
    <row r="7" spans="1:24" customFormat="1" ht="15" x14ac:dyDescent="0.2">
      <c r="A7" s="203"/>
      <c r="C7" s="10"/>
      <c r="D7" s="10"/>
      <c r="E7" s="11"/>
      <c r="F7" s="11"/>
      <c r="G7" s="11"/>
      <c r="H7" s="11"/>
      <c r="I7" s="11"/>
      <c r="J7" s="17"/>
      <c r="K7" s="11"/>
      <c r="L7" s="195" t="s">
        <v>8</v>
      </c>
      <c r="M7" s="12"/>
      <c r="N7" s="12"/>
      <c r="O7" s="12"/>
      <c r="P7" s="12"/>
      <c r="Q7" s="12"/>
      <c r="R7" s="12"/>
      <c r="S7" s="12"/>
      <c r="T7" s="12"/>
      <c r="U7" s="12"/>
      <c r="V7" s="12"/>
      <c r="W7" s="13"/>
      <c r="X7" s="206"/>
    </row>
    <row r="8" spans="1:24" customFormat="1" ht="33.75" x14ac:dyDescent="0.5">
      <c r="A8" s="203"/>
      <c r="B8" s="14" t="str">
        <f>Tilstandsregistrering!$B$2</f>
        <v>EIENDOMMENS NAVN</v>
      </c>
      <c r="C8" s="444"/>
      <c r="D8" s="10"/>
      <c r="E8" s="11"/>
      <c r="F8" s="11"/>
      <c r="G8" s="11"/>
      <c r="H8" s="11"/>
      <c r="I8" s="11"/>
      <c r="J8" s="11"/>
      <c r="K8" s="11"/>
      <c r="L8" s="195" t="s">
        <v>9</v>
      </c>
      <c r="M8" s="12"/>
      <c r="N8" s="12"/>
      <c r="O8" s="12"/>
      <c r="P8" s="68"/>
      <c r="Q8" s="12"/>
      <c r="R8" s="12"/>
      <c r="S8" s="12"/>
      <c r="T8" s="206"/>
      <c r="U8" s="206"/>
      <c r="V8" s="206"/>
      <c r="W8" s="206"/>
      <c r="X8" s="206"/>
    </row>
    <row r="9" spans="1:24" customFormat="1" x14ac:dyDescent="0.2">
      <c r="A9" s="203"/>
      <c r="B9" s="10"/>
      <c r="C9" s="10"/>
      <c r="D9" s="10"/>
      <c r="E9" s="11"/>
      <c r="F9" s="11"/>
      <c r="G9" s="11"/>
      <c r="H9" s="11"/>
      <c r="I9" s="11"/>
      <c r="J9" s="11"/>
      <c r="K9" s="11"/>
      <c r="L9" s="11"/>
      <c r="M9" s="12"/>
      <c r="N9" s="12"/>
      <c r="O9" s="12"/>
      <c r="P9" s="12"/>
      <c r="Q9" s="12"/>
      <c r="R9" s="12"/>
      <c r="S9" s="12"/>
      <c r="T9" s="202"/>
      <c r="U9" s="202"/>
      <c r="V9" s="202"/>
      <c r="W9" s="206"/>
      <c r="X9" s="206"/>
    </row>
    <row r="10" spans="1:24" customFormat="1" ht="24" x14ac:dyDescent="0.35">
      <c r="A10" s="208"/>
      <c r="B10" s="209"/>
      <c r="C10" s="210" t="s">
        <v>10</v>
      </c>
      <c r="D10" s="211">
        <f>Tilstandsregistrering!$D$8</f>
        <v>0</v>
      </c>
      <c r="E10" s="212"/>
      <c r="F10" s="210" t="s">
        <v>11</v>
      </c>
      <c r="G10" s="231">
        <f>Tilstandsregistrering!$D$10</f>
        <v>43038</v>
      </c>
      <c r="H10" s="211"/>
      <c r="I10" s="213" t="s">
        <v>12</v>
      </c>
      <c r="J10" s="214" t="str">
        <f>Tilstandsregistrering!$D$9</f>
        <v>Byggets forventede  levetid</v>
      </c>
      <c r="K10" s="217"/>
      <c r="L10" s="214" t="s">
        <v>13</v>
      </c>
      <c r="M10" s="215"/>
      <c r="N10" s="215"/>
      <c r="O10" s="217" t="s">
        <v>14</v>
      </c>
      <c r="P10" s="209" t="str">
        <f>Tilstandsregistrering!$D$7</f>
        <v>åååå</v>
      </c>
      <c r="Q10" s="216"/>
      <c r="R10" s="217"/>
      <c r="S10" s="218"/>
      <c r="T10" s="217" t="s">
        <v>15</v>
      </c>
      <c r="U10" s="209">
        <f>Tilstandsregistrering!$D$4</f>
        <v>4520</v>
      </c>
      <c r="V10" s="217" t="s">
        <v>16</v>
      </c>
      <c r="W10" s="209" t="str">
        <f>Tilstandsregistrering!$D$7</f>
        <v>åååå</v>
      </c>
      <c r="X10" s="318" t="str">
        <f>Tilstandsregistrering!$B$4</f>
        <v>?</v>
      </c>
    </row>
    <row r="11" spans="1:24" customFormat="1" ht="12.75" customHeight="1" thickBot="1" x14ac:dyDescent="0.25">
      <c r="A11" s="219"/>
      <c r="B11" s="220"/>
      <c r="C11" s="220"/>
      <c r="D11" s="220"/>
      <c r="E11" s="221"/>
      <c r="F11" s="221"/>
      <c r="G11" s="221"/>
      <c r="H11" s="221"/>
      <c r="I11" s="221"/>
      <c r="J11" s="221"/>
      <c r="K11" s="221"/>
      <c r="L11" s="221"/>
      <c r="M11" s="222"/>
      <c r="N11" s="222"/>
      <c r="O11" s="222"/>
      <c r="P11" s="222"/>
      <c r="Q11" s="222"/>
      <c r="R11" s="223"/>
      <c r="S11" s="222"/>
      <c r="T11" s="204"/>
      <c r="U11" s="205"/>
      <c r="V11" s="204"/>
      <c r="W11" s="222"/>
      <c r="X11" s="224"/>
    </row>
    <row r="12" spans="1:24" customFormat="1" ht="12.75" hidden="1" customHeight="1" thickBot="1" x14ac:dyDescent="0.25">
      <c r="A12" s="219"/>
      <c r="B12" s="10"/>
      <c r="C12" s="10"/>
      <c r="D12" s="10"/>
      <c r="E12" s="11"/>
      <c r="F12" s="11"/>
      <c r="G12" s="11"/>
      <c r="H12" s="11" t="s">
        <v>17</v>
      </c>
      <c r="I12" s="11">
        <v>1</v>
      </c>
      <c r="J12" s="11">
        <v>2</v>
      </c>
      <c r="K12" s="11">
        <v>3</v>
      </c>
      <c r="L12" s="11">
        <v>4</v>
      </c>
      <c r="M12" s="12">
        <v>5</v>
      </c>
      <c r="N12" s="12">
        <v>6</v>
      </c>
      <c r="O12" s="12"/>
      <c r="P12" s="12"/>
      <c r="Q12" s="12"/>
      <c r="R12" s="12"/>
      <c r="S12" s="12"/>
      <c r="T12" s="28"/>
      <c r="U12" s="29"/>
      <c r="V12" s="28"/>
      <c r="W12" s="13"/>
      <c r="X12" s="225"/>
    </row>
    <row r="13" spans="1:24" customFormat="1" ht="50.25" customHeight="1" x14ac:dyDescent="0.4">
      <c r="A13" s="219"/>
      <c r="B13" s="234" t="s">
        <v>18</v>
      </c>
      <c r="C13" s="259"/>
      <c r="D13" s="471" t="str">
        <f>Tilstandsregistrering!$D$3</f>
        <v>230202</v>
      </c>
      <c r="E13" s="472"/>
      <c r="F13" s="260"/>
      <c r="G13" s="260"/>
      <c r="H13" s="462" t="s">
        <v>19</v>
      </c>
      <c r="I13" s="466" t="s">
        <v>20</v>
      </c>
      <c r="J13" s="467"/>
      <c r="K13" s="467"/>
      <c r="L13" s="467"/>
      <c r="M13" s="467"/>
      <c r="N13" s="467"/>
      <c r="O13" s="468"/>
      <c r="P13" s="166"/>
      <c r="Q13" s="173" t="str">
        <f>Tilstandsregistrering!$T$11</f>
        <v>ENØK</v>
      </c>
      <c r="R13" s="21" t="s">
        <v>21</v>
      </c>
      <c r="S13" s="21" t="s">
        <v>22</v>
      </c>
      <c r="T13" s="21" t="s">
        <v>23</v>
      </c>
      <c r="U13" s="21" t="s">
        <v>23</v>
      </c>
      <c r="V13" s="21" t="s">
        <v>23</v>
      </c>
      <c r="W13" s="23"/>
      <c r="X13" s="224"/>
    </row>
    <row r="14" spans="1:24" customFormat="1" ht="46.5" x14ac:dyDescent="0.35">
      <c r="A14" s="219"/>
      <c r="B14" s="464" t="str">
        <f>Tilstandsregistrering!$D$2</f>
        <v>Navn</v>
      </c>
      <c r="C14" s="465"/>
      <c r="D14" s="465"/>
      <c r="E14" s="465"/>
      <c r="F14" s="465"/>
      <c r="G14" s="465"/>
      <c r="H14" s="463"/>
      <c r="I14" s="44" t="s">
        <v>24</v>
      </c>
      <c r="J14" s="15" t="s">
        <v>25</v>
      </c>
      <c r="K14" s="15" t="s">
        <v>26</v>
      </c>
      <c r="L14" s="22" t="s">
        <v>27</v>
      </c>
      <c r="M14" s="22" t="s">
        <v>28</v>
      </c>
      <c r="N14" s="22" t="s">
        <v>29</v>
      </c>
      <c r="O14" s="194" t="s">
        <v>30</v>
      </c>
      <c r="P14" s="167" t="s">
        <v>31</v>
      </c>
      <c r="Q14" s="174" t="s">
        <v>32</v>
      </c>
      <c r="R14" s="34" t="s">
        <v>33</v>
      </c>
      <c r="S14" s="34" t="s">
        <v>34</v>
      </c>
      <c r="T14" s="33" t="s">
        <v>35</v>
      </c>
      <c r="U14" s="34" t="s">
        <v>36</v>
      </c>
      <c r="V14" s="33" t="s">
        <v>37</v>
      </c>
      <c r="W14" s="35" t="s">
        <v>38</v>
      </c>
      <c r="X14" s="224"/>
    </row>
    <row r="15" spans="1:24" customFormat="1" ht="23.25" hidden="1" x14ac:dyDescent="0.35">
      <c r="A15" s="219"/>
      <c r="B15" s="30">
        <v>1</v>
      </c>
      <c r="C15" s="469" t="s">
        <v>39</v>
      </c>
      <c r="D15" s="470"/>
      <c r="E15" s="470"/>
      <c r="F15" s="470"/>
      <c r="G15" s="470"/>
      <c r="H15" s="65" t="s">
        <v>40</v>
      </c>
      <c r="I15" s="16">
        <f ca="1">SUMIF(Tilstandsregistrering!$U$16:$U$33,I$12,Tilstandsregistrering!$R$16:$R$33)</f>
        <v>0</v>
      </c>
      <c r="J15" s="16">
        <f ca="1">SUMIF(Tilstandsregistrering!$U$16:$U$33,J$12,Tilstandsregistrering!$R$16:$R$33)</f>
        <v>0</v>
      </c>
      <c r="K15" s="16">
        <f ca="1">SUMIF(Tilstandsregistrering!$U$16:$U$33,K$12,Tilstandsregistrering!$R$16:$R$33)</f>
        <v>0</v>
      </c>
      <c r="L15" s="16">
        <f ca="1">SUMIF(Tilstandsregistrering!$U$16:$U$33,L$12,Tilstandsregistrering!$R$16:$R$33)</f>
        <v>0</v>
      </c>
      <c r="M15" s="16">
        <f ca="1">SUMIF(Tilstandsregistrering!$U$16:$U$33,M$12,Tilstandsregistrering!$R$16:$R$33)</f>
        <v>0</v>
      </c>
      <c r="N15" s="16">
        <f ca="1">SUMIF(Tilstandsregistrering!$U$16:$U$33,"&gt;="&amp;N$12,Tilstandsregistrering!$R$16:$R$33)</f>
        <v>0</v>
      </c>
      <c r="O15" s="168"/>
      <c r="P15" s="168">
        <f t="shared" ref="P15:P30" ca="1" si="0">SUM(G15:N15)</f>
        <v>0</v>
      </c>
      <c r="Q15" s="175"/>
      <c r="R15" s="64">
        <f ca="1">SUM(I15:K15)/Tilstandsregistrering!$D4</f>
        <v>0</v>
      </c>
      <c r="S15" s="64">
        <f ca="1">SUM(I15:K15)/Tilstandsregistrering!$D5</f>
        <v>0</v>
      </c>
      <c r="T15" s="483" t="e">
        <f>Tilstandsregistrering!$H$34</f>
        <v>#DIV/0!</v>
      </c>
      <c r="U15" s="483" t="e">
        <f>Tilstandsregistrering!$I$34</f>
        <v>#DIV/0!</v>
      </c>
      <c r="V15" s="485" t="e">
        <f>Tilstandsregistrering!$L$34</f>
        <v>#DIV/0!</v>
      </c>
      <c r="W15" s="486">
        <f>Tilstandsregistrering!$M$34</f>
        <v>0</v>
      </c>
      <c r="X15" s="224"/>
    </row>
    <row r="16" spans="1:24" customFormat="1" ht="23.25" hidden="1" x14ac:dyDescent="0.35">
      <c r="A16" s="219"/>
      <c r="B16" s="30"/>
      <c r="C16" s="235" t="s">
        <v>41</v>
      </c>
      <c r="D16" s="236"/>
      <c r="E16" s="236"/>
      <c r="F16" s="236"/>
      <c r="G16" s="236"/>
      <c r="H16" s="65" t="s">
        <v>42</v>
      </c>
      <c r="I16" s="16">
        <f ca="1">SUMIF(Tilstandsregistrering!$U$16:$U$33,I$12,Tilstandsregistrering!$S$16:$S$33)</f>
        <v>0</v>
      </c>
      <c r="J16" s="16">
        <f ca="1">SUMIF(Tilstandsregistrering!$U$16:$U$33,J$12,Tilstandsregistrering!$S$16:$S$33)</f>
        <v>0</v>
      </c>
      <c r="K16" s="16">
        <f ca="1">SUMIF(Tilstandsregistrering!$U$16:$U$33,K$12,Tilstandsregistrering!$S$16:$S$33)</f>
        <v>0</v>
      </c>
      <c r="L16" s="16">
        <f ca="1">SUMIF(Tilstandsregistrering!$U$16:$U$33,L$12,Tilstandsregistrering!$S$16:$S$33)</f>
        <v>0</v>
      </c>
      <c r="M16" s="16">
        <f ca="1">SUMIF(Tilstandsregistrering!$U$16:$U$33,M$12,Tilstandsregistrering!$S$16:$S$33)</f>
        <v>0</v>
      </c>
      <c r="N16" s="16">
        <f ca="1">SUMIF(Tilstandsregistrering!$U$16:$U$33,"&gt;="&amp;N$12,Tilstandsregistrering!$S$16:$S$33)</f>
        <v>0</v>
      </c>
      <c r="O16" s="168"/>
      <c r="P16" s="168">
        <f t="shared" ca="1" si="0"/>
        <v>0</v>
      </c>
      <c r="Q16" s="176">
        <f>Tilstandsregistrering!$T$35</f>
        <v>0</v>
      </c>
      <c r="R16" s="64">
        <f ca="1">SUM(I16:K16)/Tilstandsregistrering!$D4</f>
        <v>0</v>
      </c>
      <c r="S16" s="64">
        <f ca="1">SUM(I16:K16)/Tilstandsregistrering!$D5</f>
        <v>0</v>
      </c>
      <c r="T16" s="484"/>
      <c r="U16" s="484"/>
      <c r="V16" s="484"/>
      <c r="W16" s="487"/>
      <c r="X16" s="224"/>
    </row>
    <row r="17" spans="1:24" customFormat="1" ht="23.25" x14ac:dyDescent="0.35">
      <c r="A17" s="219"/>
      <c r="B17" s="30">
        <v>2</v>
      </c>
      <c r="C17" s="469" t="s">
        <v>43</v>
      </c>
      <c r="D17" s="470"/>
      <c r="E17" s="470"/>
      <c r="F17" s="470"/>
      <c r="G17" s="470"/>
      <c r="H17" s="65" t="s">
        <v>44</v>
      </c>
      <c r="I17" s="16">
        <f ca="1">SUMIF(Tilstandsregistrering!$U39:$U89,I$12,Tilstandsregistrering!$R39:$R89)</f>
        <v>0</v>
      </c>
      <c r="J17" s="16">
        <f ca="1">SUMIF(Tilstandsregistrering!$U39:$U89,J$12,Tilstandsregistrering!$R39:$R89)</f>
        <v>0</v>
      </c>
      <c r="K17" s="16">
        <f ca="1">SUMIF(Tilstandsregistrering!$U39:$U89,K$12,Tilstandsregistrering!$R39:$R89)</f>
        <v>0</v>
      </c>
      <c r="L17" s="16">
        <f ca="1">SUMIF(Tilstandsregistrering!$U39:$U89,L$12,Tilstandsregistrering!$R39:$R89)</f>
        <v>0</v>
      </c>
      <c r="M17" s="16">
        <f ca="1">SUMIF(Tilstandsregistrering!$U39:$U89,M$12,Tilstandsregistrering!$R39:$R89)</f>
        <v>0</v>
      </c>
      <c r="N17" s="16">
        <f ca="1">SUMIF(Tilstandsregistrering!$U39:$U89,"&gt;="&amp;N$12,Tilstandsregistrering!$R39:$R89)</f>
        <v>0</v>
      </c>
      <c r="O17" s="168">
        <f ca="1">SUM(L17:N17)</f>
        <v>0</v>
      </c>
      <c r="P17" s="168">
        <f t="shared" ca="1" si="0"/>
        <v>0</v>
      </c>
      <c r="Q17" s="175"/>
      <c r="R17" s="64">
        <f ca="1">SUM(I17:K17)/Tilstandsregistrering!$D4</f>
        <v>0</v>
      </c>
      <c r="S17" s="64">
        <f ca="1">SUM(I17:K17)/Tilstandsregistrering!$D5</f>
        <v>0</v>
      </c>
      <c r="T17" s="483">
        <f>Tilstandsregistrering!$H$90</f>
        <v>0</v>
      </c>
      <c r="U17" s="483">
        <f>Tilstandsregistrering!$I$90</f>
        <v>9</v>
      </c>
      <c r="V17" s="485" t="e">
        <f>Tilstandsregistrering!$L$90</f>
        <v>#DIV/0!</v>
      </c>
      <c r="W17" s="486">
        <f>Tilstandsregistrering!$M$90</f>
        <v>0</v>
      </c>
      <c r="X17" s="224"/>
    </row>
    <row r="18" spans="1:24" customFormat="1" ht="23.25" x14ac:dyDescent="0.35">
      <c r="A18" s="219"/>
      <c r="B18" s="30"/>
      <c r="C18" s="235"/>
      <c r="D18" s="236"/>
      <c r="E18" s="236"/>
      <c r="F18" s="236"/>
      <c r="G18" s="236"/>
      <c r="H18" s="65" t="s">
        <v>42</v>
      </c>
      <c r="I18" s="16">
        <f ca="1">SUMIF(Tilstandsregistrering!$U39:$U89,I$12,Tilstandsregistrering!$S39:$S89)</f>
        <v>0</v>
      </c>
      <c r="J18" s="16">
        <f ca="1">SUMIF(Tilstandsregistrering!$U39:$U89,J$12,Tilstandsregistrering!$S39:$S89)</f>
        <v>0</v>
      </c>
      <c r="K18" s="16">
        <f ca="1">SUMIF(Tilstandsregistrering!$U39:$U89,K$12,Tilstandsregistrering!$S39:$S89)</f>
        <v>0</v>
      </c>
      <c r="L18" s="16">
        <f ca="1">SUMIF(Tilstandsregistrering!$U39:$U89,L$12,Tilstandsregistrering!$S39:$S89)</f>
        <v>0</v>
      </c>
      <c r="M18" s="16">
        <f ca="1">SUMIF(Tilstandsregistrering!$U39:$U89,M$12,Tilstandsregistrering!$S39:$S89)</f>
        <v>0</v>
      </c>
      <c r="N18" s="16">
        <f ca="1">SUMIF(Tilstandsregistrering!$U39:$U89,"&gt;="&amp;N$12,Tilstandsregistrering!$S39:$S89)</f>
        <v>0</v>
      </c>
      <c r="O18" s="168">
        <f t="shared" ref="O18:O30" ca="1" si="1">SUM(L18:N18)</f>
        <v>0</v>
      </c>
      <c r="P18" s="168">
        <f t="shared" ca="1" si="0"/>
        <v>0</v>
      </c>
      <c r="Q18" s="176">
        <f>Tilstandsregistrering!$T$91</f>
        <v>0</v>
      </c>
      <c r="R18" s="64">
        <f ca="1">SUM(I18:K18)/Tilstandsregistrering!$D4</f>
        <v>0</v>
      </c>
      <c r="S18" s="64">
        <f ca="1">SUM(I18:K18)/Tilstandsregistrering!$D5</f>
        <v>0</v>
      </c>
      <c r="T18" s="484"/>
      <c r="U18" s="484"/>
      <c r="V18" s="484"/>
      <c r="W18" s="487"/>
      <c r="X18" s="224"/>
    </row>
    <row r="19" spans="1:24" customFormat="1" ht="23.25" x14ac:dyDescent="0.35">
      <c r="A19" s="219"/>
      <c r="B19" s="30">
        <v>3</v>
      </c>
      <c r="C19" s="469" t="s">
        <v>45</v>
      </c>
      <c r="D19" s="470"/>
      <c r="E19" s="470"/>
      <c r="F19" s="470"/>
      <c r="G19" s="470"/>
      <c r="H19" s="65" t="s">
        <v>44</v>
      </c>
      <c r="I19" s="16">
        <f ca="1">SUMIF(Tilstandsregistrering!$U94:$U113,I12,Tilstandsregistrering!$R94:$R113)</f>
        <v>0</v>
      </c>
      <c r="J19" s="16">
        <f ca="1">SUMIF(Tilstandsregistrering!$U94:$U113,J12,Tilstandsregistrering!$R94:$R113)</f>
        <v>0</v>
      </c>
      <c r="K19" s="16">
        <f ca="1">SUMIF(Tilstandsregistrering!$U94:$U113,K12,Tilstandsregistrering!$R94:$R113)</f>
        <v>0</v>
      </c>
      <c r="L19" s="16">
        <f ca="1">SUMIF(Tilstandsregistrering!$U94:$U113,L12,Tilstandsregistrering!$R94:$R113)</f>
        <v>0</v>
      </c>
      <c r="M19" s="16">
        <f ca="1">SUMIF(Tilstandsregistrering!$U94:$U113,M12,Tilstandsregistrering!$R94:$R113)</f>
        <v>0</v>
      </c>
      <c r="N19" s="16">
        <f ca="1">SUMIF(Tilstandsregistrering!$U94:$U113,"&gt;="&amp;N$12,Tilstandsregistrering!$R94:$R113)</f>
        <v>0</v>
      </c>
      <c r="O19" s="168">
        <f t="shared" ca="1" si="1"/>
        <v>0</v>
      </c>
      <c r="P19" s="168">
        <f t="shared" ca="1" si="0"/>
        <v>0</v>
      </c>
      <c r="Q19" s="175"/>
      <c r="R19" s="64">
        <f ca="1">SUM(I19:K19)/Tilstandsregistrering!$D4</f>
        <v>0</v>
      </c>
      <c r="S19" s="64">
        <f ca="1">SUM(I19:K19)/Tilstandsregistrering!$D5</f>
        <v>0</v>
      </c>
      <c r="T19" s="483">
        <f>Tilstandsregistrering!$H$114</f>
        <v>0</v>
      </c>
      <c r="U19" s="483">
        <f>Tilstandsregistrering!$I$114</f>
        <v>9</v>
      </c>
      <c r="V19" s="485" t="e">
        <f>Tilstandsregistrering!$L$114</f>
        <v>#DIV/0!</v>
      </c>
      <c r="W19" s="486">
        <f>Tilstandsregistrering!$M$114</f>
        <v>0</v>
      </c>
      <c r="X19" s="224"/>
    </row>
    <row r="20" spans="1:24" customFormat="1" ht="23.25" x14ac:dyDescent="0.35">
      <c r="A20" s="219"/>
      <c r="B20" s="30"/>
      <c r="C20" s="235"/>
      <c r="D20" s="236"/>
      <c r="E20" s="236"/>
      <c r="F20" s="236"/>
      <c r="G20" s="236"/>
      <c r="H20" s="65" t="s">
        <v>42</v>
      </c>
      <c r="I20" s="16">
        <f ca="1">SUMIF(Tilstandsregistrering!$U94:$U113,I12,Tilstandsregistrering!$S94:$S113)</f>
        <v>0</v>
      </c>
      <c r="J20" s="16">
        <f ca="1">SUMIF(Tilstandsregistrering!$U94:$U113,J12,Tilstandsregistrering!$S94:$S113)</f>
        <v>0</v>
      </c>
      <c r="K20" s="16">
        <f ca="1">SUMIF(Tilstandsregistrering!$U94:$U113,K12,Tilstandsregistrering!$S94:$S113)</f>
        <v>0</v>
      </c>
      <c r="L20" s="16">
        <f ca="1">SUMIF(Tilstandsregistrering!$U94:$U113,L12,Tilstandsregistrering!$S94:$S113)</f>
        <v>0</v>
      </c>
      <c r="M20" s="16">
        <f ca="1">SUMIF(Tilstandsregistrering!$U94:$U113,M12,Tilstandsregistrering!$S94:$S113)</f>
        <v>0</v>
      </c>
      <c r="N20" s="16">
        <f ca="1">SUMIF(Tilstandsregistrering!$U94:$U113,"&gt;="&amp;N$12,Tilstandsregistrering!$S94:$S113)</f>
        <v>0</v>
      </c>
      <c r="O20" s="168">
        <f t="shared" ca="1" si="1"/>
        <v>0</v>
      </c>
      <c r="P20" s="168">
        <f t="shared" ca="1" si="0"/>
        <v>0</v>
      </c>
      <c r="Q20" s="176">
        <f>Tilstandsregistrering!$T$115</f>
        <v>0</v>
      </c>
      <c r="R20" s="64">
        <f ca="1">SUM(I20:K20)/Tilstandsregistrering!$D4</f>
        <v>0</v>
      </c>
      <c r="S20" s="64">
        <f ca="1">SUM(I20:K20)/Tilstandsregistrering!$D5</f>
        <v>0</v>
      </c>
      <c r="T20" s="484"/>
      <c r="U20" s="484"/>
      <c r="V20" s="484"/>
      <c r="W20" s="487"/>
      <c r="X20" s="224"/>
    </row>
    <row r="21" spans="1:24" customFormat="1" ht="23.25" x14ac:dyDescent="0.35">
      <c r="A21" s="219"/>
      <c r="B21" s="30">
        <v>4</v>
      </c>
      <c r="C21" s="469" t="s">
        <v>46</v>
      </c>
      <c r="D21" s="470"/>
      <c r="E21" s="470"/>
      <c r="F21" s="470"/>
      <c r="G21" s="470"/>
      <c r="H21" s="65" t="s">
        <v>44</v>
      </c>
      <c r="I21" s="16">
        <f ca="1">SUMIF(Tilstandsregistrering!$U118:$U132,I12,Tilstandsregistrering!$R118:$R132)</f>
        <v>0</v>
      </c>
      <c r="J21" s="16">
        <f ca="1">SUMIF(Tilstandsregistrering!$U118:$U132,J12,Tilstandsregistrering!$R118:$R132)</f>
        <v>0</v>
      </c>
      <c r="K21" s="16">
        <f ca="1">SUMIF(Tilstandsregistrering!$U118:$U132,K12,Tilstandsregistrering!$R118:$R132)</f>
        <v>0</v>
      </c>
      <c r="L21" s="16">
        <f ca="1">SUMIF(Tilstandsregistrering!$U118:$U132,L12,Tilstandsregistrering!$R118:$R132)</f>
        <v>0</v>
      </c>
      <c r="M21" s="16">
        <f ca="1">SUMIF(Tilstandsregistrering!$U118:$U132,M12,Tilstandsregistrering!$R118:$R132)</f>
        <v>0</v>
      </c>
      <c r="N21" s="16">
        <f ca="1">SUMIF(Tilstandsregistrering!$U$118:$U$132,"&gt;="&amp;N$12,Tilstandsregistrering!$R$118:$R$132)</f>
        <v>0</v>
      </c>
      <c r="O21" s="168">
        <f t="shared" ca="1" si="1"/>
        <v>0</v>
      </c>
      <c r="P21" s="168">
        <f t="shared" ca="1" si="0"/>
        <v>0</v>
      </c>
      <c r="Q21" s="175"/>
      <c r="R21" s="64">
        <f ca="1">SUM(I21:K21)/Tilstandsregistrering!$D4</f>
        <v>0</v>
      </c>
      <c r="S21" s="64">
        <f ca="1">SUM(I21:K21)/Tilstandsregistrering!$D5</f>
        <v>0</v>
      </c>
      <c r="T21" s="488">
        <f>Tilstandsregistrering!$H$133</f>
        <v>0</v>
      </c>
      <c r="U21" s="483">
        <f>Tilstandsregistrering!$I$133</f>
        <v>9</v>
      </c>
      <c r="V21" s="485" t="e">
        <f>Tilstandsregistrering!$L$133</f>
        <v>#DIV/0!</v>
      </c>
      <c r="W21" s="486">
        <f>Tilstandsregistrering!$M$133</f>
        <v>0</v>
      </c>
      <c r="X21" s="224"/>
    </row>
    <row r="22" spans="1:24" customFormat="1" ht="23.25" x14ac:dyDescent="0.35">
      <c r="A22" s="219"/>
      <c r="B22" s="30"/>
      <c r="C22" s="235"/>
      <c r="D22" s="236"/>
      <c r="E22" s="236"/>
      <c r="F22" s="236"/>
      <c r="G22" s="236"/>
      <c r="H22" s="65" t="s">
        <v>42</v>
      </c>
      <c r="I22" s="16">
        <f ca="1">SUMIF(Tilstandsregistrering!$U118:$U132,I12,Tilstandsregistrering!$S118:$S132)</f>
        <v>0</v>
      </c>
      <c r="J22" s="16">
        <f ca="1">SUMIF(Tilstandsregistrering!$U118:$U132,J12,Tilstandsregistrering!$S118:$S132)</f>
        <v>0</v>
      </c>
      <c r="K22" s="16">
        <f ca="1">SUMIF(Tilstandsregistrering!$U118:$U132,K12,Tilstandsregistrering!$S118:$S132)</f>
        <v>0</v>
      </c>
      <c r="L22" s="16">
        <f ca="1">SUMIF(Tilstandsregistrering!$U118:$U132,L12,Tilstandsregistrering!$S118:$S132)</f>
        <v>0</v>
      </c>
      <c r="M22" s="16">
        <f ca="1">SUMIF(Tilstandsregistrering!$U118:$U132,M12,Tilstandsregistrering!$S118:$S132)</f>
        <v>0</v>
      </c>
      <c r="N22" s="16">
        <f ca="1">SUMIF(Tilstandsregistrering!$U118:$U132,"&gt;="&amp;N$12,Tilstandsregistrering!$S118:$S132)</f>
        <v>0</v>
      </c>
      <c r="O22" s="168">
        <f t="shared" ca="1" si="1"/>
        <v>0</v>
      </c>
      <c r="P22" s="168">
        <f t="shared" ca="1" si="0"/>
        <v>0</v>
      </c>
      <c r="Q22" s="176">
        <f>Tilstandsregistrering!$T$134</f>
        <v>0</v>
      </c>
      <c r="R22" s="64">
        <f ca="1">SUM(I22:K22)/Tilstandsregistrering!$D4</f>
        <v>0</v>
      </c>
      <c r="S22" s="64">
        <f ca="1">SUM(I22:K22)/Tilstandsregistrering!$D5</f>
        <v>0</v>
      </c>
      <c r="T22" s="489"/>
      <c r="U22" s="484"/>
      <c r="V22" s="484"/>
      <c r="W22" s="487"/>
      <c r="X22" s="224"/>
    </row>
    <row r="23" spans="1:24" customFormat="1" ht="23.25" x14ac:dyDescent="0.35">
      <c r="A23" s="219"/>
      <c r="B23" s="30">
        <v>5</v>
      </c>
      <c r="C23" s="469" t="s">
        <v>47</v>
      </c>
      <c r="D23" s="470"/>
      <c r="E23" s="470"/>
      <c r="F23" s="470"/>
      <c r="G23" s="470"/>
      <c r="H23" s="65" t="s">
        <v>44</v>
      </c>
      <c r="I23" s="16">
        <f ca="1">SUMIF(Tilstandsregistrering!$U137:$U163,I12,Tilstandsregistrering!$R137:$R163)</f>
        <v>0</v>
      </c>
      <c r="J23" s="16">
        <f ca="1">SUMIF(Tilstandsregistrering!$U137:$U163,J12,Tilstandsregistrering!$R137:$R163)</f>
        <v>0</v>
      </c>
      <c r="K23" s="16">
        <f ca="1">SUMIF(Tilstandsregistrering!$U137:$U163,K12,Tilstandsregistrering!$R137:$R163)</f>
        <v>0</v>
      </c>
      <c r="L23" s="16">
        <f ca="1">SUMIF(Tilstandsregistrering!$U137:$U163,L12,Tilstandsregistrering!$R137:$R163)</f>
        <v>0</v>
      </c>
      <c r="M23" s="16">
        <f ca="1">SUMIF(Tilstandsregistrering!$U137:$U163,M12,Tilstandsregistrering!$R137:$R163)</f>
        <v>0</v>
      </c>
      <c r="N23" s="16">
        <f ca="1">SUMIF(Tilstandsregistrering!$U$137:$U$163,"&gt;="&amp;N$12,Tilstandsregistrering!$R$137:$R$163)</f>
        <v>0</v>
      </c>
      <c r="O23" s="168">
        <f t="shared" ca="1" si="1"/>
        <v>0</v>
      </c>
      <c r="P23" s="168">
        <f t="shared" ca="1" si="0"/>
        <v>0</v>
      </c>
      <c r="Q23" s="175"/>
      <c r="R23" s="64">
        <f ca="1">SUM(I23:K23)/Tilstandsregistrering!$D4</f>
        <v>0</v>
      </c>
      <c r="S23" s="64">
        <f ca="1">SUM(I23:K23)/Tilstandsregistrering!$D5</f>
        <v>0</v>
      </c>
      <c r="T23" s="483">
        <f>Tilstandsregistrering!$H$164</f>
        <v>0</v>
      </c>
      <c r="U23" s="483">
        <f>Tilstandsregistrering!$I$164</f>
        <v>9</v>
      </c>
      <c r="V23" s="485" t="e">
        <f>Tilstandsregistrering!$L$164</f>
        <v>#DIV/0!</v>
      </c>
      <c r="W23" s="486">
        <f>Tilstandsregistrering!$M$164</f>
        <v>0</v>
      </c>
      <c r="X23" s="224"/>
    </row>
    <row r="24" spans="1:24" customFormat="1" ht="23.25" x14ac:dyDescent="0.35">
      <c r="A24" s="219"/>
      <c r="B24" s="30"/>
      <c r="C24" s="235"/>
      <c r="D24" s="236"/>
      <c r="E24" s="236"/>
      <c r="F24" s="236"/>
      <c r="G24" s="236"/>
      <c r="H24" s="65" t="s">
        <v>42</v>
      </c>
      <c r="I24" s="16">
        <f ca="1">SUMIF(Tilstandsregistrering!$U137:$U163,I12,Tilstandsregistrering!$S137:$S163)</f>
        <v>0</v>
      </c>
      <c r="J24" s="16">
        <f ca="1">SUMIF(Tilstandsregistrering!$U137:$U163,J12,Tilstandsregistrering!$S137:$S163)</f>
        <v>0</v>
      </c>
      <c r="K24" s="16">
        <f ca="1">SUMIF(Tilstandsregistrering!$U137:$U163,K12,Tilstandsregistrering!$S137:$S163)</f>
        <v>0</v>
      </c>
      <c r="L24" s="16">
        <f ca="1">SUMIF(Tilstandsregistrering!$U137:$U163,L12,Tilstandsregistrering!$S137:$S163)</f>
        <v>0</v>
      </c>
      <c r="M24" s="16">
        <f ca="1">SUMIF(Tilstandsregistrering!$U137:$U163,M12,Tilstandsregistrering!$S137:$S163)</f>
        <v>0</v>
      </c>
      <c r="N24" s="16">
        <f ca="1">SUMIF(Tilstandsregistrering!$U137:$U163,"&gt;="&amp;N$12,Tilstandsregistrering!$S137:$S163)</f>
        <v>0</v>
      </c>
      <c r="O24" s="168">
        <f t="shared" ca="1" si="1"/>
        <v>0</v>
      </c>
      <c r="P24" s="168">
        <f t="shared" ca="1" si="0"/>
        <v>0</v>
      </c>
      <c r="Q24" s="176">
        <f>Tilstandsregistrering!$T$165</f>
        <v>0</v>
      </c>
      <c r="R24" s="64">
        <f ca="1">SUM(I24:K24)/Tilstandsregistrering!$D4</f>
        <v>0</v>
      </c>
      <c r="S24" s="64">
        <f ca="1">SUM(I24:K24)/Tilstandsregistrering!$D5</f>
        <v>0</v>
      </c>
      <c r="T24" s="484"/>
      <c r="U24" s="484"/>
      <c r="V24" s="484"/>
      <c r="W24" s="487"/>
      <c r="X24" s="224"/>
    </row>
    <row r="25" spans="1:24" customFormat="1" ht="23.25" x14ac:dyDescent="0.35">
      <c r="A25" s="219"/>
      <c r="B25" s="30">
        <v>6</v>
      </c>
      <c r="C25" s="469" t="s">
        <v>48</v>
      </c>
      <c r="D25" s="470"/>
      <c r="E25" s="470"/>
      <c r="F25" s="470"/>
      <c r="G25" s="470"/>
      <c r="H25" s="65" t="s">
        <v>44</v>
      </c>
      <c r="I25" s="16">
        <f ca="1">SUMIF(Tilstandsregistrering!$U168:$U184,I12,Tilstandsregistrering!$R168:$R184)</f>
        <v>0</v>
      </c>
      <c r="J25" s="16">
        <f ca="1">SUMIF(Tilstandsregistrering!$U168:$U184,J12,Tilstandsregistrering!$R168:$R184)</f>
        <v>0</v>
      </c>
      <c r="K25" s="16">
        <f ca="1">SUMIF(Tilstandsregistrering!$U168:$U184,K12,Tilstandsregistrering!$R168:$R184)</f>
        <v>0</v>
      </c>
      <c r="L25" s="16">
        <f ca="1">SUMIF(Tilstandsregistrering!$U168:$U184,L12,Tilstandsregistrering!$R168:$R184)</f>
        <v>0</v>
      </c>
      <c r="M25" s="16">
        <f ca="1">SUMIF(Tilstandsregistrering!$U168:$U184,M12,Tilstandsregistrering!$R168:$R184)</f>
        <v>0</v>
      </c>
      <c r="N25" s="16">
        <f ca="1">SUMIF(Tilstandsregistrering!$U$168:$U$184,"&gt;="&amp;N$12,Tilstandsregistrering!$R$168:$R$184)</f>
        <v>0</v>
      </c>
      <c r="O25" s="168">
        <f t="shared" ca="1" si="1"/>
        <v>0</v>
      </c>
      <c r="P25" s="168">
        <f t="shared" ca="1" si="0"/>
        <v>0</v>
      </c>
      <c r="Q25" s="175"/>
      <c r="R25" s="64">
        <f ca="1">SUM(I25:K25)/Tilstandsregistrering!$D4</f>
        <v>0</v>
      </c>
      <c r="S25" s="64">
        <f ca="1">SUM(I25:K25)/Tilstandsregistrering!$D5</f>
        <v>0</v>
      </c>
      <c r="T25" s="483">
        <f>Tilstandsregistrering!$H$185</f>
        <v>0</v>
      </c>
      <c r="U25" s="483">
        <f>Tilstandsregistrering!$I$185</f>
        <v>9</v>
      </c>
      <c r="V25" s="485" t="e">
        <f>Tilstandsregistrering!$L$185</f>
        <v>#DIV/0!</v>
      </c>
      <c r="W25" s="486">
        <f>Tilstandsregistrering!$M$185</f>
        <v>0</v>
      </c>
      <c r="X25" s="224"/>
    </row>
    <row r="26" spans="1:24" customFormat="1" ht="23.25" x14ac:dyDescent="0.35">
      <c r="A26" s="219"/>
      <c r="B26" s="30"/>
      <c r="C26" s="235"/>
      <c r="D26" s="236"/>
      <c r="E26" s="236"/>
      <c r="F26" s="236"/>
      <c r="G26" s="236"/>
      <c r="H26" s="65" t="s">
        <v>42</v>
      </c>
      <c r="I26" s="16">
        <f ca="1">SUMIF(Tilstandsregistrering!$U168:$U184,I12,Tilstandsregistrering!$S168:$S184)</f>
        <v>0</v>
      </c>
      <c r="J26" s="16">
        <f ca="1">SUMIF(Tilstandsregistrering!$U168:$U184,J12,Tilstandsregistrering!$S168:$S184)</f>
        <v>0</v>
      </c>
      <c r="K26" s="16">
        <f ca="1">SUMIF(Tilstandsregistrering!$U168:$U184,K12,Tilstandsregistrering!$S168:$S184)</f>
        <v>0</v>
      </c>
      <c r="L26" s="16">
        <f ca="1">SUMIF(Tilstandsregistrering!$U168:$U184,L12,Tilstandsregistrering!$S168:$S184)</f>
        <v>0</v>
      </c>
      <c r="M26" s="16">
        <f ca="1">SUMIF(Tilstandsregistrering!$U168:$U184,M12,Tilstandsregistrering!$S168:$S184)</f>
        <v>0</v>
      </c>
      <c r="N26" s="16">
        <f ca="1">SUMIF(Tilstandsregistrering!$U168:$U184,"&gt;="&amp;N$12,Tilstandsregistrering!$S168:$S184)</f>
        <v>0</v>
      </c>
      <c r="O26" s="168">
        <f t="shared" ca="1" si="1"/>
        <v>0</v>
      </c>
      <c r="P26" s="168">
        <f t="shared" ca="1" si="0"/>
        <v>0</v>
      </c>
      <c r="Q26" s="176">
        <f>Tilstandsregistrering!$T$186</f>
        <v>0</v>
      </c>
      <c r="R26" s="64">
        <f ca="1">SUM(I26:K26)/Tilstandsregistrering!$D4</f>
        <v>0</v>
      </c>
      <c r="S26" s="64">
        <f ca="1">SUM(I26:K26)/Tilstandsregistrering!$D5</f>
        <v>0</v>
      </c>
      <c r="T26" s="484"/>
      <c r="U26" s="484"/>
      <c r="V26" s="484"/>
      <c r="W26" s="487"/>
      <c r="X26" s="224"/>
    </row>
    <row r="27" spans="1:24" customFormat="1" ht="23.25" x14ac:dyDescent="0.35">
      <c r="A27" s="219"/>
      <c r="B27" s="30">
        <v>7</v>
      </c>
      <c r="C27" s="469" t="s">
        <v>49</v>
      </c>
      <c r="D27" s="470"/>
      <c r="E27" s="470"/>
      <c r="F27" s="470"/>
      <c r="G27" s="470"/>
      <c r="H27" s="65" t="s">
        <v>44</v>
      </c>
      <c r="I27" s="16">
        <f ca="1">SUMIF(Tilstandsregistrering!$U189:$U214,I12,Tilstandsregistrering!$R189:$R214)</f>
        <v>0</v>
      </c>
      <c r="J27" s="16">
        <f ca="1">SUMIF(Tilstandsregistrering!$U189:$U214,J12,Tilstandsregistrering!$R189:$R214)</f>
        <v>0</v>
      </c>
      <c r="K27" s="16">
        <f ca="1">SUMIF(Tilstandsregistrering!$U189:$U214,K12,Tilstandsregistrering!$R189:$R214)</f>
        <v>0</v>
      </c>
      <c r="L27" s="16">
        <f ca="1">SUMIF(Tilstandsregistrering!$U189:$U214,L12,Tilstandsregistrering!$R189:$R214)</f>
        <v>0</v>
      </c>
      <c r="M27" s="16">
        <f ca="1">SUMIF(Tilstandsregistrering!$U189:$U214,M12,Tilstandsregistrering!$R189:$R214)</f>
        <v>0</v>
      </c>
      <c r="N27" s="16">
        <f ca="1">SUMIF(Tilstandsregistrering!$U$189:$U$214,"&gt;="&amp;N$12,Tilstandsregistrering!$R$189:$R$214)</f>
        <v>0</v>
      </c>
      <c r="O27" s="168">
        <f t="shared" ca="1" si="1"/>
        <v>0</v>
      </c>
      <c r="P27" s="168">
        <f t="shared" ca="1" si="0"/>
        <v>0</v>
      </c>
      <c r="Q27" s="175"/>
      <c r="R27" s="64">
        <f ca="1">SUM(I27:K27)/Tilstandsregistrering!$D4</f>
        <v>0</v>
      </c>
      <c r="S27" s="64">
        <f ca="1">SUM(I27:K27)/Tilstandsregistrering!$D5</f>
        <v>0</v>
      </c>
      <c r="T27" s="483">
        <f>Tilstandsregistrering!$H$215</f>
        <v>0</v>
      </c>
      <c r="U27" s="483">
        <f>Tilstandsregistrering!$I$215</f>
        <v>9</v>
      </c>
      <c r="V27" s="485" t="e">
        <f>Tilstandsregistrering!$L$215</f>
        <v>#DIV/0!</v>
      </c>
      <c r="W27" s="486">
        <f>Tilstandsregistrering!$M$215</f>
        <v>0</v>
      </c>
      <c r="X27" s="224"/>
    </row>
    <row r="28" spans="1:24" customFormat="1" ht="23.25" x14ac:dyDescent="0.35">
      <c r="A28" s="219"/>
      <c r="B28" s="30"/>
      <c r="C28" s="37"/>
      <c r="D28" s="38"/>
      <c r="E28" s="38"/>
      <c r="F28" s="38"/>
      <c r="G28" s="38"/>
      <c r="H28" s="66" t="s">
        <v>42</v>
      </c>
      <c r="I28" s="16">
        <f ca="1">SUMIF(Tilstandsregistrering!$U189:$U214,I12,Tilstandsregistrering!$S189:$S214)</f>
        <v>0</v>
      </c>
      <c r="J28" s="16">
        <f ca="1">SUMIF(Tilstandsregistrering!$U189:$U214,J12,Tilstandsregistrering!$S189:$S214)</f>
        <v>0</v>
      </c>
      <c r="K28" s="16">
        <f ca="1">SUMIF(Tilstandsregistrering!$U189:$U214,K12,Tilstandsregistrering!$S189:$S214)</f>
        <v>0</v>
      </c>
      <c r="L28" s="16">
        <f ca="1">SUMIF(Tilstandsregistrering!$U189:$U214,L12,Tilstandsregistrering!$S189:$S214)</f>
        <v>0</v>
      </c>
      <c r="M28" s="16">
        <f ca="1">SUMIF(Tilstandsregistrering!$U189:$U214,M12,Tilstandsregistrering!$S189:$S214)</f>
        <v>0</v>
      </c>
      <c r="N28" s="16">
        <f ca="1">SUMIF(Tilstandsregistrering!$U189:$U214,"&gt;="&amp;N$12,Tilstandsregistrering!$S189:$S214)</f>
        <v>0</v>
      </c>
      <c r="O28" s="168">
        <f t="shared" ca="1" si="1"/>
        <v>0</v>
      </c>
      <c r="P28" s="168">
        <f t="shared" ca="1" si="0"/>
        <v>0</v>
      </c>
      <c r="Q28" s="177">
        <f>Tilstandsregistrering!$T$216</f>
        <v>0</v>
      </c>
      <c r="R28" s="64">
        <f ca="1">SUM(I28:K28)/Tilstandsregistrering!$D4</f>
        <v>0</v>
      </c>
      <c r="S28" s="64">
        <f ca="1">SUM(I28:K28)/Tilstandsregistrering!$D5</f>
        <v>0</v>
      </c>
      <c r="T28" s="484"/>
      <c r="U28" s="484"/>
      <c r="V28" s="484"/>
      <c r="W28" s="487"/>
      <c r="X28" s="224"/>
    </row>
    <row r="29" spans="1:24" customFormat="1" ht="23.25" x14ac:dyDescent="0.35">
      <c r="A29" s="219"/>
      <c r="B29" s="30">
        <v>9</v>
      </c>
      <c r="C29" s="490" t="s">
        <v>50</v>
      </c>
      <c r="D29" s="491"/>
      <c r="E29" s="491"/>
      <c r="F29" s="491"/>
      <c r="G29" s="492"/>
      <c r="H29" s="65" t="s">
        <v>44</v>
      </c>
      <c r="I29" s="16">
        <f ca="1">SUMIF(Tilstandsregistrering!$U219:$U294,I12,Tilstandsregistrering!$R219:$R294)</f>
        <v>0</v>
      </c>
      <c r="J29" s="16">
        <f ca="1">SUMIF(Tilstandsregistrering!$U219:$U294,J12,Tilstandsregistrering!$R219:$R294)</f>
        <v>0</v>
      </c>
      <c r="K29" s="16">
        <f ca="1">SUMIF(Tilstandsregistrering!$U219:$U294,K12,Tilstandsregistrering!$R219:$R294)</f>
        <v>0</v>
      </c>
      <c r="L29" s="16">
        <f ca="1">SUMIF(Tilstandsregistrering!$U219:$U294,L12,Tilstandsregistrering!$R219:$R294)</f>
        <v>0</v>
      </c>
      <c r="M29" s="16">
        <f ca="1">SUMIF(Tilstandsregistrering!$U219:$U294,M12,Tilstandsregistrering!$R219:$R294)</f>
        <v>0</v>
      </c>
      <c r="N29" s="16">
        <f ca="1">SUMIF(Tilstandsregistrering!$U$219:$U$294,"&gt;="&amp;N$12,Tilstandsregistrering!$R$219:$R$294)</f>
        <v>0</v>
      </c>
      <c r="O29" s="168">
        <f t="shared" ca="1" si="1"/>
        <v>0</v>
      </c>
      <c r="P29" s="168">
        <f t="shared" ca="1" si="0"/>
        <v>0</v>
      </c>
      <c r="Q29" s="175"/>
      <c r="R29" s="64">
        <f ca="1">SUM(I29:K29)/Tilstandsregistrering!$D4</f>
        <v>0</v>
      </c>
      <c r="S29" s="64">
        <f ca="1">SUM(I29:K29)/Tilstandsregistrering!$D5</f>
        <v>0</v>
      </c>
      <c r="T29" s="483" t="e">
        <f>Tilstandsregistrering!$H$295</f>
        <v>#DIV/0!</v>
      </c>
      <c r="U29" s="483" t="e">
        <f>Tilstandsregistrering!$I$295</f>
        <v>#DIV/0!</v>
      </c>
      <c r="V29" s="485" t="e">
        <f>Tilstandsregistrering!$L$295</f>
        <v>#DIV/0!</v>
      </c>
      <c r="W29" s="486">
        <f>Tilstandsregistrering!$M$295</f>
        <v>0</v>
      </c>
      <c r="X29" s="224"/>
    </row>
    <row r="30" spans="1:24" customFormat="1" ht="24" thickBot="1" x14ac:dyDescent="0.4">
      <c r="A30" s="219"/>
      <c r="B30" s="181"/>
      <c r="C30" s="182"/>
      <c r="D30" s="46"/>
      <c r="E30" s="46"/>
      <c r="F30" s="46"/>
      <c r="G30" s="46"/>
      <c r="H30" s="67" t="s">
        <v>42</v>
      </c>
      <c r="I30" s="18">
        <f ca="1">SUMIF(Tilstandsregistrering!$U219:$U294,I12,Tilstandsregistrering!$S219:$S294)</f>
        <v>0</v>
      </c>
      <c r="J30" s="18">
        <f ca="1">SUMIF(Tilstandsregistrering!$U219:$U294,J12,Tilstandsregistrering!$S219:$S294)</f>
        <v>0</v>
      </c>
      <c r="K30" s="18">
        <f ca="1">SUMIF(Tilstandsregistrering!$U219:$U294,K12,Tilstandsregistrering!$S219:$S294)</f>
        <v>0</v>
      </c>
      <c r="L30" s="18">
        <f ca="1">SUMIF(Tilstandsregistrering!$U219:$U294,L12,Tilstandsregistrering!$S219:$S294)</f>
        <v>0</v>
      </c>
      <c r="M30" s="18">
        <f ca="1">SUMIF(Tilstandsregistrering!$U219:$U294,M12,Tilstandsregistrering!$S219:$S294)</f>
        <v>0</v>
      </c>
      <c r="N30" s="18">
        <f ca="1">SUMIF(Tilstandsregistrering!$U219:$U294,"&gt;="&amp;N$12,Tilstandsregistrering!$S219:$S294)</f>
        <v>0</v>
      </c>
      <c r="O30" s="168">
        <f t="shared" ca="1" si="1"/>
        <v>0</v>
      </c>
      <c r="P30" s="171">
        <f t="shared" ca="1" si="0"/>
        <v>0</v>
      </c>
      <c r="Q30" s="179">
        <f>Tilstandsregistrering!$T$296</f>
        <v>0</v>
      </c>
      <c r="R30" s="183">
        <f ca="1">SUM(I30:K30)/Tilstandsregistrering!$D4</f>
        <v>0</v>
      </c>
      <c r="S30" s="183">
        <f ca="1">SUM(I30:K30)/Tilstandsregistrering!$D5</f>
        <v>0</v>
      </c>
      <c r="T30" s="493"/>
      <c r="U30" s="493"/>
      <c r="V30" s="493"/>
      <c r="W30" s="494"/>
      <c r="X30" s="224"/>
    </row>
    <row r="31" spans="1:24" customFormat="1" ht="24" hidden="1" customHeight="1" thickBot="1" x14ac:dyDescent="0.4">
      <c r="A31" s="219"/>
      <c r="B31" s="48"/>
      <c r="C31" s="49" t="s">
        <v>51</v>
      </c>
      <c r="D31" s="50"/>
      <c r="E31" s="50"/>
      <c r="F31" s="50"/>
      <c r="G31" s="50"/>
      <c r="H31" s="63" t="s">
        <v>40</v>
      </c>
      <c r="I31" s="51">
        <f t="shared" ref="I31:N31" ca="1" si="2">SUM(I15)</f>
        <v>0</v>
      </c>
      <c r="J31" s="51">
        <f t="shared" ca="1" si="2"/>
        <v>0</v>
      </c>
      <c r="K31" s="51">
        <f t="shared" ca="1" si="2"/>
        <v>0</v>
      </c>
      <c r="L31" s="51">
        <f t="shared" ca="1" si="2"/>
        <v>0</v>
      </c>
      <c r="M31" s="51">
        <f t="shared" ca="1" si="2"/>
        <v>0</v>
      </c>
      <c r="N31" s="51">
        <f t="shared" ca="1" si="2"/>
        <v>0</v>
      </c>
      <c r="O31" s="169"/>
      <c r="P31" s="169">
        <f ca="1">SUM(P15)</f>
        <v>0</v>
      </c>
      <c r="Q31" s="178"/>
      <c r="R31" s="51">
        <f ca="1">SUM(R15)</f>
        <v>0</v>
      </c>
      <c r="S31" s="51">
        <f ca="1">SUM(S15)</f>
        <v>0</v>
      </c>
      <c r="T31" s="52"/>
      <c r="U31" s="53"/>
      <c r="V31" s="54"/>
      <c r="W31" s="24"/>
      <c r="X31" s="224"/>
    </row>
    <row r="32" spans="1:24" customFormat="1" ht="23.25" x14ac:dyDescent="0.35">
      <c r="A32" s="219"/>
      <c r="B32" s="184"/>
      <c r="C32" s="185" t="s">
        <v>52</v>
      </c>
      <c r="D32" s="186"/>
      <c r="E32" s="186"/>
      <c r="F32" s="186"/>
      <c r="G32" s="186"/>
      <c r="H32" s="187" t="s">
        <v>44</v>
      </c>
      <c r="I32" s="188">
        <f t="shared" ref="I32:N32" ca="1" si="3">SUM(I17,I19,I21,I23,I25,I27,I29)</f>
        <v>0</v>
      </c>
      <c r="J32" s="188">
        <f t="shared" ca="1" si="3"/>
        <v>0</v>
      </c>
      <c r="K32" s="188">
        <f t="shared" ca="1" si="3"/>
        <v>0</v>
      </c>
      <c r="L32" s="188">
        <f t="shared" ca="1" si="3"/>
        <v>0</v>
      </c>
      <c r="M32" s="188">
        <f t="shared" ca="1" si="3"/>
        <v>0</v>
      </c>
      <c r="N32" s="188">
        <f t="shared" ca="1" si="3"/>
        <v>0</v>
      </c>
      <c r="O32" s="189">
        <f ca="1">SUM(L32:N32)</f>
        <v>0</v>
      </c>
      <c r="P32" s="189">
        <f ca="1">SUM(P17,P19,P21,P23,P25,P27,P29)</f>
        <v>0</v>
      </c>
      <c r="Q32" s="190"/>
      <c r="R32" s="188">
        <f ca="1">SUM(R17,R19,R21,R23,R25,R27,R29)</f>
        <v>0</v>
      </c>
      <c r="S32" s="188">
        <f ca="1">SUM(S17,S19,S21,S23,S25,S27,S29)</f>
        <v>0</v>
      </c>
      <c r="T32" s="55"/>
      <c r="U32" s="56"/>
      <c r="V32" s="57"/>
      <c r="W32" s="25"/>
      <c r="X32" s="224"/>
    </row>
    <row r="33" spans="1:24" customFormat="1" ht="24" thickBot="1" x14ac:dyDescent="0.4">
      <c r="A33" s="219"/>
      <c r="B33" s="39"/>
      <c r="C33" s="45" t="s">
        <v>53</v>
      </c>
      <c r="D33" s="46"/>
      <c r="E33" s="46"/>
      <c r="F33" s="46"/>
      <c r="G33" s="46"/>
      <c r="H33" s="67" t="s">
        <v>42</v>
      </c>
      <c r="I33" s="18">
        <f t="shared" ref="I33:N33" ca="1" si="4">SUM(I16,I18,I20,I22,I24,I26,I28,I30)</f>
        <v>0</v>
      </c>
      <c r="J33" s="18">
        <f t="shared" ca="1" si="4"/>
        <v>0</v>
      </c>
      <c r="K33" s="18">
        <f t="shared" ca="1" si="4"/>
        <v>0</v>
      </c>
      <c r="L33" s="18">
        <f t="shared" ca="1" si="4"/>
        <v>0</v>
      </c>
      <c r="M33" s="18">
        <f t="shared" ca="1" si="4"/>
        <v>0</v>
      </c>
      <c r="N33" s="18">
        <f t="shared" ca="1" si="4"/>
        <v>0</v>
      </c>
      <c r="O33" s="171">
        <f ca="1">SUM(L33:N33)</f>
        <v>0</v>
      </c>
      <c r="P33" s="171">
        <f ca="1">SUM(P16,P18,P20,P22,P24,P26,P28,P30)</f>
        <v>0</v>
      </c>
      <c r="Q33" s="179">
        <f>SUM(Q16,Q18,Q20,Q22,Q24,Q26,Q28,Q30)</f>
        <v>0</v>
      </c>
      <c r="R33" s="18">
        <f ca="1">SUM(R16,R18,R20,R22,R24,R26,R28,R30)</f>
        <v>0</v>
      </c>
      <c r="S33" s="18">
        <f ca="1">SUM(S16,S18,S20,S22,S24,S26,S28,S30)</f>
        <v>0</v>
      </c>
      <c r="T33" s="55"/>
      <c r="U33" s="56"/>
      <c r="V33" s="57"/>
      <c r="W33" s="25"/>
      <c r="X33" s="224"/>
    </row>
    <row r="34" spans="1:24" customFormat="1" ht="24" thickBot="1" x14ac:dyDescent="0.4">
      <c r="A34" s="219"/>
      <c r="B34" s="62"/>
      <c r="C34" s="479" t="s">
        <v>54</v>
      </c>
      <c r="D34" s="480"/>
      <c r="E34" s="480"/>
      <c r="F34" s="480"/>
      <c r="G34" s="480"/>
      <c r="H34" s="63" t="s">
        <v>55</v>
      </c>
      <c r="I34" s="51">
        <f t="shared" ref="I34:N34" ca="1" si="5">SUM(I32:I33)</f>
        <v>0</v>
      </c>
      <c r="J34" s="51">
        <f t="shared" ca="1" si="5"/>
        <v>0</v>
      </c>
      <c r="K34" s="51">
        <f t="shared" ca="1" si="5"/>
        <v>0</v>
      </c>
      <c r="L34" s="51">
        <f t="shared" ca="1" si="5"/>
        <v>0</v>
      </c>
      <c r="M34" s="51">
        <f t="shared" ca="1" si="5"/>
        <v>0</v>
      </c>
      <c r="N34" s="51">
        <f t="shared" ca="1" si="5"/>
        <v>0</v>
      </c>
      <c r="O34" s="169">
        <f ca="1">SUM(O32:O33)</f>
        <v>0</v>
      </c>
      <c r="P34" s="169">
        <f ca="1">SUM(P32:P33)</f>
        <v>0</v>
      </c>
      <c r="Q34" s="180">
        <f>Q33</f>
        <v>0</v>
      </c>
      <c r="R34" s="51">
        <f ca="1">SUM(R32:R33)</f>
        <v>0</v>
      </c>
      <c r="S34" s="51">
        <f ca="1">SUM(S32:S33)</f>
        <v>0</v>
      </c>
      <c r="T34" s="55"/>
      <c r="U34" s="56"/>
      <c r="V34" s="58"/>
      <c r="W34" s="25"/>
      <c r="X34" s="224"/>
    </row>
    <row r="35" spans="1:24" customFormat="1" ht="23.25" x14ac:dyDescent="0.35">
      <c r="A35" s="219"/>
      <c r="B35" s="20"/>
      <c r="C35" s="481" t="s">
        <v>56</v>
      </c>
      <c r="D35" s="482"/>
      <c r="E35" s="482"/>
      <c r="F35" s="482"/>
      <c r="G35" s="482"/>
      <c r="H35" s="261">
        <v>0.2</v>
      </c>
      <c r="I35" s="47">
        <f ca="1">+I34*$H35</f>
        <v>0</v>
      </c>
      <c r="J35" s="47">
        <f t="shared" ref="J35:N35" ca="1" si="6">+J34*$H35</f>
        <v>0</v>
      </c>
      <c r="K35" s="47">
        <f t="shared" ca="1" si="6"/>
        <v>0</v>
      </c>
      <c r="L35" s="47">
        <f t="shared" ca="1" si="6"/>
        <v>0</v>
      </c>
      <c r="M35" s="47">
        <f t="shared" ca="1" si="6"/>
        <v>0</v>
      </c>
      <c r="N35" s="47">
        <f t="shared" ca="1" si="6"/>
        <v>0</v>
      </c>
      <c r="O35" s="170">
        <f ca="1">SUM(L35:N35)</f>
        <v>0</v>
      </c>
      <c r="P35" s="170">
        <f ca="1">+P34*$H35</f>
        <v>0</v>
      </c>
      <c r="Q35" s="175"/>
      <c r="R35" s="47">
        <f ca="1">+R34*$H35</f>
        <v>0</v>
      </c>
      <c r="S35" s="47">
        <f ca="1">+S34*$H35</f>
        <v>0</v>
      </c>
      <c r="T35" s="55"/>
      <c r="U35" s="56"/>
      <c r="V35" s="58"/>
      <c r="W35" s="25"/>
      <c r="X35" s="224"/>
    </row>
    <row r="36" spans="1:24" customFormat="1" ht="23.25" x14ac:dyDescent="0.35">
      <c r="A36" s="219"/>
      <c r="B36" s="20"/>
      <c r="C36" s="475" t="s">
        <v>57</v>
      </c>
      <c r="D36" s="476"/>
      <c r="E36" s="476"/>
      <c r="F36" s="476"/>
      <c r="G36" s="476"/>
      <c r="H36" s="262">
        <v>0.25</v>
      </c>
      <c r="I36" s="16">
        <f ca="1">+(I34+I35)*$H36</f>
        <v>0</v>
      </c>
      <c r="J36" s="16">
        <f t="shared" ref="J36:N36" ca="1" si="7">+(J34+J35)*$H36</f>
        <v>0</v>
      </c>
      <c r="K36" s="16">
        <f t="shared" ca="1" si="7"/>
        <v>0</v>
      </c>
      <c r="L36" s="16">
        <f t="shared" ca="1" si="7"/>
        <v>0</v>
      </c>
      <c r="M36" s="16">
        <f t="shared" ca="1" si="7"/>
        <v>0</v>
      </c>
      <c r="N36" s="16">
        <f t="shared" ca="1" si="7"/>
        <v>0</v>
      </c>
      <c r="O36" s="170">
        <f t="shared" ref="O36:O37" ca="1" si="8">SUM(L36:N36)</f>
        <v>0</v>
      </c>
      <c r="P36" s="168">
        <f ca="1">+(P34+P35)*$H36</f>
        <v>0</v>
      </c>
      <c r="Q36" s="175"/>
      <c r="R36" s="16">
        <f ca="1">+(R34+R35)*$H36</f>
        <v>0</v>
      </c>
      <c r="S36" s="16">
        <f ca="1">+(S34+S35)*$H36</f>
        <v>0</v>
      </c>
      <c r="T36" s="55"/>
      <c r="U36" s="56"/>
      <c r="V36" s="58"/>
      <c r="W36" s="25"/>
      <c r="X36" s="224"/>
    </row>
    <row r="37" spans="1:24" customFormat="1" ht="24" thickBot="1" x14ac:dyDescent="0.4">
      <c r="A37" s="219"/>
      <c r="B37" s="121"/>
      <c r="C37" s="477" t="s">
        <v>58</v>
      </c>
      <c r="D37" s="478"/>
      <c r="E37" s="478"/>
      <c r="F37" s="478"/>
      <c r="G37" s="478"/>
      <c r="H37" s="263">
        <v>0.25</v>
      </c>
      <c r="I37" s="18">
        <f ca="1">+(I34+I35+I36)*$H37</f>
        <v>0</v>
      </c>
      <c r="J37" s="18">
        <f t="shared" ref="J37:N37" ca="1" si="9">+(J34+J35+J36)*$H37</f>
        <v>0</v>
      </c>
      <c r="K37" s="18">
        <f t="shared" ca="1" si="9"/>
        <v>0</v>
      </c>
      <c r="L37" s="18">
        <f t="shared" ca="1" si="9"/>
        <v>0</v>
      </c>
      <c r="M37" s="18">
        <f t="shared" ca="1" si="9"/>
        <v>0</v>
      </c>
      <c r="N37" s="18">
        <f t="shared" ca="1" si="9"/>
        <v>0</v>
      </c>
      <c r="O37" s="18">
        <f t="shared" ca="1" si="8"/>
        <v>0</v>
      </c>
      <c r="P37" s="171">
        <f ca="1">+(P34+P35+P36)*$H37</f>
        <v>0</v>
      </c>
      <c r="Q37" s="199"/>
      <c r="R37" s="18">
        <f ca="1">+(R34+R35+R36)*$H37</f>
        <v>0</v>
      </c>
      <c r="S37" s="18">
        <f ca="1">+(S34+S35+S36)*$H37</f>
        <v>0</v>
      </c>
      <c r="T37" s="59"/>
      <c r="U37" s="60"/>
      <c r="V37" s="61"/>
      <c r="W37" s="26"/>
      <c r="X37" s="224"/>
    </row>
    <row r="38" spans="1:24" customFormat="1" ht="27" thickBot="1" x14ac:dyDescent="0.45">
      <c r="A38" s="219"/>
      <c r="B38" s="62"/>
      <c r="C38" s="473" t="s">
        <v>59</v>
      </c>
      <c r="D38" s="474"/>
      <c r="E38" s="474"/>
      <c r="F38" s="474"/>
      <c r="G38" s="474"/>
      <c r="H38" s="264"/>
      <c r="I38" s="31">
        <f t="shared" ref="I38:O38" ca="1" si="10">ROUND(SUM(I34:I37),-4)</f>
        <v>0</v>
      </c>
      <c r="J38" s="31">
        <f t="shared" ca="1" si="10"/>
        <v>0</v>
      </c>
      <c r="K38" s="31">
        <f t="shared" ca="1" si="10"/>
        <v>0</v>
      </c>
      <c r="L38" s="31">
        <f t="shared" ca="1" si="10"/>
        <v>0</v>
      </c>
      <c r="M38" s="31">
        <f t="shared" ca="1" si="10"/>
        <v>0</v>
      </c>
      <c r="N38" s="31">
        <f t="shared" ca="1" si="10"/>
        <v>0</v>
      </c>
      <c r="O38" s="31">
        <f t="shared" ca="1" si="10"/>
        <v>0</v>
      </c>
      <c r="P38" s="172">
        <f t="shared" ref="P38" ca="1" si="11">ROUND(SUM(P34:P37),-4)</f>
        <v>0</v>
      </c>
      <c r="Q38" s="200">
        <f>ROUND(SUM(Q34),-4)</f>
        <v>0</v>
      </c>
      <c r="R38" s="31">
        <f ca="1">SUM(R34:R37)</f>
        <v>0</v>
      </c>
      <c r="S38" s="31">
        <f ca="1">SUM(S34:S37)</f>
        <v>0</v>
      </c>
      <c r="T38" s="32">
        <f>Tilstandsregistrering!$H$297</f>
        <v>0</v>
      </c>
      <c r="U38" s="32">
        <f>Tilstandsregistrering!$I$297</f>
        <v>9</v>
      </c>
      <c r="V38" s="165" t="e">
        <f>Tilstandsregistrering!$L$297</f>
        <v>#DIV/0!</v>
      </c>
      <c r="W38" s="19">
        <f>SUM(W15:W29)</f>
        <v>0</v>
      </c>
      <c r="X38" s="224"/>
    </row>
    <row r="39" spans="1:24" s="349" customFormat="1" x14ac:dyDescent="0.2">
      <c r="A39" s="340"/>
      <c r="B39" s="341"/>
      <c r="C39" s="342"/>
      <c r="D39" s="341"/>
      <c r="E39" s="343"/>
      <c r="F39" s="343"/>
      <c r="G39" s="344"/>
      <c r="H39" s="345"/>
      <c r="I39" s="346"/>
      <c r="J39" s="343"/>
      <c r="K39" s="343"/>
      <c r="L39" s="343"/>
      <c r="M39" s="347"/>
      <c r="N39" s="347"/>
      <c r="O39" s="347"/>
      <c r="P39" s="347"/>
      <c r="Q39" s="347"/>
      <c r="R39" s="347"/>
      <c r="S39" s="226"/>
      <c r="T39" s="226"/>
      <c r="U39" s="347"/>
      <c r="V39" s="347"/>
      <c r="W39" s="347"/>
      <c r="X39" s="348"/>
    </row>
    <row r="40" spans="1:24" s="253" customFormat="1" ht="20.25" x14ac:dyDescent="0.3">
      <c r="A40" s="350"/>
      <c r="B40" s="351" t="str">
        <f>IF(Tilstandsregistrering!B8=0,"Overordnet tiltaksklasse (TK)= 0, ingen tiltak vurderes nødvendig i perioden, jfr 'NS-EN 16096:2012 Bevaring av kulturminner. Tilstandsanalyse av fredete og verneverdige byggverk'",IF(Tilstandsregistrering!B8=1,"Overordnet tiltaksklasse (TK)= 1, det anbefales behov for Vedlikehold og forebyggende konservering som mulige tiltak, jfr 'NS-EN 16096:2012 Bevaring av kulturminner. Tilstandsanalyse av fredete og verneverdige byggverk'",IF(Tilstandsregistrering!B8=2,"Overordnet tiltaksklasse (TK)= 2, det anbefales behov for Moderate reparasjoner og/ eller ytterligere undersøkelse, jfr 'NS-EN 16096:2012 Bevaring av kulturminner. Tilstandsanalyse av fredete og verneverdige byggverk'",IF(Tilstandsregistrering!B8=3,"Overordnet tiltaksklasse (TK)= 3, det anbefales behov for Store inngrep basert på diagnose, jfr 'NS-EN 16096:2012 Bevaring av kulturminner. Tilstandsanalyse av fredete og verneverdige byggverk'","Kartlagt etter Norsk Standard 3424:2012 Tilstandsanalyse av byggvverk. Innhold og gjennomføring."))))</f>
        <v>Kartlagt etter Norsk Standard 3424:2012 Tilstandsanalyse av byggvverk. Innhold og gjennomføring.</v>
      </c>
      <c r="C40" s="351"/>
      <c r="D40" s="351"/>
      <c r="E40" s="352"/>
      <c r="F40" s="352"/>
      <c r="G40" s="352"/>
      <c r="H40" s="352"/>
      <c r="I40" s="352"/>
      <c r="J40" s="352"/>
      <c r="K40" s="352"/>
      <c r="L40" s="352"/>
      <c r="M40" s="353"/>
      <c r="N40" s="353"/>
      <c r="O40" s="353"/>
      <c r="P40" s="353"/>
      <c r="Q40" s="353"/>
      <c r="R40" s="353"/>
      <c r="S40" s="354"/>
      <c r="T40" s="354"/>
      <c r="U40" s="353"/>
      <c r="V40" s="353"/>
      <c r="W40" s="353"/>
      <c r="X40" s="355"/>
    </row>
    <row r="41" spans="1:24" customFormat="1" ht="15" x14ac:dyDescent="0.2">
      <c r="C41" s="201"/>
      <c r="E41" s="17"/>
      <c r="F41" s="17"/>
      <c r="G41" s="17"/>
      <c r="H41" s="17"/>
      <c r="I41" s="17"/>
      <c r="J41" s="17"/>
      <c r="K41" s="17"/>
      <c r="L41" s="17"/>
      <c r="M41" s="13"/>
      <c r="N41" s="13"/>
      <c r="O41" s="13"/>
      <c r="P41" s="13"/>
      <c r="Q41" s="13"/>
      <c r="R41" s="13"/>
      <c r="S41" s="69"/>
      <c r="T41" s="27"/>
      <c r="U41" s="13"/>
      <c r="V41" s="13"/>
      <c r="W41" s="13"/>
      <c r="X41" s="13"/>
    </row>
    <row r="42" spans="1:24" customFormat="1" ht="15" x14ac:dyDescent="0.2">
      <c r="C42" s="201"/>
      <c r="E42" s="17"/>
      <c r="F42" s="17"/>
      <c r="G42" s="17"/>
      <c r="H42" s="17"/>
      <c r="I42" s="17"/>
      <c r="J42" s="17"/>
      <c r="K42" s="17"/>
      <c r="L42" s="17"/>
      <c r="M42" s="13"/>
      <c r="N42" s="13"/>
      <c r="O42" s="13"/>
      <c r="P42" s="13"/>
      <c r="Q42" s="13"/>
      <c r="R42" s="13"/>
      <c r="S42" s="69"/>
      <c r="T42" s="27"/>
      <c r="U42" s="13"/>
      <c r="V42" s="13"/>
      <c r="W42" s="13"/>
      <c r="X42" s="13"/>
    </row>
    <row r="43" spans="1:24" customFormat="1" ht="22.5" hidden="1" x14ac:dyDescent="0.2">
      <c r="C43" s="201"/>
      <c r="D43" s="313" t="s">
        <v>60</v>
      </c>
      <c r="E43" s="228"/>
      <c r="F43" s="228"/>
      <c r="G43" s="228"/>
      <c r="H43" s="17"/>
      <c r="I43" s="17"/>
      <c r="J43" s="17"/>
      <c r="K43" s="17"/>
      <c r="L43" s="17"/>
      <c r="M43" s="13"/>
      <c r="N43" s="13"/>
      <c r="O43" s="13"/>
      <c r="P43" s="13"/>
      <c r="Q43" s="13"/>
      <c r="R43" s="13"/>
      <c r="S43" s="69"/>
      <c r="T43" s="27"/>
      <c r="U43" s="13"/>
      <c r="V43" s="13"/>
      <c r="W43" s="13"/>
      <c r="X43" s="13"/>
    </row>
    <row r="44" spans="1:24" customFormat="1" ht="15" hidden="1" x14ac:dyDescent="0.2">
      <c r="E44" s="17"/>
      <c r="F44" s="17"/>
      <c r="G44" s="17"/>
      <c r="H44" s="17"/>
      <c r="I44" s="17"/>
      <c r="J44" s="17"/>
      <c r="K44" s="17"/>
      <c r="L44" s="17"/>
      <c r="M44" s="13"/>
      <c r="N44" s="13"/>
      <c r="O44" s="13"/>
      <c r="P44" s="13"/>
      <c r="Q44" s="13"/>
      <c r="R44" s="13"/>
      <c r="S44" s="69"/>
      <c r="T44" s="27"/>
      <c r="U44" s="13"/>
      <c r="V44" s="13"/>
      <c r="W44" s="13"/>
      <c r="X44" s="13"/>
    </row>
    <row r="45" spans="1:24" s="253" customFormat="1" ht="30" hidden="1" customHeight="1" thickBot="1" x14ac:dyDescent="0.4">
      <c r="D45" s="265"/>
      <c r="E45" s="315" t="s">
        <v>61</v>
      </c>
      <c r="F45" s="316"/>
      <c r="G45" s="450" t="str">
        <f>Tilstandsregistrering!$D$2</f>
        <v>Navn</v>
      </c>
      <c r="H45" s="451"/>
      <c r="I45" s="451"/>
      <c r="J45" s="451"/>
      <c r="K45" s="266" t="s">
        <v>18</v>
      </c>
      <c r="L45" s="267" t="str">
        <f>Tilstandsregistrering!$D$3</f>
        <v>230202</v>
      </c>
      <c r="M45" s="268"/>
      <c r="N45" s="268"/>
      <c r="O45" s="317" t="str">
        <f>Tilstandsregistrering!$D$3</f>
        <v>230202</v>
      </c>
      <c r="P45" s="267"/>
      <c r="Q45" s="268"/>
      <c r="R45" s="268"/>
      <c r="S45" s="269"/>
      <c r="T45" s="269"/>
      <c r="U45" s="268"/>
      <c r="V45" s="268"/>
      <c r="W45" s="268"/>
      <c r="X45" s="270"/>
    </row>
    <row r="46" spans="1:24" customFormat="1" ht="45" hidden="1" customHeight="1" x14ac:dyDescent="0.35">
      <c r="D46" s="271"/>
      <c r="E46" s="452" t="s">
        <v>62</v>
      </c>
      <c r="F46" s="453"/>
      <c r="G46" s="454"/>
      <c r="H46" s="272"/>
      <c r="I46" s="455" t="s">
        <v>63</v>
      </c>
      <c r="J46" s="456"/>
      <c r="K46" s="456"/>
      <c r="L46" s="456"/>
      <c r="M46" s="457"/>
      <c r="N46" s="458"/>
      <c r="O46" s="458"/>
      <c r="P46" s="458"/>
      <c r="Q46" s="273"/>
      <c r="R46" s="446" t="s">
        <v>64</v>
      </c>
      <c r="S46" s="274"/>
      <c r="T46" s="446" t="s">
        <v>65</v>
      </c>
      <c r="U46" s="446" t="s">
        <v>66</v>
      </c>
      <c r="V46" s="448" t="s">
        <v>67</v>
      </c>
      <c r="W46" s="275"/>
      <c r="X46" s="276"/>
    </row>
    <row r="47" spans="1:24" customFormat="1" ht="66" hidden="1" customHeight="1" thickBot="1" x14ac:dyDescent="0.4">
      <c r="D47" s="271"/>
      <c r="E47" s="277" t="s">
        <v>68</v>
      </c>
      <c r="F47" s="277" t="s">
        <v>69</v>
      </c>
      <c r="G47" s="278" t="s">
        <v>70</v>
      </c>
      <c r="H47" s="279" t="s">
        <v>71</v>
      </c>
      <c r="I47" s="280" t="s">
        <v>72</v>
      </c>
      <c r="J47" s="281" t="s">
        <v>25</v>
      </c>
      <c r="K47" s="281" t="s">
        <v>26</v>
      </c>
      <c r="L47" s="282"/>
      <c r="M47" s="275"/>
      <c r="N47" s="275"/>
      <c r="O47" s="281" t="s">
        <v>30</v>
      </c>
      <c r="P47" s="283" t="s">
        <v>31</v>
      </c>
      <c r="Q47" s="275"/>
      <c r="R47" s="447"/>
      <c r="S47" s="284"/>
      <c r="T47" s="447"/>
      <c r="U47" s="447"/>
      <c r="V47" s="449"/>
      <c r="W47" s="275"/>
      <c r="X47" s="276"/>
    </row>
    <row r="48" spans="1:24" ht="23.25" hidden="1" x14ac:dyDescent="0.35">
      <c r="A48" s="312"/>
      <c r="D48" s="285"/>
      <c r="E48" s="323"/>
      <c r="F48" s="324"/>
      <c r="G48" s="325"/>
      <c r="H48" s="286"/>
      <c r="I48" s="287"/>
      <c r="J48" s="287"/>
      <c r="K48" s="287"/>
      <c r="L48" s="288"/>
      <c r="M48" s="289"/>
      <c r="N48" s="289"/>
      <c r="O48" s="287"/>
      <c r="P48" s="290"/>
      <c r="Q48" s="289"/>
      <c r="R48" s="291"/>
      <c r="S48" s="289"/>
      <c r="T48" s="292"/>
      <c r="U48" s="292"/>
      <c r="V48" s="293"/>
      <c r="W48" s="289"/>
      <c r="X48" s="294"/>
    </row>
    <row r="49" spans="1:24" s="322" customFormat="1" ht="23.25" hidden="1" x14ac:dyDescent="0.35">
      <c r="A49" s="312"/>
      <c r="D49" s="295"/>
      <c r="E49" s="319">
        <v>2017</v>
      </c>
      <c r="F49" s="320">
        <v>2015</v>
      </c>
      <c r="G49" s="321">
        <v>2063</v>
      </c>
      <c r="H49" s="296">
        <v>8500</v>
      </c>
      <c r="I49" s="297">
        <v>150000</v>
      </c>
      <c r="J49" s="297">
        <v>110000</v>
      </c>
      <c r="K49" s="297">
        <v>4000000</v>
      </c>
      <c r="L49" s="289"/>
      <c r="M49" s="289"/>
      <c r="N49" s="289"/>
      <c r="O49" s="297">
        <v>8000000</v>
      </c>
      <c r="P49" s="298">
        <f>SUM(L49:O49)</f>
        <v>8000000</v>
      </c>
      <c r="Q49" s="314"/>
      <c r="R49" s="299">
        <f>SUM(I49:K49)/H49</f>
        <v>501.1764705882353</v>
      </c>
      <c r="S49" s="289"/>
      <c r="T49" s="300">
        <v>0.8</v>
      </c>
      <c r="U49" s="300">
        <v>7.9</v>
      </c>
      <c r="V49" s="293">
        <v>5.2</v>
      </c>
      <c r="W49" s="289"/>
      <c r="X49" s="294"/>
    </row>
    <row r="50" spans="1:24" ht="24" hidden="1" customHeight="1" thickBot="1" x14ac:dyDescent="0.4">
      <c r="A50" s="322"/>
      <c r="D50" s="295"/>
      <c r="E50" s="326">
        <v>2013</v>
      </c>
      <c r="F50" s="327">
        <v>1968</v>
      </c>
      <c r="G50" s="328">
        <v>2063</v>
      </c>
      <c r="H50" s="329">
        <v>7800</v>
      </c>
      <c r="I50" s="330">
        <v>5000000</v>
      </c>
      <c r="J50" s="330">
        <v>10000000</v>
      </c>
      <c r="K50" s="330">
        <v>55000000</v>
      </c>
      <c r="L50" s="331"/>
      <c r="M50" s="332"/>
      <c r="N50" s="332"/>
      <c r="O50" s="330">
        <v>85000000</v>
      </c>
      <c r="P50" s="333">
        <f>SUM(L50:O50)</f>
        <v>85000000</v>
      </c>
      <c r="Q50" s="334"/>
      <c r="R50" s="335">
        <f>SUM(I50:K50)/H50</f>
        <v>8974.3589743589746</v>
      </c>
      <c r="S50" s="332"/>
      <c r="T50" s="336">
        <v>1.3</v>
      </c>
      <c r="U50" s="336">
        <v>5</v>
      </c>
      <c r="V50" s="337">
        <v>5</v>
      </c>
      <c r="W50" s="289"/>
      <c r="X50" s="294"/>
    </row>
    <row r="51" spans="1:24" ht="24" hidden="1" customHeight="1" thickBot="1" x14ac:dyDescent="0.4">
      <c r="A51" s="322"/>
      <c r="C51" s="256"/>
      <c r="D51" s="295"/>
      <c r="E51" s="459" t="str">
        <f>"Endring "&amp;E50&amp;" - "&amp;E49</f>
        <v>Endring 2013 - 2017</v>
      </c>
      <c r="F51" s="460"/>
      <c r="G51" s="461"/>
      <c r="H51" s="301">
        <f>H49-H50</f>
        <v>700</v>
      </c>
      <c r="I51" s="301">
        <f>I49-I50</f>
        <v>-4850000</v>
      </c>
      <c r="J51" s="301">
        <f>J49-J50</f>
        <v>-9890000</v>
      </c>
      <c r="K51" s="301">
        <f>K49-K50</f>
        <v>-51000000</v>
      </c>
      <c r="L51" s="302"/>
      <c r="M51" s="303"/>
      <c r="N51" s="303"/>
      <c r="O51" s="301">
        <f>O49-O50</f>
        <v>-77000000</v>
      </c>
      <c r="P51" s="301">
        <f>P49-P50</f>
        <v>-77000000</v>
      </c>
      <c r="Q51" s="303"/>
      <c r="R51" s="304">
        <f>R49-R50</f>
        <v>-8473.1825037707385</v>
      </c>
      <c r="S51" s="303"/>
      <c r="T51" s="305">
        <f>T49-T50</f>
        <v>-0.5</v>
      </c>
      <c r="U51" s="305">
        <f>U49-U50</f>
        <v>2.9000000000000004</v>
      </c>
      <c r="V51" s="306">
        <f>V49-V50</f>
        <v>0.20000000000000018</v>
      </c>
      <c r="W51" s="289"/>
      <c r="X51" s="294"/>
    </row>
    <row r="52" spans="1:24" ht="30" hidden="1" customHeight="1" x14ac:dyDescent="0.35">
      <c r="D52" s="307"/>
      <c r="E52" s="308"/>
      <c r="F52" s="308"/>
      <c r="G52" s="308"/>
      <c r="H52" s="309"/>
      <c r="I52" s="309"/>
      <c r="J52" s="309"/>
      <c r="K52" s="309"/>
      <c r="L52" s="309"/>
      <c r="M52" s="310"/>
      <c r="N52" s="310"/>
      <c r="O52" s="310"/>
      <c r="P52" s="310"/>
      <c r="Q52" s="310"/>
      <c r="R52" s="310"/>
      <c r="S52" s="310"/>
      <c r="T52" s="310"/>
      <c r="U52" s="310"/>
      <c r="V52" s="310"/>
      <c r="W52" s="310"/>
      <c r="X52" s="311"/>
    </row>
    <row r="53" spans="1:24" hidden="1" x14ac:dyDescent="0.2">
      <c r="D53" s="257"/>
      <c r="E53" s="257"/>
      <c r="F53" s="257"/>
      <c r="G53" s="257"/>
    </row>
    <row r="54" spans="1:24" hidden="1" x14ac:dyDescent="0.2">
      <c r="C54" s="256"/>
      <c r="D54" s="257"/>
      <c r="E54" s="257"/>
      <c r="F54" s="257"/>
      <c r="G54" s="257"/>
    </row>
    <row r="55" spans="1:24" hidden="1" x14ac:dyDescent="0.2">
      <c r="D55" s="257"/>
      <c r="E55" s="257"/>
      <c r="F55" s="257"/>
      <c r="G55" s="257"/>
    </row>
    <row r="56" spans="1:24" ht="15" hidden="1" x14ac:dyDescent="0.2">
      <c r="A56" s="338" t="s">
        <v>73</v>
      </c>
      <c r="B56" s="338"/>
      <c r="C56" s="338"/>
      <c r="D56" s="257"/>
      <c r="E56" s="257"/>
      <c r="F56" s="257"/>
      <c r="G56" s="257"/>
    </row>
    <row r="57" spans="1:24" ht="15" hidden="1" x14ac:dyDescent="0.2">
      <c r="A57" s="338" t="s">
        <v>74</v>
      </c>
      <c r="B57" s="338"/>
      <c r="C57" s="338"/>
      <c r="D57" s="257"/>
      <c r="E57" s="257"/>
      <c r="F57" s="257"/>
      <c r="G57" s="257"/>
    </row>
    <row r="58" spans="1:24" ht="15" hidden="1" x14ac:dyDescent="0.2">
      <c r="A58" s="338" t="s">
        <v>75</v>
      </c>
      <c r="B58" s="338"/>
      <c r="C58" s="338"/>
      <c r="D58" s="257"/>
      <c r="E58" s="257"/>
      <c r="F58" s="257"/>
      <c r="G58" s="257"/>
    </row>
    <row r="59" spans="1:24" hidden="1" x14ac:dyDescent="0.2">
      <c r="E59" s="237"/>
      <c r="F59" s="237"/>
      <c r="G59" s="237"/>
    </row>
    <row r="60" spans="1:24" hidden="1" x14ac:dyDescent="0.2">
      <c r="C60" s="256"/>
      <c r="D60" s="258"/>
      <c r="E60" s="257"/>
      <c r="F60" s="257"/>
      <c r="G60" s="257"/>
    </row>
    <row r="61" spans="1:24" x14ac:dyDescent="0.2">
      <c r="D61" s="257"/>
      <c r="E61" s="257"/>
      <c r="F61" s="257"/>
      <c r="G61" s="257"/>
    </row>
    <row r="62" spans="1:24" x14ac:dyDescent="0.2">
      <c r="D62" s="257"/>
      <c r="E62" s="257"/>
      <c r="F62" s="257"/>
      <c r="G62" s="257"/>
    </row>
  </sheetData>
  <sheetProtection password="CB89" sheet="1" objects="1" scenarios="1" insertRows="0"/>
  <mergeCells count="57">
    <mergeCell ref="C27:G27"/>
    <mergeCell ref="C29:G29"/>
    <mergeCell ref="W27:W28"/>
    <mergeCell ref="T29:T30"/>
    <mergeCell ref="U29:U30"/>
    <mergeCell ref="V29:V30"/>
    <mergeCell ref="W29:W30"/>
    <mergeCell ref="T27:T28"/>
    <mergeCell ref="U27:U28"/>
    <mergeCell ref="V27:V28"/>
    <mergeCell ref="W21:W22"/>
    <mergeCell ref="T23:T24"/>
    <mergeCell ref="U23:U24"/>
    <mergeCell ref="V23:V24"/>
    <mergeCell ref="W23:W24"/>
    <mergeCell ref="T21:T22"/>
    <mergeCell ref="U21:U22"/>
    <mergeCell ref="V21:V22"/>
    <mergeCell ref="T25:T26"/>
    <mergeCell ref="U25:U26"/>
    <mergeCell ref="V25:V26"/>
    <mergeCell ref="W25:W26"/>
    <mergeCell ref="W15:W16"/>
    <mergeCell ref="T17:T18"/>
    <mergeCell ref="U17:U18"/>
    <mergeCell ref="V17:V18"/>
    <mergeCell ref="W17:W18"/>
    <mergeCell ref="T19:T20"/>
    <mergeCell ref="U19:U20"/>
    <mergeCell ref="V19:V20"/>
    <mergeCell ref="W19:W20"/>
    <mergeCell ref="T15:T16"/>
    <mergeCell ref="U15:U16"/>
    <mergeCell ref="V15:V16"/>
    <mergeCell ref="E51:G51"/>
    <mergeCell ref="H13:H14"/>
    <mergeCell ref="B14:G14"/>
    <mergeCell ref="I13:O13"/>
    <mergeCell ref="C19:G19"/>
    <mergeCell ref="C25:G25"/>
    <mergeCell ref="C23:G23"/>
    <mergeCell ref="C21:G21"/>
    <mergeCell ref="C15:G15"/>
    <mergeCell ref="C17:G17"/>
    <mergeCell ref="D13:E13"/>
    <mergeCell ref="C38:G38"/>
    <mergeCell ref="C36:G36"/>
    <mergeCell ref="C37:G37"/>
    <mergeCell ref="C34:G34"/>
    <mergeCell ref="C35:G35"/>
    <mergeCell ref="T46:T47"/>
    <mergeCell ref="U46:U47"/>
    <mergeCell ref="V46:V47"/>
    <mergeCell ref="G45:J45"/>
    <mergeCell ref="E46:G46"/>
    <mergeCell ref="I46:P46"/>
    <mergeCell ref="R46:R47"/>
  </mergeCells>
  <phoneticPr fontId="2" type="noConversion"/>
  <conditionalFormatting sqref="U34:U37 T15 T17 T19 T21 T23 T25 T27 T29 T31:T38 V48 T48:T49">
    <cfRule type="cellIs" dxfId="488" priority="247" stopIfTrue="1" operator="between">
      <formula>0.1</formula>
      <formula>1.5</formula>
    </cfRule>
    <cfRule type="cellIs" dxfId="487" priority="248" stopIfTrue="1" operator="between">
      <formula>1.51</formula>
      <formula>2.5</formula>
    </cfRule>
    <cfRule type="cellIs" dxfId="486" priority="249" stopIfTrue="1" operator="between">
      <formula>2.51</formula>
      <formula>3</formula>
    </cfRule>
  </conditionalFormatting>
  <conditionalFormatting sqref="U38 U15 U17 U19 U21 U23 U25 U27 U29 U31:U33 U48">
    <cfRule type="cellIs" dxfId="485" priority="250" stopIfTrue="1" operator="between">
      <formula>1</formula>
      <formula>5</formula>
    </cfRule>
    <cfRule type="cellIs" dxfId="484" priority="251" stopIfTrue="1" operator="between">
      <formula>5.01</formula>
      <formula>7</formula>
    </cfRule>
    <cfRule type="cellIs" dxfId="483" priority="252" stopIfTrue="1" operator="between">
      <formula>7.01</formula>
      <formula>9</formula>
    </cfRule>
  </conditionalFormatting>
  <conditionalFormatting sqref="V38 V15 V17 V19 V21 V23 V25 V27 V29 V31:V33 V48:V49">
    <cfRule type="cellIs" dxfId="482" priority="253" stopIfTrue="1" operator="between">
      <formula>0.1</formula>
      <formula>2.5</formula>
    </cfRule>
    <cfRule type="cellIs" dxfId="481" priority="254" stopIfTrue="1" operator="between">
      <formula>2.51</formula>
      <formula>5</formula>
    </cfRule>
    <cfRule type="cellIs" dxfId="480" priority="255" stopIfTrue="1" operator="between">
      <formula>5.01</formula>
      <formula>9</formula>
    </cfRule>
  </conditionalFormatting>
  <conditionalFormatting sqref="V51">
    <cfRule type="cellIs" dxfId="479" priority="214" operator="greaterThan">
      <formula>0</formula>
    </cfRule>
    <cfRule type="cellIs" dxfId="478" priority="215" operator="equal">
      <formula>0</formula>
    </cfRule>
    <cfRule type="cellIs" dxfId="477" priority="216" operator="lessThan">
      <formula>0</formula>
    </cfRule>
  </conditionalFormatting>
  <conditionalFormatting sqref="U49">
    <cfRule type="cellIs" dxfId="476" priority="226" stopIfTrue="1" operator="between">
      <formula>1</formula>
      <formula>5</formula>
    </cfRule>
    <cfRule type="cellIs" dxfId="475" priority="227" stopIfTrue="1" operator="between">
      <formula>5.01</formula>
      <formula>7</formula>
    </cfRule>
    <cfRule type="cellIs" dxfId="474" priority="228" stopIfTrue="1" operator="between">
      <formula>7.01</formula>
      <formula>9</formula>
    </cfRule>
  </conditionalFormatting>
  <conditionalFormatting sqref="T51">
    <cfRule type="cellIs" dxfId="473" priority="220" operator="between">
      <formula>0.1</formula>
      <formula>3</formula>
    </cfRule>
    <cfRule type="cellIs" dxfId="472" priority="221" operator="equal">
      <formula>0</formula>
    </cfRule>
    <cfRule type="cellIs" dxfId="471" priority="222" operator="between">
      <formula>-0.1</formula>
      <formula>-3</formula>
    </cfRule>
  </conditionalFormatting>
  <conditionalFormatting sqref="U51">
    <cfRule type="cellIs" dxfId="470" priority="217" operator="lessThan">
      <formula>0</formula>
    </cfRule>
    <cfRule type="cellIs" dxfId="469" priority="218" operator="equal">
      <formula>0</formula>
    </cfRule>
    <cfRule type="cellIs" dxfId="468" priority="219" operator="greaterThan">
      <formula>0</formula>
    </cfRule>
  </conditionalFormatting>
  <conditionalFormatting sqref="V50">
    <cfRule type="cellIs" dxfId="467" priority="211" stopIfTrue="1" operator="between">
      <formula>0.1</formula>
      <formula>2.5</formula>
    </cfRule>
    <cfRule type="cellIs" dxfId="466" priority="212" stopIfTrue="1" operator="between">
      <formula>2.51</formula>
      <formula>5</formula>
    </cfRule>
    <cfRule type="cellIs" dxfId="465" priority="213" stopIfTrue="1" operator="between">
      <formula>5.01</formula>
      <formula>9</formula>
    </cfRule>
  </conditionalFormatting>
  <conditionalFormatting sqref="V50">
    <cfRule type="cellIs" dxfId="464" priority="208" stopIfTrue="1" operator="between">
      <formula>0.1</formula>
      <formula>1.5</formula>
    </cfRule>
    <cfRule type="cellIs" dxfId="463" priority="209" stopIfTrue="1" operator="between">
      <formula>1.51</formula>
      <formula>2.5</formula>
    </cfRule>
    <cfRule type="cellIs" dxfId="462" priority="210" stopIfTrue="1" operator="between">
      <formula>2.51</formula>
      <formula>3</formula>
    </cfRule>
  </conditionalFormatting>
  <conditionalFormatting sqref="T50">
    <cfRule type="cellIs" dxfId="461" priority="205" stopIfTrue="1" operator="between">
      <formula>0.1</formula>
      <formula>1.5</formula>
    </cfRule>
    <cfRule type="cellIs" dxfId="460" priority="206" stopIfTrue="1" operator="between">
      <formula>1.51</formula>
      <formula>2.5</formula>
    </cfRule>
    <cfRule type="cellIs" dxfId="459" priority="207" stopIfTrue="1" operator="between">
      <formula>2.51</formula>
      <formula>3</formula>
    </cfRule>
  </conditionalFormatting>
  <conditionalFormatting sqref="U50">
    <cfRule type="cellIs" dxfId="458" priority="202" stopIfTrue="1" operator="between">
      <formula>1</formula>
      <formula>5</formula>
    </cfRule>
    <cfRule type="cellIs" dxfId="457" priority="203" stopIfTrue="1" operator="between">
      <formula>5.01</formula>
      <formula>7</formula>
    </cfRule>
    <cfRule type="cellIs" dxfId="456" priority="204" stopIfTrue="1" operator="between">
      <formula>7.01</formula>
      <formula>9</formula>
    </cfRule>
  </conditionalFormatting>
  <printOptions horizontalCentered="1"/>
  <pageMargins left="0.35433070866141736" right="0.35433070866141736" top="0.78740157480314965" bottom="0.78740157480314965" header="0.51181102362204722" footer="0.51181102362204722"/>
  <pageSetup paperSize="9" scale="35" orientation="landscape" r:id="rId1"/>
  <headerFooter alignWithMargins="0">
    <oddHeader>&amp;C&amp;"Arial,Kursiv"&amp;8Byggnavn&amp;R&amp;"Arial,Kursiv"&amp;8&amp;D</oddHeader>
    <oddFooter>&amp;R&amp;"Arial,Kursiv"&amp;8Side &amp;P av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Settinn_nyerader_og_summer">
                <anchor moveWithCells="1" sizeWithCells="1">
                  <from>
                    <xdr:col>3</xdr:col>
                    <xdr:colOff>9525</xdr:colOff>
                    <xdr:row>42</xdr:row>
                    <xdr:rowOff>0</xdr:rowOff>
                  </from>
                  <to>
                    <xdr:col>6</xdr:col>
                    <xdr:colOff>76200</xdr:colOff>
                    <xdr:row>42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pageSetUpPr fitToPage="1"/>
  </sheetPr>
  <dimension ref="A1:X326"/>
  <sheetViews>
    <sheetView tabSelected="1" topLeftCell="B1" zoomScaleNormal="100" workbookViewId="0">
      <pane xSplit="2" ySplit="36" topLeftCell="D37" activePane="bottomRight" state="frozen"/>
      <selection pane="topRight" activeCell="D1" sqref="D1"/>
      <selection pane="bottomLeft" activeCell="B37" sqref="B37"/>
      <selection pane="bottomRight" activeCell="E2" sqref="E2"/>
    </sheetView>
  </sheetViews>
  <sheetFormatPr baseColWidth="10" defaultColWidth="11.42578125" defaultRowHeight="12.75" x14ac:dyDescent="0.2"/>
  <cols>
    <col min="1" max="1" width="5" style="118" hidden="1" customWidth="1"/>
    <col min="2" max="2" width="6" style="70" customWidth="1"/>
    <col min="3" max="3" width="40.42578125" style="70" customWidth="1"/>
    <col min="4" max="4" width="56.140625" style="70" customWidth="1"/>
    <col min="5" max="5" width="57.5703125" style="70" customWidth="1"/>
    <col min="6" max="6" width="4" style="117" customWidth="1"/>
    <col min="7" max="7" width="4" style="117" hidden="1" customWidth="1"/>
    <col min="8" max="8" width="4" style="118" hidden="1" customWidth="1"/>
    <col min="9" max="11" width="3.42578125" style="118" hidden="1" customWidth="1"/>
    <col min="12" max="12" width="4.42578125" style="118" hidden="1" customWidth="1"/>
    <col min="13" max="13" width="6.140625" style="118" hidden="1" customWidth="1"/>
    <col min="14" max="14" width="5" style="118" customWidth="1"/>
    <col min="15" max="15" width="21.42578125" style="120" customWidth="1"/>
    <col min="16" max="16" width="6.85546875" style="119" customWidth="1"/>
    <col min="17" max="17" width="8.28515625" hidden="1" customWidth="1"/>
    <col min="18" max="18" width="14.5703125" style="120" customWidth="1"/>
    <col min="19" max="19" width="13.42578125" style="120" customWidth="1"/>
    <col min="20" max="20" width="12" style="120" hidden="1" customWidth="1"/>
    <col min="21" max="21" width="11.42578125" style="70" customWidth="1"/>
    <col min="22" max="22" width="10.5703125" style="118" hidden="1" customWidth="1"/>
    <col min="23" max="23" width="14.28515625" style="70" hidden="1" customWidth="1"/>
    <col min="24" max="24" width="11.42578125" style="70" hidden="1" customWidth="1"/>
    <col min="25" max="16384" width="11.42578125" style="70"/>
  </cols>
  <sheetData>
    <row r="1" spans="1:24" s="357" customFormat="1" ht="27.75" x14ac:dyDescent="0.35">
      <c r="A1" s="356"/>
      <c r="B1" s="519" t="s">
        <v>76</v>
      </c>
      <c r="C1" s="519"/>
      <c r="D1" s="520"/>
      <c r="E1" s="123"/>
      <c r="F1" s="124"/>
      <c r="G1" s="124"/>
      <c r="H1" s="125" t="s">
        <v>77</v>
      </c>
      <c r="I1" s="126" t="s">
        <v>78</v>
      </c>
      <c r="J1" s="127"/>
      <c r="K1" s="127"/>
      <c r="L1" s="128" t="s">
        <v>79</v>
      </c>
      <c r="M1" s="129" t="s">
        <v>80</v>
      </c>
      <c r="N1" s="130"/>
      <c r="O1" s="132"/>
      <c r="P1" s="131"/>
      <c r="Q1" s="131"/>
      <c r="R1" s="132"/>
      <c r="S1" s="132"/>
      <c r="T1" s="198"/>
      <c r="V1" s="356"/>
    </row>
    <row r="2" spans="1:24" s="357" customFormat="1" ht="27.75" x14ac:dyDescent="0.35">
      <c r="A2" s="356"/>
      <c r="B2" s="532" t="s">
        <v>81</v>
      </c>
      <c r="C2" s="533"/>
      <c r="D2" s="71" t="s">
        <v>5970</v>
      </c>
      <c r="E2" s="123"/>
      <c r="F2" s="124"/>
      <c r="G2" s="124"/>
      <c r="H2" s="125" t="s">
        <v>82</v>
      </c>
      <c r="I2" s="133" t="s">
        <v>83</v>
      </c>
      <c r="J2" s="127"/>
      <c r="K2" s="127"/>
      <c r="L2" s="133" t="s">
        <v>84</v>
      </c>
      <c r="M2" s="129" t="s">
        <v>85</v>
      </c>
      <c r="N2" s="130"/>
      <c r="O2" s="132"/>
      <c r="P2" s="131"/>
      <c r="Q2" s="131"/>
      <c r="R2" s="132"/>
      <c r="S2" s="132"/>
      <c r="T2" s="198"/>
      <c r="V2" s="356"/>
    </row>
    <row r="3" spans="1:24" s="357" customFormat="1" ht="30" customHeight="1" x14ac:dyDescent="0.35">
      <c r="A3" s="356"/>
      <c r="B3" s="157"/>
      <c r="C3" s="122" t="s">
        <v>86</v>
      </c>
      <c r="D3" s="72" t="s">
        <v>87</v>
      </c>
      <c r="E3" s="123"/>
      <c r="F3" s="124"/>
      <c r="G3" s="124"/>
      <c r="H3" s="125" t="s">
        <v>88</v>
      </c>
      <c r="I3" s="128" t="s">
        <v>89</v>
      </c>
      <c r="J3" s="127"/>
      <c r="K3" s="127"/>
      <c r="L3" s="126" t="s">
        <v>90</v>
      </c>
      <c r="M3" s="129" t="s">
        <v>91</v>
      </c>
      <c r="N3" s="130"/>
      <c r="O3" s="132"/>
      <c r="P3" s="131"/>
      <c r="Q3" s="131"/>
      <c r="R3" s="132"/>
      <c r="S3" s="132"/>
      <c r="T3" s="198"/>
      <c r="V3" s="356"/>
    </row>
    <row r="4" spans="1:24" s="357" customFormat="1" ht="23.25" customHeight="1" x14ac:dyDescent="0.25">
      <c r="A4" s="356"/>
      <c r="B4" s="410" t="s">
        <v>92</v>
      </c>
      <c r="C4" s="151" t="s">
        <v>93</v>
      </c>
      <c r="D4" s="73">
        <v>4520</v>
      </c>
      <c r="E4" s="521" t="s">
        <v>94</v>
      </c>
      <c r="F4" s="525" t="s">
        <v>95</v>
      </c>
      <c r="G4" s="525" t="s">
        <v>96</v>
      </c>
      <c r="H4" s="528" t="s">
        <v>97</v>
      </c>
      <c r="I4" s="530" t="s">
        <v>98</v>
      </c>
      <c r="J4" s="530" t="s">
        <v>99</v>
      </c>
      <c r="K4" s="530" t="s">
        <v>100</v>
      </c>
      <c r="L4" s="530" t="s">
        <v>101</v>
      </c>
      <c r="M4" s="523" t="s">
        <v>102</v>
      </c>
      <c r="N4" s="507" t="s">
        <v>103</v>
      </c>
      <c r="O4" s="513" t="s">
        <v>104</v>
      </c>
      <c r="P4" s="514"/>
      <c r="Q4" s="514"/>
      <c r="R4" s="510" t="s">
        <v>105</v>
      </c>
      <c r="S4" s="511"/>
      <c r="T4" s="512"/>
      <c r="V4" s="17" t="s">
        <v>106</v>
      </c>
      <c r="W4" s="40">
        <f ca="1">TODAY()</f>
        <v>45670</v>
      </c>
      <c r="X4" s="357" t="s">
        <v>107</v>
      </c>
    </row>
    <row r="5" spans="1:24" s="357" customFormat="1" ht="23.25" x14ac:dyDescent="0.35">
      <c r="A5" s="356"/>
      <c r="B5" s="158"/>
      <c r="C5" s="152" t="s">
        <v>108</v>
      </c>
      <c r="D5" s="74">
        <v>310</v>
      </c>
      <c r="E5" s="522"/>
      <c r="F5" s="526"/>
      <c r="G5" s="534"/>
      <c r="H5" s="529"/>
      <c r="I5" s="531"/>
      <c r="J5" s="531"/>
      <c r="K5" s="531"/>
      <c r="L5" s="531"/>
      <c r="M5" s="524"/>
      <c r="N5" s="508"/>
      <c r="O5" s="515"/>
      <c r="P5" s="516"/>
      <c r="Q5" s="516"/>
      <c r="R5" s="498"/>
      <c r="S5" s="496"/>
      <c r="T5" s="497"/>
      <c r="V5" s="17" t="s">
        <v>109</v>
      </c>
      <c r="W5" s="11">
        <f ca="1">YEAR(W4)</f>
        <v>2025</v>
      </c>
    </row>
    <row r="6" spans="1:24" s="357" customFormat="1" ht="21" customHeight="1" x14ac:dyDescent="0.35">
      <c r="A6" s="356"/>
      <c r="B6" s="158"/>
      <c r="C6" s="153" t="s">
        <v>110</v>
      </c>
      <c r="D6" s="75" t="s">
        <v>111</v>
      </c>
      <c r="E6" s="522"/>
      <c r="F6" s="526"/>
      <c r="G6" s="534"/>
      <c r="H6" s="529"/>
      <c r="I6" s="531"/>
      <c r="J6" s="531"/>
      <c r="K6" s="531"/>
      <c r="L6" s="531"/>
      <c r="M6" s="524"/>
      <c r="N6" s="508"/>
      <c r="O6" s="515"/>
      <c r="P6" s="516"/>
      <c r="Q6" s="516"/>
      <c r="R6" s="498"/>
      <c r="S6" s="496"/>
      <c r="T6" s="497"/>
      <c r="V6" s="17" t="s">
        <v>112</v>
      </c>
      <c r="W6" s="11">
        <f ca="1">W5</f>
        <v>2025</v>
      </c>
      <c r="X6" s="357">
        <v>1</v>
      </c>
    </row>
    <row r="7" spans="1:24" s="357" customFormat="1" ht="19.5" customHeight="1" x14ac:dyDescent="0.2">
      <c r="A7" s="356"/>
      <c r="B7" s="159"/>
      <c r="C7" s="153" t="s">
        <v>113</v>
      </c>
      <c r="D7" s="75" t="s">
        <v>114</v>
      </c>
      <c r="E7" s="522"/>
      <c r="F7" s="526"/>
      <c r="G7" s="534"/>
      <c r="H7" s="529"/>
      <c r="I7" s="531"/>
      <c r="J7" s="531"/>
      <c r="K7" s="531"/>
      <c r="L7" s="531"/>
      <c r="M7" s="524"/>
      <c r="N7" s="508"/>
      <c r="O7" s="515"/>
      <c r="P7" s="516"/>
      <c r="Q7" s="516"/>
      <c r="R7" s="495" t="s">
        <v>115</v>
      </c>
      <c r="S7" s="496"/>
      <c r="T7" s="497"/>
      <c r="V7" s="17" t="s">
        <v>116</v>
      </c>
      <c r="W7" s="11">
        <f ca="1">W5+5</f>
        <v>2030</v>
      </c>
      <c r="X7" s="357">
        <v>2</v>
      </c>
    </row>
    <row r="8" spans="1:24" s="357" customFormat="1" ht="12.75" customHeight="1" x14ac:dyDescent="0.2">
      <c r="A8" s="356"/>
      <c r="B8" s="409" t="s">
        <v>117</v>
      </c>
      <c r="C8" s="154" t="s">
        <v>118</v>
      </c>
      <c r="D8" s="191">
        <v>0</v>
      </c>
      <c r="E8" s="522"/>
      <c r="F8" s="526"/>
      <c r="G8" s="534"/>
      <c r="H8" s="529"/>
      <c r="I8" s="531"/>
      <c r="J8" s="531"/>
      <c r="K8" s="531"/>
      <c r="L8" s="531"/>
      <c r="M8" s="524"/>
      <c r="N8" s="508"/>
      <c r="O8" s="515"/>
      <c r="P8" s="516"/>
      <c r="Q8" s="516"/>
      <c r="R8" s="498"/>
      <c r="S8" s="496"/>
      <c r="T8" s="497"/>
      <c r="V8" s="17" t="s">
        <v>119</v>
      </c>
      <c r="W8" s="11">
        <f ca="1">W$5+10</f>
        <v>2035</v>
      </c>
      <c r="X8" s="357">
        <v>3</v>
      </c>
    </row>
    <row r="9" spans="1:24" s="357" customFormat="1" ht="21.75" customHeight="1" x14ac:dyDescent="0.2">
      <c r="A9" s="356"/>
      <c r="B9" s="159"/>
      <c r="C9" s="154" t="s">
        <v>12</v>
      </c>
      <c r="D9" s="191" t="s">
        <v>120</v>
      </c>
      <c r="E9" s="522"/>
      <c r="F9" s="526"/>
      <c r="G9" s="534"/>
      <c r="H9" s="529"/>
      <c r="I9" s="531"/>
      <c r="J9" s="531"/>
      <c r="K9" s="531"/>
      <c r="L9" s="531"/>
      <c r="M9" s="524"/>
      <c r="N9" s="508"/>
      <c r="O9" s="515"/>
      <c r="P9" s="516"/>
      <c r="Q9" s="516"/>
      <c r="R9" s="498"/>
      <c r="S9" s="496"/>
      <c r="T9" s="497"/>
      <c r="V9" s="356" t="s">
        <v>121</v>
      </c>
      <c r="W9" s="11">
        <f ca="1">W$5+15</f>
        <v>2040</v>
      </c>
      <c r="X9" s="357">
        <v>4</v>
      </c>
    </row>
    <row r="10" spans="1:24" s="357" customFormat="1" ht="25.5" customHeight="1" x14ac:dyDescent="0.25">
      <c r="A10" s="356"/>
      <c r="B10" s="160"/>
      <c r="C10" s="151" t="s">
        <v>122</v>
      </c>
      <c r="D10" s="76">
        <v>43038</v>
      </c>
      <c r="E10" s="536" t="s">
        <v>123</v>
      </c>
      <c r="F10" s="526"/>
      <c r="G10" s="534"/>
      <c r="H10" s="529"/>
      <c r="I10" s="531"/>
      <c r="J10" s="531"/>
      <c r="K10" s="531"/>
      <c r="L10" s="531"/>
      <c r="M10" s="524"/>
      <c r="N10" s="508"/>
      <c r="O10" s="517"/>
      <c r="P10" s="518"/>
      <c r="Q10" s="518"/>
      <c r="R10" s="499"/>
      <c r="S10" s="500"/>
      <c r="T10" s="501"/>
      <c r="V10" s="356" t="s">
        <v>124</v>
      </c>
      <c r="W10" s="11">
        <f ca="1">W$5+20</f>
        <v>2045</v>
      </c>
      <c r="X10" s="357">
        <v>5</v>
      </c>
    </row>
    <row r="11" spans="1:24" s="357" customFormat="1" ht="34.5" customHeight="1" x14ac:dyDescent="0.25">
      <c r="A11" s="356"/>
      <c r="B11" s="161"/>
      <c r="C11" s="155" t="s">
        <v>125</v>
      </c>
      <c r="D11" s="77"/>
      <c r="E11" s="537"/>
      <c r="F11" s="527"/>
      <c r="G11" s="535"/>
      <c r="H11" s="529"/>
      <c r="I11" s="531"/>
      <c r="J11" s="531"/>
      <c r="K11" s="531"/>
      <c r="L11" s="531"/>
      <c r="M11" s="524"/>
      <c r="N11" s="509"/>
      <c r="O11" s="502" t="s">
        <v>126</v>
      </c>
      <c r="P11" s="503"/>
      <c r="Q11" s="504"/>
      <c r="R11" s="502" t="s">
        <v>127</v>
      </c>
      <c r="S11" s="506"/>
      <c r="T11" s="164" t="s">
        <v>128</v>
      </c>
      <c r="V11" s="356" t="s">
        <v>129</v>
      </c>
      <c r="W11" s="11">
        <f ca="1">W$5+25</f>
        <v>2050</v>
      </c>
      <c r="X11" s="357">
        <v>6</v>
      </c>
    </row>
    <row r="12" spans="1:24" s="357" customFormat="1" ht="51" x14ac:dyDescent="0.25">
      <c r="A12" s="505" t="s">
        <v>130</v>
      </c>
      <c r="B12" s="162"/>
      <c r="C12" s="156" t="s">
        <v>131</v>
      </c>
      <c r="D12" s="156" t="s">
        <v>132</v>
      </c>
      <c r="E12" s="135" t="s">
        <v>133</v>
      </c>
      <c r="F12" s="136" t="s">
        <v>134</v>
      </c>
      <c r="G12" s="137" t="s">
        <v>135</v>
      </c>
      <c r="H12" s="138" t="s">
        <v>35</v>
      </c>
      <c r="I12" s="139" t="s">
        <v>36</v>
      </c>
      <c r="J12" s="139" t="s">
        <v>136</v>
      </c>
      <c r="K12" s="139" t="s">
        <v>137</v>
      </c>
      <c r="L12" s="139" t="s">
        <v>138</v>
      </c>
      <c r="M12" s="140" t="s">
        <v>139</v>
      </c>
      <c r="N12" s="141" t="s">
        <v>62</v>
      </c>
      <c r="O12" s="339" t="s">
        <v>140</v>
      </c>
      <c r="P12" s="134" t="s">
        <v>141</v>
      </c>
      <c r="Q12" s="134" t="s">
        <v>142</v>
      </c>
      <c r="R12" s="339" t="s">
        <v>143</v>
      </c>
      <c r="S12" s="339" t="s">
        <v>144</v>
      </c>
      <c r="T12" s="164" t="s">
        <v>145</v>
      </c>
      <c r="V12" s="232"/>
    </row>
    <row r="13" spans="1:24" s="357" customFormat="1" ht="28.5" hidden="1" customHeight="1" x14ac:dyDescent="0.25">
      <c r="A13" s="505"/>
      <c r="B13" s="358"/>
      <c r="C13" s="359"/>
      <c r="D13" s="142"/>
      <c r="E13" s="142"/>
      <c r="F13" s="143"/>
      <c r="G13" s="144"/>
      <c r="H13" s="145"/>
      <c r="I13" s="145"/>
      <c r="J13" s="145"/>
      <c r="K13" s="146"/>
      <c r="L13" s="146"/>
      <c r="M13" s="147" t="s">
        <v>146</v>
      </c>
      <c r="N13" s="148"/>
      <c r="O13" s="150">
        <f>SUBTOTAL(9,O15:O33,O39:O89,O94:O113,O118:O132,O137:O163,O168:O184,O191:O214,O221:O294)</f>
        <v>0</v>
      </c>
      <c r="P13" s="149" t="s">
        <v>147</v>
      </c>
      <c r="Q13" s="149" t="s">
        <v>147</v>
      </c>
      <c r="R13" s="150">
        <f>SUBTOTAL(9,R15:R33,R39:R89,R94:R113,R118:R132,R137:R163,R168:R184,R191:R214,R221:R294)</f>
        <v>0</v>
      </c>
      <c r="S13" s="150">
        <f>SUBTOTAL(9,S15:S33,S39:S89,S94:S113,S118:S132,S137:S163,S168:S184,S191:S214,S221:S294)</f>
        <v>0</v>
      </c>
      <c r="T13" s="150">
        <f>SUBTOTAL(9,T15:T33,T39:T89,T94:T113,T118:T132,T137:T163,T168:T184,T191:T214,T221:T294)</f>
        <v>0</v>
      </c>
      <c r="U13" s="360" t="s">
        <v>148</v>
      </c>
      <c r="V13" s="361"/>
    </row>
    <row r="14" spans="1:24" s="368" customFormat="1" ht="15.75" hidden="1" customHeight="1" x14ac:dyDescent="0.2">
      <c r="A14" s="362"/>
      <c r="B14" s="363">
        <v>1</v>
      </c>
      <c r="C14" s="363" t="s">
        <v>149</v>
      </c>
      <c r="D14" s="364"/>
      <c r="E14" s="364"/>
      <c r="F14" s="365"/>
      <c r="G14" s="365"/>
      <c r="H14" s="365"/>
      <c r="I14" s="365"/>
      <c r="J14" s="365"/>
      <c r="K14" s="365"/>
      <c r="L14" s="365"/>
      <c r="M14" s="365"/>
      <c r="N14" s="365"/>
      <c r="O14" s="366"/>
      <c r="P14" s="367"/>
      <c r="Q14" s="367"/>
      <c r="R14" s="366"/>
      <c r="S14" s="366"/>
      <c r="T14" s="366"/>
      <c r="V14" s="369"/>
    </row>
    <row r="15" spans="1:24" s="368" customFormat="1" ht="12" hidden="1" customHeight="1" x14ac:dyDescent="0.2">
      <c r="A15" s="362"/>
      <c r="B15" s="370"/>
      <c r="C15" s="371" t="s">
        <v>150</v>
      </c>
      <c r="D15" s="370"/>
      <c r="E15" s="370"/>
      <c r="F15" s="372"/>
      <c r="G15" s="372"/>
      <c r="H15" s="373"/>
      <c r="I15" s="374"/>
      <c r="J15" s="373"/>
      <c r="K15" s="373"/>
      <c r="L15" s="374"/>
      <c r="M15" s="374"/>
      <c r="N15" s="374"/>
      <c r="O15" s="375"/>
      <c r="P15" s="376"/>
      <c r="Q15" s="376"/>
      <c r="R15" s="377"/>
      <c r="S15" s="377"/>
      <c r="T15" s="375"/>
      <c r="V15" s="369"/>
    </row>
    <row r="16" spans="1:24" s="368" customFormat="1" ht="60" hidden="1" customHeight="1" x14ac:dyDescent="0.2">
      <c r="A16" s="362"/>
      <c r="B16" s="370">
        <v>110</v>
      </c>
      <c r="C16" s="370" t="s">
        <v>151</v>
      </c>
      <c r="D16" s="370" t="s">
        <v>152</v>
      </c>
      <c r="E16" s="370"/>
      <c r="F16" s="373"/>
      <c r="G16" s="373"/>
      <c r="H16" s="373"/>
      <c r="I16" s="374"/>
      <c r="J16" s="373"/>
      <c r="K16" s="373"/>
      <c r="L16" s="374">
        <f t="shared" ref="L16:L33" si="0">J16*K16</f>
        <v>0</v>
      </c>
      <c r="M16" s="374">
        <f t="shared" ref="M16:M33" si="1">H16*L16*(10-I16)</f>
        <v>0</v>
      </c>
      <c r="N16" s="374"/>
      <c r="O16" s="375"/>
      <c r="P16" s="376"/>
      <c r="Q16" s="376"/>
      <c r="R16" s="377">
        <f t="shared" ref="R16:R33" si="2">O16-S16</f>
        <v>0</v>
      </c>
      <c r="S16" s="377">
        <f t="shared" ref="S16:S33" si="3">P16*O16</f>
        <v>0</v>
      </c>
      <c r="T16" s="378">
        <f>Q16*S16</f>
        <v>0</v>
      </c>
      <c r="U16" s="368">
        <f t="shared" ref="U16:U77" ca="1" si="4">IF(N16&lt;=W$5,1,IF(N16&gt;0,INT((N16-W$5 -1)/5)+2,0))</f>
        <v>1</v>
      </c>
      <c r="V16" s="369"/>
    </row>
    <row r="17" spans="1:22" s="368" customFormat="1" ht="12" hidden="1" customHeight="1" x14ac:dyDescent="0.2">
      <c r="A17" s="362"/>
      <c r="B17" s="370"/>
      <c r="C17" s="370"/>
      <c r="D17" s="370"/>
      <c r="E17" s="370"/>
      <c r="F17" s="373"/>
      <c r="G17" s="373"/>
      <c r="H17" s="373"/>
      <c r="I17" s="374"/>
      <c r="J17" s="373"/>
      <c r="K17" s="373"/>
      <c r="L17" s="374">
        <f t="shared" si="0"/>
        <v>0</v>
      </c>
      <c r="M17" s="374">
        <f t="shared" si="1"/>
        <v>0</v>
      </c>
      <c r="N17" s="374"/>
      <c r="O17" s="375"/>
      <c r="P17" s="376"/>
      <c r="Q17" s="376"/>
      <c r="R17" s="377">
        <f t="shared" si="2"/>
        <v>0</v>
      </c>
      <c r="S17" s="377">
        <f t="shared" si="3"/>
        <v>0</v>
      </c>
      <c r="T17" s="378">
        <f t="shared" ref="T17:T33" si="5">Q17*S17</f>
        <v>0</v>
      </c>
      <c r="U17" s="368">
        <f t="shared" ca="1" si="4"/>
        <v>1</v>
      </c>
      <c r="V17" s="369"/>
    </row>
    <row r="18" spans="1:22" s="368" customFormat="1" ht="60.75" hidden="1" customHeight="1" x14ac:dyDescent="0.2">
      <c r="A18" s="362"/>
      <c r="B18" s="370">
        <v>120</v>
      </c>
      <c r="C18" s="370" t="s">
        <v>153</v>
      </c>
      <c r="D18" s="370" t="s">
        <v>154</v>
      </c>
      <c r="E18" s="370" t="s">
        <v>155</v>
      </c>
      <c r="F18" s="373"/>
      <c r="G18" s="373"/>
      <c r="H18" s="373"/>
      <c r="I18" s="374"/>
      <c r="J18" s="373"/>
      <c r="K18" s="373"/>
      <c r="L18" s="374">
        <f t="shared" si="0"/>
        <v>0</v>
      </c>
      <c r="M18" s="374">
        <f t="shared" si="1"/>
        <v>0</v>
      </c>
      <c r="N18" s="374"/>
      <c r="O18" s="375"/>
      <c r="P18" s="376"/>
      <c r="Q18" s="376"/>
      <c r="R18" s="377">
        <f t="shared" si="2"/>
        <v>0</v>
      </c>
      <c r="S18" s="377">
        <f t="shared" si="3"/>
        <v>0</v>
      </c>
      <c r="T18" s="378">
        <f t="shared" si="5"/>
        <v>0</v>
      </c>
      <c r="U18" s="368">
        <f t="shared" ca="1" si="4"/>
        <v>1</v>
      </c>
      <c r="V18" s="369"/>
    </row>
    <row r="19" spans="1:22" s="368" customFormat="1" ht="39" hidden="1" customHeight="1" x14ac:dyDescent="0.2">
      <c r="A19" s="362"/>
      <c r="B19" s="370">
        <v>120</v>
      </c>
      <c r="C19" s="370" t="s">
        <v>153</v>
      </c>
      <c r="D19" s="370" t="s">
        <v>156</v>
      </c>
      <c r="E19" s="370" t="s">
        <v>157</v>
      </c>
      <c r="F19" s="373"/>
      <c r="G19" s="373"/>
      <c r="H19" s="373"/>
      <c r="I19" s="374"/>
      <c r="J19" s="373"/>
      <c r="K19" s="373"/>
      <c r="L19" s="374">
        <f t="shared" si="0"/>
        <v>0</v>
      </c>
      <c r="M19" s="374">
        <f t="shared" si="1"/>
        <v>0</v>
      </c>
      <c r="N19" s="374"/>
      <c r="O19" s="375"/>
      <c r="P19" s="379"/>
      <c r="Q19" s="379"/>
      <c r="R19" s="377">
        <f t="shared" si="2"/>
        <v>0</v>
      </c>
      <c r="S19" s="377">
        <f t="shared" si="3"/>
        <v>0</v>
      </c>
      <c r="T19" s="378">
        <f t="shared" si="5"/>
        <v>0</v>
      </c>
      <c r="U19" s="368">
        <f t="shared" ca="1" si="4"/>
        <v>1</v>
      </c>
      <c r="V19" s="369"/>
    </row>
    <row r="20" spans="1:22" s="368" customFormat="1" ht="25.5" hidden="1" customHeight="1" x14ac:dyDescent="0.2">
      <c r="A20" s="362"/>
      <c r="B20" s="370">
        <v>120</v>
      </c>
      <c r="C20" s="370" t="s">
        <v>153</v>
      </c>
      <c r="D20" s="370" t="s">
        <v>158</v>
      </c>
      <c r="E20" s="370" t="s">
        <v>159</v>
      </c>
      <c r="F20" s="373"/>
      <c r="G20" s="373"/>
      <c r="H20" s="373"/>
      <c r="I20" s="374"/>
      <c r="J20" s="373"/>
      <c r="K20" s="373"/>
      <c r="L20" s="374">
        <f>J20*K20</f>
        <v>0</v>
      </c>
      <c r="M20" s="374">
        <f t="shared" si="1"/>
        <v>0</v>
      </c>
      <c r="N20" s="374"/>
      <c r="O20" s="375"/>
      <c r="P20" s="376"/>
      <c r="Q20" s="376"/>
      <c r="R20" s="377">
        <f t="shared" si="2"/>
        <v>0</v>
      </c>
      <c r="S20" s="377">
        <f t="shared" si="3"/>
        <v>0</v>
      </c>
      <c r="T20" s="378">
        <f t="shared" si="5"/>
        <v>0</v>
      </c>
      <c r="U20" s="368">
        <f t="shared" ca="1" si="4"/>
        <v>1</v>
      </c>
      <c r="V20" s="369"/>
    </row>
    <row r="21" spans="1:22" s="368" customFormat="1" ht="37.5" hidden="1" customHeight="1" x14ac:dyDescent="0.2">
      <c r="A21" s="362"/>
      <c r="B21" s="370"/>
      <c r="C21" s="370"/>
      <c r="D21" s="370"/>
      <c r="E21" s="370"/>
      <c r="F21" s="373"/>
      <c r="G21" s="373"/>
      <c r="H21" s="373"/>
      <c r="I21" s="374"/>
      <c r="J21" s="373"/>
      <c r="K21" s="373"/>
      <c r="L21" s="374">
        <f>J21*K21</f>
        <v>0</v>
      </c>
      <c r="M21" s="374">
        <f t="shared" si="1"/>
        <v>0</v>
      </c>
      <c r="O21" s="375"/>
      <c r="P21" s="376"/>
      <c r="Q21" s="376"/>
      <c r="R21" s="377">
        <f t="shared" si="2"/>
        <v>0</v>
      </c>
      <c r="S21" s="377">
        <f t="shared" si="3"/>
        <v>0</v>
      </c>
      <c r="T21" s="378">
        <f t="shared" si="5"/>
        <v>0</v>
      </c>
      <c r="U21" s="368">
        <f t="shared" ca="1" si="4"/>
        <v>1</v>
      </c>
      <c r="V21" s="369"/>
    </row>
    <row r="22" spans="1:22" s="368" customFormat="1" ht="12" hidden="1" customHeight="1" x14ac:dyDescent="0.2">
      <c r="A22" s="362"/>
      <c r="B22" s="370">
        <v>130</v>
      </c>
      <c r="C22" s="370" t="s">
        <v>160</v>
      </c>
      <c r="D22" s="370" t="s">
        <v>161</v>
      </c>
      <c r="E22" s="370"/>
      <c r="F22" s="373"/>
      <c r="G22" s="373"/>
      <c r="H22" s="373"/>
      <c r="I22" s="374"/>
      <c r="J22" s="373"/>
      <c r="K22" s="373"/>
      <c r="L22" s="374">
        <f t="shared" si="0"/>
        <v>0</v>
      </c>
      <c r="M22" s="374">
        <f t="shared" si="1"/>
        <v>0</v>
      </c>
      <c r="N22" s="374"/>
      <c r="O22" s="375"/>
      <c r="P22" s="376"/>
      <c r="Q22" s="376"/>
      <c r="R22" s="377">
        <f t="shared" si="2"/>
        <v>0</v>
      </c>
      <c r="S22" s="377">
        <f t="shared" si="3"/>
        <v>0</v>
      </c>
      <c r="T22" s="378">
        <f t="shared" si="5"/>
        <v>0</v>
      </c>
      <c r="U22" s="368">
        <f t="shared" ca="1" si="4"/>
        <v>1</v>
      </c>
      <c r="V22" s="369"/>
    </row>
    <row r="23" spans="1:22" s="368" customFormat="1" ht="12" hidden="1" customHeight="1" x14ac:dyDescent="0.2">
      <c r="A23" s="362"/>
      <c r="B23" s="370">
        <v>132</v>
      </c>
      <c r="C23" s="370" t="s">
        <v>162</v>
      </c>
      <c r="D23" s="370" t="s">
        <v>163</v>
      </c>
      <c r="E23" s="370"/>
      <c r="F23" s="373"/>
      <c r="G23" s="373"/>
      <c r="H23" s="373"/>
      <c r="I23" s="374"/>
      <c r="J23" s="373"/>
      <c r="K23" s="373"/>
      <c r="L23" s="374">
        <f t="shared" si="0"/>
        <v>0</v>
      </c>
      <c r="M23" s="374">
        <f t="shared" si="1"/>
        <v>0</v>
      </c>
      <c r="O23" s="375"/>
      <c r="P23" s="376"/>
      <c r="Q23" s="376"/>
      <c r="R23" s="377">
        <f t="shared" si="2"/>
        <v>0</v>
      </c>
      <c r="S23" s="377">
        <f t="shared" si="3"/>
        <v>0</v>
      </c>
      <c r="T23" s="378">
        <f t="shared" si="5"/>
        <v>0</v>
      </c>
      <c r="U23" s="368">
        <f t="shared" ca="1" si="4"/>
        <v>1</v>
      </c>
      <c r="V23" s="369"/>
    </row>
    <row r="24" spans="1:22" s="368" customFormat="1" ht="24" hidden="1" customHeight="1" x14ac:dyDescent="0.2">
      <c r="A24" s="362"/>
      <c r="B24" s="370">
        <v>133</v>
      </c>
      <c r="C24" s="370" t="s">
        <v>164</v>
      </c>
      <c r="D24" s="370" t="s">
        <v>165</v>
      </c>
      <c r="E24" s="370"/>
      <c r="F24" s="373"/>
      <c r="G24" s="373"/>
      <c r="H24" s="373"/>
      <c r="I24" s="374"/>
      <c r="J24" s="373"/>
      <c r="K24" s="373"/>
      <c r="L24" s="374">
        <f>J24*K24</f>
        <v>0</v>
      </c>
      <c r="M24" s="374">
        <f t="shared" si="1"/>
        <v>0</v>
      </c>
      <c r="N24" s="374"/>
      <c r="O24" s="375"/>
      <c r="P24" s="376"/>
      <c r="Q24" s="376"/>
      <c r="R24" s="377">
        <f t="shared" si="2"/>
        <v>0</v>
      </c>
      <c r="S24" s="377">
        <f t="shared" si="3"/>
        <v>0</v>
      </c>
      <c r="T24" s="378">
        <f t="shared" si="5"/>
        <v>0</v>
      </c>
      <c r="U24" s="368">
        <f t="shared" ca="1" si="4"/>
        <v>1</v>
      </c>
      <c r="V24" s="369"/>
    </row>
    <row r="25" spans="1:22" s="368" customFormat="1" ht="12" hidden="1" customHeight="1" x14ac:dyDescent="0.2">
      <c r="A25" s="362"/>
      <c r="B25" s="370"/>
      <c r="C25" s="370"/>
      <c r="D25" s="370"/>
      <c r="E25" s="370"/>
      <c r="F25" s="373"/>
      <c r="G25" s="373"/>
      <c r="H25" s="373"/>
      <c r="I25" s="374"/>
      <c r="J25" s="373"/>
      <c r="K25" s="373"/>
      <c r="L25" s="374">
        <f t="shared" si="0"/>
        <v>0</v>
      </c>
      <c r="M25" s="374">
        <f t="shared" si="1"/>
        <v>0</v>
      </c>
      <c r="O25" s="375"/>
      <c r="P25" s="376"/>
      <c r="Q25" s="376"/>
      <c r="R25" s="377">
        <f t="shared" si="2"/>
        <v>0</v>
      </c>
      <c r="S25" s="377">
        <f t="shared" si="3"/>
        <v>0</v>
      </c>
      <c r="T25" s="378">
        <f t="shared" si="5"/>
        <v>0</v>
      </c>
      <c r="U25" s="368">
        <f t="shared" ca="1" si="4"/>
        <v>1</v>
      </c>
      <c r="V25" s="369"/>
    </row>
    <row r="26" spans="1:22" s="368" customFormat="1" ht="24" hidden="1" customHeight="1" x14ac:dyDescent="0.2">
      <c r="A26" s="362"/>
      <c r="B26" s="370">
        <v>140</v>
      </c>
      <c r="C26" s="370" t="s">
        <v>166</v>
      </c>
      <c r="D26" s="370" t="s">
        <v>167</v>
      </c>
      <c r="E26" s="370"/>
      <c r="F26" s="373"/>
      <c r="G26" s="373"/>
      <c r="H26" s="373"/>
      <c r="I26" s="374"/>
      <c r="J26" s="373"/>
      <c r="K26" s="373"/>
      <c r="L26" s="374">
        <f t="shared" si="0"/>
        <v>0</v>
      </c>
      <c r="M26" s="374">
        <f t="shared" si="1"/>
        <v>0</v>
      </c>
      <c r="N26" s="374"/>
      <c r="O26" s="375"/>
      <c r="P26" s="376"/>
      <c r="Q26" s="376"/>
      <c r="R26" s="377">
        <f t="shared" si="2"/>
        <v>0</v>
      </c>
      <c r="S26" s="377">
        <f t="shared" si="3"/>
        <v>0</v>
      </c>
      <c r="T26" s="378">
        <f t="shared" si="5"/>
        <v>0</v>
      </c>
      <c r="U26" s="368">
        <f t="shared" ca="1" si="4"/>
        <v>1</v>
      </c>
      <c r="V26" s="369"/>
    </row>
    <row r="27" spans="1:22" s="368" customFormat="1" ht="12" hidden="1" customHeight="1" x14ac:dyDescent="0.2">
      <c r="A27" s="362"/>
      <c r="B27" s="370"/>
      <c r="C27" s="370"/>
      <c r="D27" s="370"/>
      <c r="E27" s="370"/>
      <c r="F27" s="373"/>
      <c r="G27" s="373"/>
      <c r="H27" s="373"/>
      <c r="I27" s="374"/>
      <c r="J27" s="373"/>
      <c r="K27" s="373"/>
      <c r="L27" s="374">
        <f t="shared" si="0"/>
        <v>0</v>
      </c>
      <c r="M27" s="374">
        <f t="shared" si="1"/>
        <v>0</v>
      </c>
      <c r="O27" s="375"/>
      <c r="P27" s="376"/>
      <c r="Q27" s="376"/>
      <c r="R27" s="377">
        <f t="shared" si="2"/>
        <v>0</v>
      </c>
      <c r="S27" s="377">
        <f t="shared" si="3"/>
        <v>0</v>
      </c>
      <c r="T27" s="378">
        <f t="shared" si="5"/>
        <v>0</v>
      </c>
      <c r="U27" s="368">
        <f t="shared" ca="1" si="4"/>
        <v>1</v>
      </c>
      <c r="V27" s="369"/>
    </row>
    <row r="28" spans="1:22" s="368" customFormat="1" ht="28.5" hidden="1" customHeight="1" x14ac:dyDescent="0.2">
      <c r="A28" s="362"/>
      <c r="B28" s="370">
        <v>150</v>
      </c>
      <c r="C28" s="370" t="s">
        <v>168</v>
      </c>
      <c r="D28" s="370" t="s">
        <v>169</v>
      </c>
      <c r="E28" s="370"/>
      <c r="F28" s="373"/>
      <c r="G28" s="373"/>
      <c r="H28" s="373"/>
      <c r="I28" s="374"/>
      <c r="J28" s="373"/>
      <c r="K28" s="373"/>
      <c r="L28" s="374">
        <f t="shared" si="0"/>
        <v>0</v>
      </c>
      <c r="M28" s="374">
        <f t="shared" si="1"/>
        <v>0</v>
      </c>
      <c r="N28" s="374"/>
      <c r="O28" s="375"/>
      <c r="P28" s="376"/>
      <c r="Q28" s="376"/>
      <c r="R28" s="377">
        <f t="shared" si="2"/>
        <v>0</v>
      </c>
      <c r="S28" s="377">
        <f t="shared" si="3"/>
        <v>0</v>
      </c>
      <c r="T28" s="378">
        <f t="shared" si="5"/>
        <v>0</v>
      </c>
      <c r="U28" s="368">
        <f t="shared" ca="1" si="4"/>
        <v>1</v>
      </c>
      <c r="V28" s="369"/>
    </row>
    <row r="29" spans="1:22" s="368" customFormat="1" ht="12" hidden="1" customHeight="1" x14ac:dyDescent="0.2">
      <c r="A29" s="362"/>
      <c r="B29" s="370"/>
      <c r="C29" s="370"/>
      <c r="D29" s="370"/>
      <c r="E29" s="370"/>
      <c r="F29" s="373"/>
      <c r="G29" s="373"/>
      <c r="H29" s="373"/>
      <c r="I29" s="374"/>
      <c r="J29" s="373"/>
      <c r="K29" s="373"/>
      <c r="L29" s="374">
        <f t="shared" si="0"/>
        <v>0</v>
      </c>
      <c r="M29" s="374">
        <f t="shared" si="1"/>
        <v>0</v>
      </c>
      <c r="O29" s="375"/>
      <c r="P29" s="376"/>
      <c r="Q29" s="376"/>
      <c r="R29" s="377">
        <f t="shared" si="2"/>
        <v>0</v>
      </c>
      <c r="S29" s="377">
        <f t="shared" si="3"/>
        <v>0</v>
      </c>
      <c r="T29" s="378">
        <f t="shared" si="5"/>
        <v>0</v>
      </c>
      <c r="U29" s="368">
        <f t="shared" ca="1" si="4"/>
        <v>1</v>
      </c>
      <c r="V29" s="369"/>
    </row>
    <row r="30" spans="1:22" s="368" customFormat="1" ht="72" hidden="1" customHeight="1" x14ac:dyDescent="0.2">
      <c r="A30" s="362"/>
      <c r="B30" s="370">
        <v>160</v>
      </c>
      <c r="C30" s="370" t="s">
        <v>170</v>
      </c>
      <c r="D30" s="370" t="s">
        <v>171</v>
      </c>
      <c r="E30" s="370"/>
      <c r="F30" s="373"/>
      <c r="G30" s="373"/>
      <c r="H30" s="373"/>
      <c r="I30" s="374"/>
      <c r="J30" s="373"/>
      <c r="K30" s="373"/>
      <c r="L30" s="374">
        <f t="shared" si="0"/>
        <v>0</v>
      </c>
      <c r="M30" s="374">
        <f t="shared" si="1"/>
        <v>0</v>
      </c>
      <c r="N30" s="374"/>
      <c r="O30" s="375"/>
      <c r="P30" s="376"/>
      <c r="Q30" s="376"/>
      <c r="R30" s="377">
        <f t="shared" si="2"/>
        <v>0</v>
      </c>
      <c r="S30" s="377">
        <f t="shared" si="3"/>
        <v>0</v>
      </c>
      <c r="T30" s="378">
        <f t="shared" si="5"/>
        <v>0</v>
      </c>
      <c r="U30" s="368">
        <f t="shared" ca="1" si="4"/>
        <v>1</v>
      </c>
      <c r="V30" s="369"/>
    </row>
    <row r="31" spans="1:22" s="368" customFormat="1" ht="12" hidden="1" customHeight="1" x14ac:dyDescent="0.2">
      <c r="A31" s="362"/>
      <c r="B31" s="370"/>
      <c r="C31" s="370"/>
      <c r="D31" s="370"/>
      <c r="E31" s="370"/>
      <c r="F31" s="373"/>
      <c r="G31" s="373"/>
      <c r="H31" s="373"/>
      <c r="I31" s="374"/>
      <c r="J31" s="373"/>
      <c r="K31" s="373"/>
      <c r="L31" s="374">
        <f t="shared" si="0"/>
        <v>0</v>
      </c>
      <c r="M31" s="374">
        <f t="shared" si="1"/>
        <v>0</v>
      </c>
      <c r="O31" s="375"/>
      <c r="P31" s="376"/>
      <c r="Q31" s="376"/>
      <c r="R31" s="377">
        <f t="shared" si="2"/>
        <v>0</v>
      </c>
      <c r="S31" s="377">
        <f t="shared" si="3"/>
        <v>0</v>
      </c>
      <c r="T31" s="378">
        <f t="shared" si="5"/>
        <v>0</v>
      </c>
      <c r="U31" s="368">
        <f t="shared" ca="1" si="4"/>
        <v>1</v>
      </c>
      <c r="V31" s="369"/>
    </row>
    <row r="32" spans="1:22" s="368" customFormat="1" ht="36" hidden="1" customHeight="1" x14ac:dyDescent="0.2">
      <c r="A32" s="362"/>
      <c r="B32" s="370">
        <v>170</v>
      </c>
      <c r="C32" s="370" t="s">
        <v>49</v>
      </c>
      <c r="D32" s="370" t="s">
        <v>172</v>
      </c>
      <c r="E32" s="370" t="s">
        <v>173</v>
      </c>
      <c r="F32" s="373"/>
      <c r="G32" s="373"/>
      <c r="H32" s="373"/>
      <c r="I32" s="374"/>
      <c r="J32" s="373"/>
      <c r="K32" s="373"/>
      <c r="L32" s="374">
        <f t="shared" si="0"/>
        <v>0</v>
      </c>
      <c r="M32" s="374">
        <f t="shared" si="1"/>
        <v>0</v>
      </c>
      <c r="N32" s="374"/>
      <c r="O32" s="375"/>
      <c r="P32" s="376"/>
      <c r="Q32" s="376"/>
      <c r="R32" s="377">
        <f t="shared" si="2"/>
        <v>0</v>
      </c>
      <c r="S32" s="377">
        <f t="shared" si="3"/>
        <v>0</v>
      </c>
      <c r="T32" s="378">
        <f t="shared" si="5"/>
        <v>0</v>
      </c>
      <c r="U32" s="368">
        <f t="shared" ca="1" si="4"/>
        <v>1</v>
      </c>
      <c r="V32" s="369"/>
    </row>
    <row r="33" spans="1:22" s="368" customFormat="1" ht="12" hidden="1" customHeight="1" x14ac:dyDescent="0.2">
      <c r="A33" s="362"/>
      <c r="B33" s="380"/>
      <c r="C33" s="380"/>
      <c r="D33" s="380"/>
      <c r="E33" s="380"/>
      <c r="F33" s="381"/>
      <c r="G33" s="381"/>
      <c r="H33" s="381"/>
      <c r="I33" s="382"/>
      <c r="J33" s="381"/>
      <c r="K33" s="381"/>
      <c r="L33" s="382">
        <f t="shared" si="0"/>
        <v>0</v>
      </c>
      <c r="M33" s="382">
        <f t="shared" si="1"/>
        <v>0</v>
      </c>
      <c r="N33" s="382"/>
      <c r="O33" s="383"/>
      <c r="P33" s="384"/>
      <c r="Q33" s="384"/>
      <c r="R33" s="385">
        <f t="shared" si="2"/>
        <v>0</v>
      </c>
      <c r="S33" s="385">
        <f t="shared" si="3"/>
        <v>0</v>
      </c>
      <c r="T33" s="378">
        <f t="shared" si="5"/>
        <v>0</v>
      </c>
      <c r="U33" s="368">
        <f t="shared" ca="1" si="4"/>
        <v>1</v>
      </c>
      <c r="V33" s="369"/>
    </row>
    <row r="34" spans="1:22" s="368" customFormat="1" ht="12" hidden="1" customHeight="1" x14ac:dyDescent="0.2">
      <c r="A34" s="362"/>
      <c r="B34" s="386"/>
      <c r="C34" s="386"/>
      <c r="D34" s="387"/>
      <c r="E34" s="387" t="s">
        <v>174</v>
      </c>
      <c r="F34" s="388"/>
      <c r="G34" s="388"/>
      <c r="H34" s="389" t="e">
        <f>SUM(H15:H33)/COUNTIF(H15:H33,"&gt;-1")</f>
        <v>#DIV/0!</v>
      </c>
      <c r="I34" s="389" t="e">
        <f>SUM(I15:I33)/COUNTIF(I15:I33,"&gt;0")</f>
        <v>#DIV/0!</v>
      </c>
      <c r="J34" s="390"/>
      <c r="K34" s="390"/>
      <c r="L34" s="391" t="e">
        <f>SUM(L15:L33)/COUNTIF(L15:L33,"&gt;0")</f>
        <v>#DIV/0!</v>
      </c>
      <c r="M34" s="392">
        <f>SUM(M15:M33)</f>
        <v>0</v>
      </c>
      <c r="N34" s="393"/>
      <c r="O34" s="394"/>
      <c r="P34" s="395"/>
      <c r="Q34" s="395"/>
      <c r="R34" s="394"/>
      <c r="S34" s="394"/>
      <c r="T34" s="394"/>
      <c r="U34" s="368">
        <f t="shared" ca="1" si="4"/>
        <v>1</v>
      </c>
      <c r="V34" s="369"/>
    </row>
    <row r="35" spans="1:22" s="368" customFormat="1" ht="12.75" hidden="1" customHeight="1" thickBot="1" x14ac:dyDescent="0.25">
      <c r="A35" s="362"/>
      <c r="B35" s="396"/>
      <c r="C35" s="396"/>
      <c r="D35" s="396"/>
      <c r="E35" s="397" t="s">
        <v>175</v>
      </c>
      <c r="F35" s="398"/>
      <c r="G35" s="398"/>
      <c r="H35" s="399"/>
      <c r="I35" s="399"/>
      <c r="J35" s="399"/>
      <c r="K35" s="399"/>
      <c r="L35" s="400"/>
      <c r="M35" s="400"/>
      <c r="N35" s="401"/>
      <c r="O35" s="402">
        <f>SUM(O15:O33)</f>
        <v>0</v>
      </c>
      <c r="P35" s="403"/>
      <c r="Q35" s="403"/>
      <c r="R35" s="402">
        <f>SUM(R15:R33)</f>
        <v>0</v>
      </c>
      <c r="S35" s="402">
        <f>SUM(S15:S33)</f>
        <v>0</v>
      </c>
      <c r="T35" s="402">
        <f>SUM(T15:T33)</f>
        <v>0</v>
      </c>
      <c r="U35" s="368">
        <f t="shared" ca="1" si="4"/>
        <v>1</v>
      </c>
      <c r="V35" s="369"/>
    </row>
    <row r="36" spans="1:22" s="357" customFormat="1" ht="28.5" customHeight="1" x14ac:dyDescent="0.25">
      <c r="A36" s="362"/>
      <c r="B36" s="358"/>
      <c r="C36" s="359"/>
      <c r="D36" s="142"/>
      <c r="E36" s="142"/>
      <c r="F36" s="143"/>
      <c r="G36" s="144"/>
      <c r="H36" s="145"/>
      <c r="I36" s="145"/>
      <c r="J36" s="145"/>
      <c r="K36" s="146"/>
      <c r="L36" s="146"/>
      <c r="M36" s="147" t="s">
        <v>146</v>
      </c>
      <c r="N36" s="148"/>
      <c r="O36" s="150">
        <f>SUBTOTAL(9,O39:O89,O94:O113,O118:O132,O137:O163,O168:O184,O189:O214,O221:O294)</f>
        <v>0</v>
      </c>
      <c r="P36" s="149" t="s">
        <v>147</v>
      </c>
      <c r="Q36" s="149" t="s">
        <v>147</v>
      </c>
      <c r="R36" s="150">
        <f>SUBTOTAL(9,R39:R89,R94:R113,R118:R132,R137:R163,R168:R184,R189:R214,R221:R294)</f>
        <v>0</v>
      </c>
      <c r="S36" s="150">
        <f>SUBTOTAL(9,S39:S89,S94:S113,S118:S132,S137:S163,S168:S184,S189:S214,S221:S294)</f>
        <v>0</v>
      </c>
      <c r="T36" s="150">
        <f>SUBTOTAL(9,T38:T56,T62:T111,T112:T131,T132:T155,T160:T183,T184:T207,T213:T237,T244:T317)</f>
        <v>0</v>
      </c>
      <c r="U36" s="360" t="s">
        <v>148</v>
      </c>
      <c r="V36" s="361"/>
    </row>
    <row r="37" spans="1:22" s="368" customFormat="1" ht="15.75" x14ac:dyDescent="0.2">
      <c r="A37" s="362"/>
      <c r="B37" s="363">
        <v>2</v>
      </c>
      <c r="C37" s="404" t="s">
        <v>43</v>
      </c>
      <c r="D37" s="405"/>
      <c r="E37" s="405"/>
      <c r="F37" s="406"/>
      <c r="G37" s="406"/>
      <c r="H37" s="406"/>
      <c r="I37" s="406"/>
      <c r="J37" s="406"/>
      <c r="K37" s="406"/>
      <c r="L37" s="365"/>
      <c r="M37" s="365"/>
      <c r="N37" s="365"/>
      <c r="O37" s="407"/>
      <c r="P37" s="408"/>
      <c r="Q37" s="408"/>
      <c r="R37" s="407"/>
      <c r="S37" s="407"/>
      <c r="T37" s="407"/>
      <c r="V37" s="369"/>
    </row>
    <row r="38" spans="1:22" s="78" customFormat="1" ht="74.25" customHeight="1" x14ac:dyDescent="0.2">
      <c r="A38" s="163"/>
      <c r="B38" s="102" t="s">
        <v>176</v>
      </c>
      <c r="C38" s="233" t="s">
        <v>177</v>
      </c>
      <c r="D38" s="233" t="s">
        <v>178</v>
      </c>
      <c r="E38" s="442" t="s">
        <v>179</v>
      </c>
      <c r="F38" s="79"/>
      <c r="G38" s="79"/>
      <c r="H38" s="443" t="s">
        <v>180</v>
      </c>
      <c r="I38" s="9"/>
      <c r="J38" s="80"/>
      <c r="K38" s="80"/>
      <c r="L38" s="9"/>
      <c r="M38" s="443" t="s">
        <v>180</v>
      </c>
      <c r="N38" s="9"/>
      <c r="O38" s="82"/>
      <c r="P38" s="81"/>
      <c r="Q38" s="81"/>
      <c r="R38" s="83"/>
      <c r="S38" s="83"/>
      <c r="T38" s="83"/>
      <c r="V38" s="111"/>
    </row>
    <row r="39" spans="1:22" s="78" customFormat="1" ht="12" x14ac:dyDescent="0.2">
      <c r="A39" s="111">
        <f>IF(H39+I39+K39=0,0,IF(N39+O39=0,1,2))</f>
        <v>1</v>
      </c>
      <c r="B39" s="1">
        <v>210</v>
      </c>
      <c r="C39" s="2" t="s">
        <v>181</v>
      </c>
      <c r="D39" s="2" t="s">
        <v>182</v>
      </c>
      <c r="E39" s="2"/>
      <c r="F39" s="8"/>
      <c r="G39" s="8"/>
      <c r="H39" s="8">
        <v>0</v>
      </c>
      <c r="I39" s="9">
        <v>9</v>
      </c>
      <c r="J39" s="8">
        <v>0</v>
      </c>
      <c r="K39" s="8">
        <v>1</v>
      </c>
      <c r="L39" s="9">
        <f t="shared" ref="L39:L89" si="6">J39*K39</f>
        <v>0</v>
      </c>
      <c r="M39" s="9">
        <v>0</v>
      </c>
      <c r="N39" s="9"/>
      <c r="O39" s="3"/>
      <c r="P39" s="42"/>
      <c r="Q39" s="42"/>
      <c r="R39" s="88">
        <f t="shared" ref="R39:R69" si="7">O39-S39</f>
        <v>0</v>
      </c>
      <c r="S39" s="88">
        <f t="shared" ref="S39:S69" si="8">P39*O39</f>
        <v>0</v>
      </c>
      <c r="T39" s="88">
        <f>Q39*S39</f>
        <v>0</v>
      </c>
      <c r="U39" s="78">
        <f t="shared" ca="1" si="4"/>
        <v>1</v>
      </c>
      <c r="V39" s="111"/>
    </row>
    <row r="40" spans="1:22" s="78" customFormat="1" ht="12" x14ac:dyDescent="0.2">
      <c r="A40" s="111">
        <f>IF(H40+I40+K40=0,0,IF(N40+O40=0,1,2))</f>
        <v>0</v>
      </c>
      <c r="B40" s="1"/>
      <c r="C40" s="2"/>
      <c r="D40" s="2"/>
      <c r="E40" s="2"/>
      <c r="F40" s="8"/>
      <c r="G40" s="8"/>
      <c r="H40" s="8"/>
      <c r="I40" s="9"/>
      <c r="J40" s="8"/>
      <c r="K40" s="8"/>
      <c r="L40" s="9">
        <f t="shared" si="6"/>
        <v>0</v>
      </c>
      <c r="M40" s="9"/>
      <c r="N40" s="9"/>
      <c r="O40" s="3"/>
      <c r="P40" s="42"/>
      <c r="Q40" s="42"/>
      <c r="R40" s="88">
        <f t="shared" si="7"/>
        <v>0</v>
      </c>
      <c r="S40" s="88">
        <f t="shared" si="8"/>
        <v>0</v>
      </c>
      <c r="T40" s="88">
        <f t="shared" ref="T40:T89" si="9">Q40*S40</f>
        <v>0</v>
      </c>
      <c r="U40" s="78">
        <f t="shared" ca="1" si="4"/>
        <v>1</v>
      </c>
      <c r="V40" s="111"/>
    </row>
    <row r="41" spans="1:22" s="78" customFormat="1" ht="12" x14ac:dyDescent="0.2">
      <c r="A41" s="111">
        <f t="shared" ref="A41:A104" si="10">IF(H41+I41+K41=0,0,IF(N41+O41=0,1,2))</f>
        <v>1</v>
      </c>
      <c r="B41" s="1">
        <v>220</v>
      </c>
      <c r="C41" s="2" t="s">
        <v>183</v>
      </c>
      <c r="D41" s="2"/>
      <c r="E41" s="2"/>
      <c r="F41" s="8"/>
      <c r="G41" s="8"/>
      <c r="H41" s="8">
        <v>0</v>
      </c>
      <c r="I41" s="9">
        <v>9</v>
      </c>
      <c r="J41" s="8">
        <v>0</v>
      </c>
      <c r="K41" s="8">
        <v>1</v>
      </c>
      <c r="L41" s="9">
        <f t="shared" si="6"/>
        <v>0</v>
      </c>
      <c r="M41" s="9">
        <v>0</v>
      </c>
      <c r="N41" s="9"/>
      <c r="O41" s="3"/>
      <c r="P41" s="42"/>
      <c r="Q41" s="42"/>
      <c r="R41" s="88">
        <f t="shared" si="7"/>
        <v>0</v>
      </c>
      <c r="S41" s="88">
        <f t="shared" si="8"/>
        <v>0</v>
      </c>
      <c r="T41" s="88">
        <f t="shared" si="9"/>
        <v>0</v>
      </c>
      <c r="U41" s="78">
        <f t="shared" ca="1" si="4"/>
        <v>1</v>
      </c>
      <c r="V41" s="111"/>
    </row>
    <row r="42" spans="1:22" s="78" customFormat="1" ht="12" x14ac:dyDescent="0.2">
      <c r="A42" s="111">
        <f t="shared" si="10"/>
        <v>0</v>
      </c>
      <c r="B42" s="1"/>
      <c r="C42" s="2"/>
      <c r="D42" s="2"/>
      <c r="E42" s="2"/>
      <c r="F42" s="8"/>
      <c r="G42" s="8"/>
      <c r="H42" s="8"/>
      <c r="I42" s="9"/>
      <c r="J42" s="8"/>
      <c r="K42" s="8"/>
      <c r="L42" s="9">
        <f t="shared" si="6"/>
        <v>0</v>
      </c>
      <c r="M42" s="9"/>
      <c r="N42" s="9"/>
      <c r="O42" s="3"/>
      <c r="P42" s="42"/>
      <c r="Q42" s="42"/>
      <c r="R42" s="88">
        <f t="shared" si="7"/>
        <v>0</v>
      </c>
      <c r="S42" s="88">
        <f t="shared" si="8"/>
        <v>0</v>
      </c>
      <c r="T42" s="88">
        <f t="shared" si="9"/>
        <v>0</v>
      </c>
      <c r="U42" s="78">
        <f t="shared" ca="1" si="4"/>
        <v>1</v>
      </c>
      <c r="V42" s="111"/>
    </row>
    <row r="43" spans="1:22" s="78" customFormat="1" ht="12" x14ac:dyDescent="0.2">
      <c r="A43" s="111">
        <f t="shared" si="10"/>
        <v>1</v>
      </c>
      <c r="B43" s="1">
        <v>225</v>
      </c>
      <c r="C43" s="2" t="s">
        <v>184</v>
      </c>
      <c r="D43" s="2"/>
      <c r="E43" s="2"/>
      <c r="F43" s="8"/>
      <c r="G43" s="8"/>
      <c r="H43" s="8">
        <v>0</v>
      </c>
      <c r="I43" s="9">
        <v>9</v>
      </c>
      <c r="J43" s="8">
        <v>0</v>
      </c>
      <c r="K43" s="8">
        <v>1</v>
      </c>
      <c r="L43" s="9">
        <f t="shared" ref="L43" si="11">J43*K43</f>
        <v>0</v>
      </c>
      <c r="M43" s="9">
        <v>0</v>
      </c>
      <c r="N43" s="9"/>
      <c r="O43" s="3"/>
      <c r="P43" s="42"/>
      <c r="Q43" s="42"/>
      <c r="R43" s="88">
        <f t="shared" si="7"/>
        <v>0</v>
      </c>
      <c r="S43" s="88">
        <f t="shared" si="8"/>
        <v>0</v>
      </c>
      <c r="T43" s="88">
        <f t="shared" si="9"/>
        <v>0</v>
      </c>
      <c r="U43" s="78">
        <f t="shared" ca="1" si="4"/>
        <v>1</v>
      </c>
      <c r="V43" s="111"/>
    </row>
    <row r="44" spans="1:22" s="78" customFormat="1" ht="12" x14ac:dyDescent="0.2">
      <c r="A44" s="111">
        <f t="shared" si="10"/>
        <v>0</v>
      </c>
      <c r="B44" s="1"/>
      <c r="C44" s="2"/>
      <c r="D44" s="2"/>
      <c r="E44" s="2"/>
      <c r="F44" s="8"/>
      <c r="G44" s="8"/>
      <c r="H44" s="8"/>
      <c r="I44" s="9"/>
      <c r="J44" s="8"/>
      <c r="K44" s="8"/>
      <c r="L44" s="9">
        <f t="shared" si="6"/>
        <v>0</v>
      </c>
      <c r="M44" s="9"/>
      <c r="N44" s="9"/>
      <c r="O44" s="3"/>
      <c r="P44" s="42"/>
      <c r="Q44" s="42"/>
      <c r="R44" s="88">
        <f t="shared" si="7"/>
        <v>0</v>
      </c>
      <c r="S44" s="88">
        <f t="shared" si="8"/>
        <v>0</v>
      </c>
      <c r="T44" s="88">
        <f t="shared" si="9"/>
        <v>0</v>
      </c>
      <c r="U44" s="78">
        <f t="shared" ca="1" si="4"/>
        <v>1</v>
      </c>
      <c r="V44" s="111"/>
    </row>
    <row r="45" spans="1:22" s="78" customFormat="1" ht="12" x14ac:dyDescent="0.2">
      <c r="A45" s="111">
        <f t="shared" si="10"/>
        <v>1</v>
      </c>
      <c r="B45" s="1">
        <v>230</v>
      </c>
      <c r="C45" s="2" t="s">
        <v>185</v>
      </c>
      <c r="D45" s="2" t="s">
        <v>186</v>
      </c>
      <c r="E45" s="2"/>
      <c r="F45" s="8"/>
      <c r="G45" s="8"/>
      <c r="H45" s="8">
        <v>0</v>
      </c>
      <c r="I45" s="9">
        <v>9</v>
      </c>
      <c r="J45" s="8">
        <v>0</v>
      </c>
      <c r="K45" s="8">
        <v>1</v>
      </c>
      <c r="L45" s="9">
        <f t="shared" ref="L45" si="12">J45*K45</f>
        <v>0</v>
      </c>
      <c r="M45" s="9">
        <v>0</v>
      </c>
      <c r="N45" s="9"/>
      <c r="O45" s="3"/>
      <c r="P45" s="42"/>
      <c r="Q45" s="42"/>
      <c r="R45" s="88">
        <f t="shared" si="7"/>
        <v>0</v>
      </c>
      <c r="S45" s="88">
        <f t="shared" si="8"/>
        <v>0</v>
      </c>
      <c r="T45" s="88">
        <f t="shared" si="9"/>
        <v>0</v>
      </c>
      <c r="U45" s="78">
        <f t="shared" ca="1" si="4"/>
        <v>1</v>
      </c>
      <c r="V45" s="111"/>
    </row>
    <row r="46" spans="1:22" s="78" customFormat="1" ht="12" x14ac:dyDescent="0.2">
      <c r="A46" s="111">
        <f t="shared" si="10"/>
        <v>0</v>
      </c>
      <c r="B46" s="1"/>
      <c r="C46" s="2"/>
      <c r="D46" s="2"/>
      <c r="E46" s="2"/>
      <c r="F46" s="8"/>
      <c r="G46" s="8"/>
      <c r="H46" s="8"/>
      <c r="I46" s="9"/>
      <c r="J46" s="8"/>
      <c r="K46" s="8"/>
      <c r="L46" s="9">
        <f t="shared" si="6"/>
        <v>0</v>
      </c>
      <c r="M46" s="9"/>
      <c r="N46" s="9"/>
      <c r="O46" s="3"/>
      <c r="P46" s="42"/>
      <c r="Q46" s="42"/>
      <c r="R46" s="88">
        <f t="shared" si="7"/>
        <v>0</v>
      </c>
      <c r="S46" s="88">
        <f t="shared" si="8"/>
        <v>0</v>
      </c>
      <c r="T46" s="88">
        <f t="shared" si="9"/>
        <v>0</v>
      </c>
      <c r="U46" s="78">
        <f t="shared" ca="1" si="4"/>
        <v>1</v>
      </c>
      <c r="V46" s="111"/>
    </row>
    <row r="47" spans="1:22" s="78" customFormat="1" ht="12" x14ac:dyDescent="0.2">
      <c r="A47" s="111">
        <f t="shared" si="10"/>
        <v>1</v>
      </c>
      <c r="B47" s="1">
        <v>234</v>
      </c>
      <c r="C47" s="2" t="s">
        <v>187</v>
      </c>
      <c r="D47" s="2"/>
      <c r="E47" s="2"/>
      <c r="F47" s="8"/>
      <c r="G47" s="8"/>
      <c r="H47" s="8">
        <v>0</v>
      </c>
      <c r="I47" s="9">
        <v>9</v>
      </c>
      <c r="J47" s="8">
        <v>0</v>
      </c>
      <c r="K47" s="8">
        <v>1</v>
      </c>
      <c r="L47" s="9">
        <f t="shared" ref="L47" si="13">J47*K47</f>
        <v>0</v>
      </c>
      <c r="M47" s="9">
        <v>0</v>
      </c>
      <c r="N47" s="9"/>
      <c r="O47" s="3"/>
      <c r="P47" s="42"/>
      <c r="Q47" s="42"/>
      <c r="R47" s="88">
        <f t="shared" si="7"/>
        <v>0</v>
      </c>
      <c r="S47" s="88">
        <f t="shared" si="8"/>
        <v>0</v>
      </c>
      <c r="T47" s="88">
        <f t="shared" si="9"/>
        <v>0</v>
      </c>
      <c r="U47" s="78">
        <f t="shared" ca="1" si="4"/>
        <v>1</v>
      </c>
      <c r="V47" s="111"/>
    </row>
    <row r="48" spans="1:22" s="78" customFormat="1" ht="12" x14ac:dyDescent="0.2">
      <c r="A48" s="111">
        <f t="shared" si="10"/>
        <v>0</v>
      </c>
      <c r="B48" s="1"/>
      <c r="C48" s="2"/>
      <c r="D48" s="2"/>
      <c r="E48" s="2"/>
      <c r="F48" s="8"/>
      <c r="G48" s="8"/>
      <c r="H48" s="8"/>
      <c r="I48" s="9"/>
      <c r="J48" s="8"/>
      <c r="K48" s="8"/>
      <c r="L48" s="9">
        <f t="shared" si="6"/>
        <v>0</v>
      </c>
      <c r="M48" s="9"/>
      <c r="N48" s="9"/>
      <c r="O48" s="3"/>
      <c r="P48" s="42"/>
      <c r="Q48" s="42"/>
      <c r="R48" s="88">
        <f t="shared" si="7"/>
        <v>0</v>
      </c>
      <c r="S48" s="88">
        <f t="shared" si="8"/>
        <v>0</v>
      </c>
      <c r="T48" s="88">
        <f t="shared" si="9"/>
        <v>0</v>
      </c>
      <c r="U48" s="78">
        <f t="shared" ca="1" si="4"/>
        <v>1</v>
      </c>
      <c r="V48" s="111"/>
    </row>
    <row r="49" spans="1:22" s="78" customFormat="1" ht="12" x14ac:dyDescent="0.2">
      <c r="A49" s="111">
        <f t="shared" si="10"/>
        <v>1</v>
      </c>
      <c r="B49" s="1">
        <v>237</v>
      </c>
      <c r="C49" s="2" t="s">
        <v>188</v>
      </c>
      <c r="D49" s="2"/>
      <c r="E49" s="2"/>
      <c r="F49" s="8"/>
      <c r="G49" s="8"/>
      <c r="H49" s="8">
        <v>0</v>
      </c>
      <c r="I49" s="9">
        <v>9</v>
      </c>
      <c r="J49" s="8">
        <v>0</v>
      </c>
      <c r="K49" s="8">
        <v>1</v>
      </c>
      <c r="L49" s="9">
        <f t="shared" ref="L49" si="14">J49*K49</f>
        <v>0</v>
      </c>
      <c r="M49" s="9">
        <v>0</v>
      </c>
      <c r="N49" s="9"/>
      <c r="O49" s="3"/>
      <c r="P49" s="42"/>
      <c r="Q49" s="42"/>
      <c r="R49" s="88">
        <f t="shared" si="7"/>
        <v>0</v>
      </c>
      <c r="S49" s="88">
        <f t="shared" si="8"/>
        <v>0</v>
      </c>
      <c r="T49" s="88">
        <f t="shared" si="9"/>
        <v>0</v>
      </c>
      <c r="U49" s="78">
        <f t="shared" ca="1" si="4"/>
        <v>1</v>
      </c>
      <c r="V49" s="111"/>
    </row>
    <row r="50" spans="1:22" s="78" customFormat="1" ht="12" x14ac:dyDescent="0.2">
      <c r="A50" s="111">
        <f t="shared" si="10"/>
        <v>0</v>
      </c>
      <c r="B50" s="1"/>
      <c r="C50" s="2"/>
      <c r="D50" s="2"/>
      <c r="E50" s="2"/>
      <c r="F50" s="8"/>
      <c r="G50" s="8"/>
      <c r="H50" s="8"/>
      <c r="I50" s="9"/>
      <c r="J50" s="8"/>
      <c r="K50" s="8"/>
      <c r="L50" s="9">
        <f t="shared" si="6"/>
        <v>0</v>
      </c>
      <c r="M50" s="9"/>
      <c r="N50" s="9"/>
      <c r="O50" s="3"/>
      <c r="P50" s="42"/>
      <c r="Q50" s="42"/>
      <c r="R50" s="88">
        <f t="shared" si="7"/>
        <v>0</v>
      </c>
      <c r="S50" s="88">
        <f t="shared" si="8"/>
        <v>0</v>
      </c>
      <c r="T50" s="88">
        <f t="shared" si="9"/>
        <v>0</v>
      </c>
      <c r="U50" s="78">
        <f t="shared" ca="1" si="4"/>
        <v>1</v>
      </c>
      <c r="V50" s="111"/>
    </row>
    <row r="51" spans="1:22" s="78" customFormat="1" ht="12" x14ac:dyDescent="0.2">
      <c r="A51" s="111">
        <f t="shared" si="10"/>
        <v>1</v>
      </c>
      <c r="B51" s="1">
        <v>240</v>
      </c>
      <c r="C51" s="2" t="s">
        <v>189</v>
      </c>
      <c r="D51" s="2"/>
      <c r="E51" s="2"/>
      <c r="F51" s="8"/>
      <c r="G51" s="8"/>
      <c r="H51" s="8">
        <v>0</v>
      </c>
      <c r="I51" s="9">
        <v>9</v>
      </c>
      <c r="J51" s="8">
        <v>0</v>
      </c>
      <c r="K51" s="8">
        <v>1</v>
      </c>
      <c r="L51" s="9">
        <f t="shared" ref="L51" si="15">J51*K51</f>
        <v>0</v>
      </c>
      <c r="M51" s="9">
        <v>0</v>
      </c>
      <c r="N51" s="9"/>
      <c r="O51" s="3"/>
      <c r="P51" s="42"/>
      <c r="Q51" s="42"/>
      <c r="R51" s="88">
        <f t="shared" si="7"/>
        <v>0</v>
      </c>
      <c r="S51" s="88">
        <f t="shared" si="8"/>
        <v>0</v>
      </c>
      <c r="T51" s="88">
        <f t="shared" si="9"/>
        <v>0</v>
      </c>
      <c r="U51" s="78">
        <f t="shared" ca="1" si="4"/>
        <v>1</v>
      </c>
      <c r="V51" s="111"/>
    </row>
    <row r="52" spans="1:22" s="78" customFormat="1" ht="12" x14ac:dyDescent="0.2">
      <c r="A52" s="111">
        <f t="shared" si="10"/>
        <v>0</v>
      </c>
      <c r="B52" s="1"/>
      <c r="C52" s="2"/>
      <c r="D52" s="2"/>
      <c r="E52" s="2"/>
      <c r="F52" s="8"/>
      <c r="G52" s="8"/>
      <c r="H52" s="8"/>
      <c r="I52" s="9"/>
      <c r="J52" s="8"/>
      <c r="K52" s="8"/>
      <c r="L52" s="9">
        <f t="shared" si="6"/>
        <v>0</v>
      </c>
      <c r="M52" s="9"/>
      <c r="N52" s="9"/>
      <c r="O52" s="3"/>
      <c r="P52" s="42"/>
      <c r="Q52" s="42"/>
      <c r="R52" s="88">
        <f t="shared" si="7"/>
        <v>0</v>
      </c>
      <c r="S52" s="88">
        <f t="shared" si="8"/>
        <v>0</v>
      </c>
      <c r="T52" s="88">
        <f t="shared" si="9"/>
        <v>0</v>
      </c>
      <c r="U52" s="78">
        <f t="shared" ca="1" si="4"/>
        <v>1</v>
      </c>
      <c r="V52" s="111"/>
    </row>
    <row r="53" spans="1:22" s="78" customFormat="1" ht="12" x14ac:dyDescent="0.2">
      <c r="A53" s="111">
        <f t="shared" si="10"/>
        <v>1</v>
      </c>
      <c r="B53" s="1">
        <v>244</v>
      </c>
      <c r="C53" s="2" t="s">
        <v>190</v>
      </c>
      <c r="D53" s="2"/>
      <c r="E53" s="2"/>
      <c r="F53" s="8"/>
      <c r="G53" s="8"/>
      <c r="H53" s="8">
        <v>0</v>
      </c>
      <c r="I53" s="9">
        <v>9</v>
      </c>
      <c r="J53" s="8">
        <v>0</v>
      </c>
      <c r="K53" s="8">
        <v>1</v>
      </c>
      <c r="L53" s="9">
        <f t="shared" ref="L53" si="16">J53*K53</f>
        <v>0</v>
      </c>
      <c r="M53" s="9">
        <v>0</v>
      </c>
      <c r="N53" s="9"/>
      <c r="O53" s="3"/>
      <c r="P53" s="42"/>
      <c r="Q53" s="42"/>
      <c r="R53" s="88">
        <f t="shared" si="7"/>
        <v>0</v>
      </c>
      <c r="S53" s="88">
        <f t="shared" si="8"/>
        <v>0</v>
      </c>
      <c r="T53" s="88">
        <f t="shared" si="9"/>
        <v>0</v>
      </c>
      <c r="U53" s="78">
        <f t="shared" ca="1" si="4"/>
        <v>1</v>
      </c>
      <c r="V53" s="111"/>
    </row>
    <row r="54" spans="1:22" s="78" customFormat="1" ht="12" x14ac:dyDescent="0.2">
      <c r="A54" s="111">
        <f t="shared" si="10"/>
        <v>0</v>
      </c>
      <c r="B54" s="1"/>
      <c r="C54" s="2"/>
      <c r="D54" s="2"/>
      <c r="E54" s="2"/>
      <c r="F54" s="8"/>
      <c r="G54" s="8"/>
      <c r="H54" s="8"/>
      <c r="I54" s="9"/>
      <c r="J54" s="8"/>
      <c r="K54" s="8"/>
      <c r="L54" s="9">
        <f t="shared" si="6"/>
        <v>0</v>
      </c>
      <c r="M54" s="9"/>
      <c r="N54" s="9"/>
      <c r="O54" s="3"/>
      <c r="P54" s="42"/>
      <c r="Q54" s="42"/>
      <c r="R54" s="88">
        <f t="shared" si="7"/>
        <v>0</v>
      </c>
      <c r="S54" s="88">
        <f t="shared" si="8"/>
        <v>0</v>
      </c>
      <c r="T54" s="88">
        <f t="shared" si="9"/>
        <v>0</v>
      </c>
      <c r="U54" s="78">
        <f t="shared" ca="1" si="4"/>
        <v>1</v>
      </c>
      <c r="V54" s="111"/>
    </row>
    <row r="55" spans="1:22" s="78" customFormat="1" ht="24" x14ac:dyDescent="0.2">
      <c r="A55" s="111">
        <f t="shared" si="10"/>
        <v>1</v>
      </c>
      <c r="B55" s="1">
        <v>249</v>
      </c>
      <c r="C55" s="2" t="s">
        <v>191</v>
      </c>
      <c r="D55" s="2"/>
      <c r="E55" s="2"/>
      <c r="F55" s="8"/>
      <c r="G55" s="8"/>
      <c r="H55" s="8">
        <v>0</v>
      </c>
      <c r="I55" s="9">
        <v>9</v>
      </c>
      <c r="J55" s="8">
        <v>0</v>
      </c>
      <c r="K55" s="8">
        <v>1</v>
      </c>
      <c r="L55" s="9">
        <f t="shared" ref="L55" si="17">J55*K55</f>
        <v>0</v>
      </c>
      <c r="M55" s="9">
        <v>0</v>
      </c>
      <c r="N55" s="9"/>
      <c r="O55" s="3"/>
      <c r="P55" s="42"/>
      <c r="Q55" s="42"/>
      <c r="R55" s="88">
        <f t="shared" si="7"/>
        <v>0</v>
      </c>
      <c r="S55" s="88">
        <f t="shared" si="8"/>
        <v>0</v>
      </c>
      <c r="T55" s="88">
        <f t="shared" si="9"/>
        <v>0</v>
      </c>
      <c r="U55" s="78">
        <f t="shared" ca="1" si="4"/>
        <v>1</v>
      </c>
      <c r="V55" s="111"/>
    </row>
    <row r="56" spans="1:22" s="78" customFormat="1" ht="12" x14ac:dyDescent="0.2">
      <c r="A56" s="111">
        <f t="shared" si="10"/>
        <v>0</v>
      </c>
      <c r="B56" s="1"/>
      <c r="C56" s="2"/>
      <c r="D56" s="2"/>
      <c r="E56" s="2"/>
      <c r="F56" s="8"/>
      <c r="G56" s="8"/>
      <c r="H56" s="8"/>
      <c r="I56" s="9"/>
      <c r="J56" s="8"/>
      <c r="K56" s="8"/>
      <c r="L56" s="9">
        <f t="shared" si="6"/>
        <v>0</v>
      </c>
      <c r="M56" s="9"/>
      <c r="N56" s="9"/>
      <c r="O56" s="3"/>
      <c r="P56" s="42"/>
      <c r="Q56" s="42"/>
      <c r="R56" s="88">
        <f t="shared" si="7"/>
        <v>0</v>
      </c>
      <c r="S56" s="88">
        <f t="shared" si="8"/>
        <v>0</v>
      </c>
      <c r="T56" s="88">
        <f t="shared" si="9"/>
        <v>0</v>
      </c>
      <c r="U56" s="78">
        <f t="shared" ca="1" si="4"/>
        <v>1</v>
      </c>
      <c r="V56" s="111"/>
    </row>
    <row r="57" spans="1:22" s="78" customFormat="1" ht="12" x14ac:dyDescent="0.2">
      <c r="A57" s="111">
        <f t="shared" si="10"/>
        <v>1</v>
      </c>
      <c r="B57" s="1">
        <v>250</v>
      </c>
      <c r="C57" s="2" t="s">
        <v>192</v>
      </c>
      <c r="D57" s="2"/>
      <c r="E57" s="2"/>
      <c r="F57" s="8"/>
      <c r="G57" s="8"/>
      <c r="H57" s="8">
        <v>0</v>
      </c>
      <c r="I57" s="9">
        <v>9</v>
      </c>
      <c r="J57" s="8">
        <v>0</v>
      </c>
      <c r="K57" s="8">
        <v>1</v>
      </c>
      <c r="L57" s="9">
        <f t="shared" ref="L57" si="18">J57*K57</f>
        <v>0</v>
      </c>
      <c r="M57" s="9">
        <v>0</v>
      </c>
      <c r="N57" s="9"/>
      <c r="O57" s="3"/>
      <c r="P57" s="42"/>
      <c r="Q57" s="42"/>
      <c r="R57" s="88">
        <f t="shared" si="7"/>
        <v>0</v>
      </c>
      <c r="S57" s="88">
        <f t="shared" si="8"/>
        <v>0</v>
      </c>
      <c r="T57" s="88">
        <f t="shared" si="9"/>
        <v>0</v>
      </c>
      <c r="U57" s="78">
        <f t="shared" ca="1" si="4"/>
        <v>1</v>
      </c>
      <c r="V57" s="111"/>
    </row>
    <row r="58" spans="1:22" s="78" customFormat="1" ht="12" x14ac:dyDescent="0.2">
      <c r="A58" s="111">
        <f t="shared" si="10"/>
        <v>0</v>
      </c>
      <c r="B58" s="1"/>
      <c r="C58" s="2"/>
      <c r="D58" s="2"/>
      <c r="E58" s="2"/>
      <c r="F58" s="8"/>
      <c r="G58" s="8"/>
      <c r="H58" s="8"/>
      <c r="I58" s="9"/>
      <c r="J58" s="8"/>
      <c r="K58" s="8"/>
      <c r="L58" s="9">
        <f t="shared" si="6"/>
        <v>0</v>
      </c>
      <c r="M58" s="9"/>
      <c r="N58" s="9"/>
      <c r="O58" s="3"/>
      <c r="P58" s="42"/>
      <c r="Q58" s="42"/>
      <c r="R58" s="88">
        <f t="shared" si="7"/>
        <v>0</v>
      </c>
      <c r="S58" s="88">
        <f t="shared" si="8"/>
        <v>0</v>
      </c>
      <c r="T58" s="88">
        <f t="shared" si="9"/>
        <v>0</v>
      </c>
      <c r="U58" s="78">
        <f t="shared" ca="1" si="4"/>
        <v>1</v>
      </c>
      <c r="V58" s="111"/>
    </row>
    <row r="59" spans="1:22" s="78" customFormat="1" ht="12" x14ac:dyDescent="0.2">
      <c r="A59" s="111">
        <f t="shared" si="10"/>
        <v>1</v>
      </c>
      <c r="B59" s="1">
        <v>255</v>
      </c>
      <c r="C59" s="2" t="s">
        <v>193</v>
      </c>
      <c r="D59" s="2" t="s">
        <v>194</v>
      </c>
      <c r="E59" s="2"/>
      <c r="F59" s="8"/>
      <c r="G59" s="8"/>
      <c r="H59" s="8">
        <v>0</v>
      </c>
      <c r="I59" s="9">
        <v>9</v>
      </c>
      <c r="J59" s="8">
        <v>0</v>
      </c>
      <c r="K59" s="8">
        <v>1</v>
      </c>
      <c r="L59" s="9">
        <f t="shared" ref="L59" si="19">J59*K59</f>
        <v>0</v>
      </c>
      <c r="M59" s="9">
        <v>0</v>
      </c>
      <c r="N59" s="9"/>
      <c r="O59" s="3"/>
      <c r="P59" s="42"/>
      <c r="Q59" s="42"/>
      <c r="R59" s="88">
        <f t="shared" si="7"/>
        <v>0</v>
      </c>
      <c r="S59" s="88">
        <f t="shared" si="8"/>
        <v>0</v>
      </c>
      <c r="T59" s="88">
        <f t="shared" si="9"/>
        <v>0</v>
      </c>
      <c r="U59" s="78">
        <f t="shared" ca="1" si="4"/>
        <v>1</v>
      </c>
      <c r="V59" s="111"/>
    </row>
    <row r="60" spans="1:22" s="78" customFormat="1" ht="12" x14ac:dyDescent="0.2">
      <c r="A60" s="111">
        <f t="shared" si="10"/>
        <v>0</v>
      </c>
      <c r="B60" s="1"/>
      <c r="C60" s="2"/>
      <c r="D60" s="2"/>
      <c r="E60" s="2"/>
      <c r="F60" s="8"/>
      <c r="G60" s="8"/>
      <c r="H60" s="8"/>
      <c r="I60" s="9"/>
      <c r="J60" s="8"/>
      <c r="K60" s="8"/>
      <c r="L60" s="9">
        <f t="shared" si="6"/>
        <v>0</v>
      </c>
      <c r="M60" s="9"/>
      <c r="N60" s="9"/>
      <c r="O60" s="3"/>
      <c r="P60" s="42"/>
      <c r="Q60" s="42"/>
      <c r="R60" s="88">
        <f t="shared" si="7"/>
        <v>0</v>
      </c>
      <c r="S60" s="88">
        <f t="shared" si="8"/>
        <v>0</v>
      </c>
      <c r="T60" s="88">
        <f t="shared" si="9"/>
        <v>0</v>
      </c>
      <c r="U60" s="78">
        <f t="shared" ca="1" si="4"/>
        <v>1</v>
      </c>
      <c r="V60" s="111"/>
    </row>
    <row r="61" spans="1:22" s="78" customFormat="1" ht="12" x14ac:dyDescent="0.2">
      <c r="A61" s="111">
        <f t="shared" si="10"/>
        <v>1</v>
      </c>
      <c r="B61" s="1">
        <v>256</v>
      </c>
      <c r="C61" s="2" t="s">
        <v>195</v>
      </c>
      <c r="D61" s="2"/>
      <c r="E61" s="2"/>
      <c r="F61" s="8"/>
      <c r="G61" s="8"/>
      <c r="H61" s="8">
        <v>0</v>
      </c>
      <c r="I61" s="9">
        <v>9</v>
      </c>
      <c r="J61" s="8">
        <v>0</v>
      </c>
      <c r="K61" s="8">
        <v>1</v>
      </c>
      <c r="L61" s="9">
        <f t="shared" ref="L61" si="20">J61*K61</f>
        <v>0</v>
      </c>
      <c r="M61" s="9">
        <v>0</v>
      </c>
      <c r="N61" s="9"/>
      <c r="O61" s="3"/>
      <c r="P61" s="42"/>
      <c r="Q61" s="42"/>
      <c r="R61" s="88">
        <f t="shared" si="7"/>
        <v>0</v>
      </c>
      <c r="S61" s="88">
        <f t="shared" si="8"/>
        <v>0</v>
      </c>
      <c r="T61" s="88">
        <f t="shared" si="9"/>
        <v>0</v>
      </c>
      <c r="U61" s="78">
        <f t="shared" ca="1" si="4"/>
        <v>1</v>
      </c>
      <c r="V61" s="111"/>
    </row>
    <row r="62" spans="1:22" s="78" customFormat="1" ht="12" x14ac:dyDescent="0.2">
      <c r="A62" s="111">
        <f t="shared" si="10"/>
        <v>0</v>
      </c>
      <c r="B62" s="1"/>
      <c r="C62" s="2"/>
      <c r="D62" s="2"/>
      <c r="E62" s="2"/>
      <c r="F62" s="8"/>
      <c r="G62" s="8"/>
      <c r="H62" s="8"/>
      <c r="I62" s="9"/>
      <c r="J62" s="8"/>
      <c r="K62" s="8"/>
      <c r="L62" s="9">
        <f t="shared" si="6"/>
        <v>0</v>
      </c>
      <c r="M62" s="9"/>
      <c r="N62" s="9"/>
      <c r="O62" s="3"/>
      <c r="P62" s="42"/>
      <c r="Q62" s="42"/>
      <c r="R62" s="88">
        <f t="shared" si="7"/>
        <v>0</v>
      </c>
      <c r="S62" s="88">
        <f t="shared" si="8"/>
        <v>0</v>
      </c>
      <c r="T62" s="88">
        <f t="shared" si="9"/>
        <v>0</v>
      </c>
      <c r="U62" s="78">
        <f t="shared" ca="1" si="4"/>
        <v>1</v>
      </c>
      <c r="V62" s="111"/>
    </row>
    <row r="63" spans="1:22" s="78" customFormat="1" ht="12" x14ac:dyDescent="0.2">
      <c r="A63" s="111">
        <f t="shared" si="10"/>
        <v>1</v>
      </c>
      <c r="B63" s="1">
        <v>260</v>
      </c>
      <c r="C63" s="2" t="s">
        <v>196</v>
      </c>
      <c r="D63" s="2" t="s">
        <v>197</v>
      </c>
      <c r="E63" s="2"/>
      <c r="F63" s="8"/>
      <c r="G63" s="8"/>
      <c r="H63" s="8">
        <v>0</v>
      </c>
      <c r="I63" s="9">
        <v>9</v>
      </c>
      <c r="J63" s="8">
        <v>0</v>
      </c>
      <c r="K63" s="8">
        <v>1</v>
      </c>
      <c r="L63" s="9">
        <f t="shared" ref="L63" si="21">J63*K63</f>
        <v>0</v>
      </c>
      <c r="M63" s="9">
        <v>0</v>
      </c>
      <c r="N63" s="9"/>
      <c r="O63" s="3"/>
      <c r="P63" s="42"/>
      <c r="Q63" s="42"/>
      <c r="R63" s="88">
        <f t="shared" si="7"/>
        <v>0</v>
      </c>
      <c r="S63" s="88">
        <f t="shared" si="8"/>
        <v>0</v>
      </c>
      <c r="T63" s="88">
        <f t="shared" si="9"/>
        <v>0</v>
      </c>
      <c r="U63" s="78">
        <f t="shared" ca="1" si="4"/>
        <v>1</v>
      </c>
      <c r="V63" s="111"/>
    </row>
    <row r="64" spans="1:22" s="78" customFormat="1" ht="12" x14ac:dyDescent="0.2">
      <c r="A64" s="111">
        <f t="shared" si="10"/>
        <v>0</v>
      </c>
      <c r="B64" s="1"/>
      <c r="C64" s="2"/>
      <c r="D64" s="2"/>
      <c r="E64" s="2"/>
      <c r="F64" s="8"/>
      <c r="G64" s="8"/>
      <c r="H64" s="8"/>
      <c r="I64" s="9"/>
      <c r="J64" s="8"/>
      <c r="K64" s="8"/>
      <c r="L64" s="9">
        <f t="shared" si="6"/>
        <v>0</v>
      </c>
      <c r="M64" s="9"/>
      <c r="N64" s="9"/>
      <c r="O64" s="3"/>
      <c r="P64" s="42"/>
      <c r="Q64" s="42"/>
      <c r="R64" s="88">
        <f t="shared" si="7"/>
        <v>0</v>
      </c>
      <c r="S64" s="88">
        <f t="shared" si="8"/>
        <v>0</v>
      </c>
      <c r="T64" s="88">
        <f t="shared" si="9"/>
        <v>0</v>
      </c>
      <c r="U64" s="78">
        <f t="shared" ca="1" si="4"/>
        <v>1</v>
      </c>
      <c r="V64" s="111"/>
    </row>
    <row r="65" spans="1:22" s="78" customFormat="1" ht="12" x14ac:dyDescent="0.2">
      <c r="A65" s="111">
        <f t="shared" si="10"/>
        <v>1</v>
      </c>
      <c r="B65" s="1">
        <v>265</v>
      </c>
      <c r="C65" s="2" t="s">
        <v>198</v>
      </c>
      <c r="D65" s="2"/>
      <c r="E65" s="2"/>
      <c r="F65" s="8"/>
      <c r="G65" s="8"/>
      <c r="H65" s="8">
        <v>0</v>
      </c>
      <c r="I65" s="9">
        <v>9</v>
      </c>
      <c r="J65" s="8">
        <v>0</v>
      </c>
      <c r="K65" s="8">
        <v>1</v>
      </c>
      <c r="L65" s="9">
        <f t="shared" ref="L65" si="22">J65*K65</f>
        <v>0</v>
      </c>
      <c r="M65" s="9">
        <v>0</v>
      </c>
      <c r="N65" s="9"/>
      <c r="O65" s="3"/>
      <c r="P65" s="42"/>
      <c r="Q65" s="42"/>
      <c r="R65" s="88">
        <f t="shared" si="7"/>
        <v>0</v>
      </c>
      <c r="S65" s="88">
        <f t="shared" si="8"/>
        <v>0</v>
      </c>
      <c r="T65" s="88">
        <f t="shared" si="9"/>
        <v>0</v>
      </c>
      <c r="U65" s="78">
        <f t="shared" ca="1" si="4"/>
        <v>1</v>
      </c>
      <c r="V65" s="111"/>
    </row>
    <row r="66" spans="1:22" s="78" customFormat="1" ht="12" x14ac:dyDescent="0.2">
      <c r="A66" s="111">
        <f t="shared" si="10"/>
        <v>0</v>
      </c>
      <c r="B66" s="1"/>
      <c r="C66" s="2"/>
      <c r="D66" s="2"/>
      <c r="E66" s="2"/>
      <c r="F66" s="8"/>
      <c r="G66" s="8"/>
      <c r="H66" s="8"/>
      <c r="I66" s="9"/>
      <c r="J66" s="8"/>
      <c r="K66" s="8"/>
      <c r="L66" s="9">
        <f t="shared" si="6"/>
        <v>0</v>
      </c>
      <c r="M66" s="9"/>
      <c r="N66" s="9"/>
      <c r="O66" s="3"/>
      <c r="P66" s="42"/>
      <c r="Q66" s="42"/>
      <c r="R66" s="88">
        <f t="shared" si="7"/>
        <v>0</v>
      </c>
      <c r="S66" s="88">
        <f t="shared" si="8"/>
        <v>0</v>
      </c>
      <c r="T66" s="88">
        <f t="shared" si="9"/>
        <v>0</v>
      </c>
      <c r="U66" s="78">
        <f t="shared" ca="1" si="4"/>
        <v>1</v>
      </c>
      <c r="V66" s="111"/>
    </row>
    <row r="67" spans="1:22" s="78" customFormat="1" ht="12" x14ac:dyDescent="0.2">
      <c r="A67" s="111">
        <f t="shared" si="10"/>
        <v>1</v>
      </c>
      <c r="B67" s="1">
        <v>270</v>
      </c>
      <c r="C67" s="2" t="s">
        <v>199</v>
      </c>
      <c r="D67" s="2"/>
      <c r="E67" s="2"/>
      <c r="F67" s="8"/>
      <c r="G67" s="8"/>
      <c r="H67" s="8">
        <v>0</v>
      </c>
      <c r="I67" s="9">
        <v>9</v>
      </c>
      <c r="J67" s="8">
        <v>0</v>
      </c>
      <c r="K67" s="8">
        <v>1</v>
      </c>
      <c r="L67" s="9">
        <f t="shared" ref="L67" si="23">J67*K67</f>
        <v>0</v>
      </c>
      <c r="M67" s="9">
        <v>0</v>
      </c>
      <c r="N67" s="9"/>
      <c r="O67" s="3"/>
      <c r="P67" s="42"/>
      <c r="Q67" s="42"/>
      <c r="R67" s="88">
        <f t="shared" si="7"/>
        <v>0</v>
      </c>
      <c r="S67" s="88">
        <f t="shared" si="8"/>
        <v>0</v>
      </c>
      <c r="T67" s="88">
        <f t="shared" si="9"/>
        <v>0</v>
      </c>
      <c r="U67" s="78">
        <f t="shared" ca="1" si="4"/>
        <v>1</v>
      </c>
      <c r="V67" s="111"/>
    </row>
    <row r="68" spans="1:22" s="78" customFormat="1" ht="12" x14ac:dyDescent="0.2">
      <c r="A68" s="111">
        <f t="shared" si="10"/>
        <v>0</v>
      </c>
      <c r="B68" s="1"/>
      <c r="C68" s="2"/>
      <c r="D68" s="2"/>
      <c r="E68" s="2"/>
      <c r="F68" s="8"/>
      <c r="G68" s="8"/>
      <c r="H68" s="8"/>
      <c r="I68" s="9"/>
      <c r="J68" s="8"/>
      <c r="K68" s="8"/>
      <c r="L68" s="9">
        <f t="shared" si="6"/>
        <v>0</v>
      </c>
      <c r="M68" s="9"/>
      <c r="N68" s="9"/>
      <c r="O68" s="3"/>
      <c r="P68" s="42"/>
      <c r="Q68" s="42"/>
      <c r="R68" s="88">
        <f t="shared" si="7"/>
        <v>0</v>
      </c>
      <c r="S68" s="88">
        <f t="shared" si="8"/>
        <v>0</v>
      </c>
      <c r="T68" s="88">
        <f t="shared" si="9"/>
        <v>0</v>
      </c>
      <c r="U68" s="78">
        <f t="shared" ca="1" si="4"/>
        <v>1</v>
      </c>
      <c r="V68" s="111"/>
    </row>
    <row r="69" spans="1:22" s="78" customFormat="1" ht="12" x14ac:dyDescent="0.2">
      <c r="A69" s="111">
        <f t="shared" si="10"/>
        <v>1</v>
      </c>
      <c r="B69" s="1">
        <v>271</v>
      </c>
      <c r="C69" s="2" t="s">
        <v>200</v>
      </c>
      <c r="D69" s="2"/>
      <c r="E69" s="2"/>
      <c r="F69" s="8"/>
      <c r="G69" s="8"/>
      <c r="H69" s="8">
        <v>0</v>
      </c>
      <c r="I69" s="9">
        <v>9</v>
      </c>
      <c r="J69" s="8">
        <v>0</v>
      </c>
      <c r="K69" s="8">
        <v>1</v>
      </c>
      <c r="L69" s="9">
        <f t="shared" ref="L69" si="24">J69*K69</f>
        <v>0</v>
      </c>
      <c r="M69" s="9">
        <v>0</v>
      </c>
      <c r="N69" s="9"/>
      <c r="O69" s="3"/>
      <c r="P69" s="42"/>
      <c r="Q69" s="42"/>
      <c r="R69" s="88">
        <f t="shared" si="7"/>
        <v>0</v>
      </c>
      <c r="S69" s="88">
        <f t="shared" si="8"/>
        <v>0</v>
      </c>
      <c r="T69" s="88">
        <f t="shared" si="9"/>
        <v>0</v>
      </c>
      <c r="U69" s="78">
        <f t="shared" ca="1" si="4"/>
        <v>1</v>
      </c>
      <c r="V69" s="111"/>
    </row>
    <row r="70" spans="1:22" s="78" customFormat="1" ht="12" x14ac:dyDescent="0.2">
      <c r="A70" s="111">
        <f t="shared" si="10"/>
        <v>0</v>
      </c>
      <c r="B70" s="1"/>
      <c r="C70" s="2"/>
      <c r="D70" s="2"/>
      <c r="E70" s="2"/>
      <c r="F70" s="8"/>
      <c r="G70" s="8"/>
      <c r="H70" s="8"/>
      <c r="I70" s="9"/>
      <c r="J70" s="8"/>
      <c r="K70" s="8"/>
      <c r="L70" s="9">
        <f t="shared" si="6"/>
        <v>0</v>
      </c>
      <c r="M70" s="9"/>
      <c r="N70" s="9"/>
      <c r="O70" s="3"/>
      <c r="P70" s="42"/>
      <c r="Q70" s="42"/>
      <c r="R70" s="88">
        <f t="shared" ref="R70:R89" si="25">O70-S70</f>
        <v>0</v>
      </c>
      <c r="S70" s="88">
        <f t="shared" ref="S70:S89" si="26">P70*O70</f>
        <v>0</v>
      </c>
      <c r="T70" s="88">
        <f t="shared" si="9"/>
        <v>0</v>
      </c>
      <c r="U70" s="78">
        <f t="shared" ca="1" si="4"/>
        <v>1</v>
      </c>
      <c r="V70" s="111"/>
    </row>
    <row r="71" spans="1:22" s="78" customFormat="1" ht="12" x14ac:dyDescent="0.2">
      <c r="A71" s="111">
        <f t="shared" si="10"/>
        <v>1</v>
      </c>
      <c r="B71" s="1">
        <v>273</v>
      </c>
      <c r="C71" s="2" t="s">
        <v>201</v>
      </c>
      <c r="D71" s="2"/>
      <c r="E71" s="2"/>
      <c r="F71" s="8"/>
      <c r="G71" s="8"/>
      <c r="H71" s="8">
        <v>0</v>
      </c>
      <c r="I71" s="9">
        <v>9</v>
      </c>
      <c r="J71" s="8">
        <v>0</v>
      </c>
      <c r="K71" s="8">
        <v>1</v>
      </c>
      <c r="L71" s="9">
        <f t="shared" ref="L71" si="27">J71*K71</f>
        <v>0</v>
      </c>
      <c r="M71" s="9">
        <v>0</v>
      </c>
      <c r="N71" s="9"/>
      <c r="O71" s="3"/>
      <c r="P71" s="42"/>
      <c r="Q71" s="42"/>
      <c r="R71" s="88">
        <f t="shared" si="25"/>
        <v>0</v>
      </c>
      <c r="S71" s="88">
        <f t="shared" si="26"/>
        <v>0</v>
      </c>
      <c r="T71" s="88">
        <f t="shared" si="9"/>
        <v>0</v>
      </c>
      <c r="U71" s="78">
        <f t="shared" ca="1" si="4"/>
        <v>1</v>
      </c>
      <c r="V71" s="111"/>
    </row>
    <row r="72" spans="1:22" s="78" customFormat="1" ht="12" x14ac:dyDescent="0.2">
      <c r="A72" s="111">
        <f t="shared" si="10"/>
        <v>0</v>
      </c>
      <c r="B72" s="1"/>
      <c r="C72" s="2"/>
      <c r="D72" s="2"/>
      <c r="E72" s="2"/>
      <c r="F72" s="8"/>
      <c r="G72" s="8"/>
      <c r="H72" s="8"/>
      <c r="I72" s="9"/>
      <c r="J72" s="8"/>
      <c r="K72" s="8"/>
      <c r="L72" s="9">
        <f t="shared" si="6"/>
        <v>0</v>
      </c>
      <c r="M72" s="9"/>
      <c r="N72" s="9"/>
      <c r="O72" s="3"/>
      <c r="P72" s="42"/>
      <c r="Q72" s="42"/>
      <c r="R72" s="88">
        <f t="shared" si="25"/>
        <v>0</v>
      </c>
      <c r="S72" s="88">
        <f t="shared" si="26"/>
        <v>0</v>
      </c>
      <c r="T72" s="88">
        <f t="shared" si="9"/>
        <v>0</v>
      </c>
      <c r="U72" s="78">
        <f t="shared" ca="1" si="4"/>
        <v>1</v>
      </c>
      <c r="V72" s="111"/>
    </row>
    <row r="73" spans="1:22" s="78" customFormat="1" ht="12" x14ac:dyDescent="0.2">
      <c r="A73" s="111">
        <f t="shared" si="10"/>
        <v>1</v>
      </c>
      <c r="B73" s="1">
        <v>275</v>
      </c>
      <c r="C73" s="2" t="s">
        <v>202</v>
      </c>
      <c r="D73" s="2"/>
      <c r="E73" s="2"/>
      <c r="F73" s="8"/>
      <c r="G73" s="8"/>
      <c r="H73" s="8">
        <v>0</v>
      </c>
      <c r="I73" s="9">
        <v>9</v>
      </c>
      <c r="J73" s="8">
        <v>0</v>
      </c>
      <c r="K73" s="8">
        <v>1</v>
      </c>
      <c r="L73" s="9">
        <f t="shared" ref="L73" si="28">J73*K73</f>
        <v>0</v>
      </c>
      <c r="M73" s="9">
        <v>0</v>
      </c>
      <c r="N73" s="9"/>
      <c r="O73" s="3"/>
      <c r="P73" s="42"/>
      <c r="Q73" s="42"/>
      <c r="R73" s="88">
        <f t="shared" si="25"/>
        <v>0</v>
      </c>
      <c r="S73" s="88">
        <f t="shared" si="26"/>
        <v>0</v>
      </c>
      <c r="T73" s="88">
        <f t="shared" si="9"/>
        <v>0</v>
      </c>
      <c r="U73" s="78">
        <f t="shared" ca="1" si="4"/>
        <v>1</v>
      </c>
      <c r="V73" s="111"/>
    </row>
    <row r="74" spans="1:22" s="78" customFormat="1" ht="12" x14ac:dyDescent="0.2">
      <c r="A74" s="111">
        <f t="shared" si="10"/>
        <v>0</v>
      </c>
      <c r="B74" s="1"/>
      <c r="C74" s="2"/>
      <c r="D74" s="2"/>
      <c r="E74" s="2"/>
      <c r="F74" s="8"/>
      <c r="G74" s="8"/>
      <c r="H74" s="8"/>
      <c r="I74" s="9"/>
      <c r="J74" s="8"/>
      <c r="K74" s="8"/>
      <c r="L74" s="9">
        <f t="shared" si="6"/>
        <v>0</v>
      </c>
      <c r="M74" s="9"/>
      <c r="N74" s="9"/>
      <c r="O74" s="3"/>
      <c r="P74" s="42"/>
      <c r="Q74" s="42"/>
      <c r="R74" s="88">
        <f t="shared" si="25"/>
        <v>0</v>
      </c>
      <c r="S74" s="88">
        <f t="shared" si="26"/>
        <v>0</v>
      </c>
      <c r="T74" s="88">
        <f t="shared" si="9"/>
        <v>0</v>
      </c>
      <c r="U74" s="78">
        <f t="shared" ca="1" si="4"/>
        <v>1</v>
      </c>
      <c r="V74" s="111"/>
    </row>
    <row r="75" spans="1:22" s="78" customFormat="1" ht="12" x14ac:dyDescent="0.2">
      <c r="A75" s="111">
        <f t="shared" si="10"/>
        <v>1</v>
      </c>
      <c r="B75" s="1">
        <v>276</v>
      </c>
      <c r="C75" s="2" t="s">
        <v>203</v>
      </c>
      <c r="D75" s="2"/>
      <c r="E75" s="2"/>
      <c r="F75" s="8"/>
      <c r="G75" s="8"/>
      <c r="H75" s="8">
        <v>0</v>
      </c>
      <c r="I75" s="9">
        <v>9</v>
      </c>
      <c r="J75" s="8">
        <v>0</v>
      </c>
      <c r="K75" s="8">
        <v>1</v>
      </c>
      <c r="L75" s="9">
        <f t="shared" ref="L75" si="29">J75*K75</f>
        <v>0</v>
      </c>
      <c r="M75" s="9">
        <v>0</v>
      </c>
      <c r="N75" s="9"/>
      <c r="O75" s="3"/>
      <c r="P75" s="42"/>
      <c r="Q75" s="42"/>
      <c r="R75" s="88">
        <f t="shared" si="25"/>
        <v>0</v>
      </c>
      <c r="S75" s="88">
        <f t="shared" si="26"/>
        <v>0</v>
      </c>
      <c r="T75" s="88">
        <f t="shared" si="9"/>
        <v>0</v>
      </c>
      <c r="U75" s="78">
        <f t="shared" ca="1" si="4"/>
        <v>1</v>
      </c>
      <c r="V75" s="111"/>
    </row>
    <row r="76" spans="1:22" s="78" customFormat="1" ht="12" x14ac:dyDescent="0.2">
      <c r="A76" s="111">
        <f t="shared" si="10"/>
        <v>0</v>
      </c>
      <c r="B76" s="1"/>
      <c r="C76" s="2"/>
      <c r="D76" s="2"/>
      <c r="E76" s="2"/>
      <c r="F76" s="8"/>
      <c r="G76" s="8"/>
      <c r="H76" s="8"/>
      <c r="I76" s="9"/>
      <c r="J76" s="8"/>
      <c r="K76" s="8"/>
      <c r="L76" s="9">
        <f t="shared" si="6"/>
        <v>0</v>
      </c>
      <c r="M76" s="9"/>
      <c r="N76" s="9"/>
      <c r="O76" s="3"/>
      <c r="P76" s="42"/>
      <c r="Q76" s="42"/>
      <c r="R76" s="88">
        <f t="shared" si="25"/>
        <v>0</v>
      </c>
      <c r="S76" s="88">
        <f t="shared" si="26"/>
        <v>0</v>
      </c>
      <c r="T76" s="88">
        <f t="shared" si="9"/>
        <v>0</v>
      </c>
      <c r="U76" s="78">
        <f t="shared" ca="1" si="4"/>
        <v>1</v>
      </c>
      <c r="V76" s="111"/>
    </row>
    <row r="77" spans="1:22" s="78" customFormat="1" ht="12" x14ac:dyDescent="0.2">
      <c r="A77" s="111">
        <f t="shared" si="10"/>
        <v>1</v>
      </c>
      <c r="B77" s="1">
        <v>277</v>
      </c>
      <c r="C77" s="2" t="s">
        <v>204</v>
      </c>
      <c r="D77" s="2" t="s">
        <v>205</v>
      </c>
      <c r="E77" s="2"/>
      <c r="F77" s="8"/>
      <c r="G77" s="8"/>
      <c r="H77" s="8">
        <v>0</v>
      </c>
      <c r="I77" s="9">
        <v>9</v>
      </c>
      <c r="J77" s="8">
        <v>0</v>
      </c>
      <c r="K77" s="8">
        <v>1</v>
      </c>
      <c r="L77" s="9">
        <f t="shared" ref="L77" si="30">J77*K77</f>
        <v>0</v>
      </c>
      <c r="M77" s="9">
        <v>0</v>
      </c>
      <c r="N77" s="9"/>
      <c r="O77" s="3"/>
      <c r="P77" s="42"/>
      <c r="Q77" s="42"/>
      <c r="R77" s="88">
        <f t="shared" si="25"/>
        <v>0</v>
      </c>
      <c r="S77" s="88">
        <f t="shared" si="26"/>
        <v>0</v>
      </c>
      <c r="T77" s="88">
        <f t="shared" si="9"/>
        <v>0</v>
      </c>
      <c r="U77" s="78">
        <f t="shared" ca="1" si="4"/>
        <v>1</v>
      </c>
      <c r="V77" s="111"/>
    </row>
    <row r="78" spans="1:22" s="78" customFormat="1" ht="12" x14ac:dyDescent="0.2">
      <c r="A78" s="111">
        <f t="shared" si="10"/>
        <v>0</v>
      </c>
      <c r="B78" s="1"/>
      <c r="C78" s="2"/>
      <c r="D78" s="2"/>
      <c r="E78" s="2"/>
      <c r="F78" s="8"/>
      <c r="G78" s="8"/>
      <c r="H78" s="8"/>
      <c r="I78" s="9"/>
      <c r="J78" s="8"/>
      <c r="K78" s="8"/>
      <c r="L78" s="9">
        <f t="shared" si="6"/>
        <v>0</v>
      </c>
      <c r="M78" s="9"/>
      <c r="N78" s="9"/>
      <c r="O78" s="3"/>
      <c r="P78" s="42"/>
      <c r="Q78" s="42"/>
      <c r="R78" s="88">
        <f t="shared" si="25"/>
        <v>0</v>
      </c>
      <c r="S78" s="88">
        <f t="shared" si="26"/>
        <v>0</v>
      </c>
      <c r="T78" s="88">
        <f t="shared" si="9"/>
        <v>0</v>
      </c>
      <c r="U78" s="78">
        <f t="shared" ref="U78:U147" ca="1" si="31">IF(N78&lt;=W$5,1,IF(N78&gt;0,INT((N78-W$5 -1)/5)+2,0))</f>
        <v>1</v>
      </c>
      <c r="V78" s="111"/>
    </row>
    <row r="79" spans="1:22" s="78" customFormat="1" ht="24" x14ac:dyDescent="0.2">
      <c r="A79" s="111">
        <f t="shared" si="10"/>
        <v>1</v>
      </c>
      <c r="B79" s="1">
        <v>280</v>
      </c>
      <c r="C79" s="2" t="s">
        <v>206</v>
      </c>
      <c r="D79" s="2" t="s">
        <v>207</v>
      </c>
      <c r="E79" s="2"/>
      <c r="F79" s="8"/>
      <c r="G79" s="8"/>
      <c r="H79" s="8">
        <v>0</v>
      </c>
      <c r="I79" s="9">
        <v>9</v>
      </c>
      <c r="J79" s="8">
        <v>0</v>
      </c>
      <c r="K79" s="8">
        <v>1</v>
      </c>
      <c r="L79" s="9">
        <f t="shared" ref="L79" si="32">J79*K79</f>
        <v>0</v>
      </c>
      <c r="M79" s="9">
        <v>0</v>
      </c>
      <c r="N79" s="9"/>
      <c r="O79" s="3"/>
      <c r="P79" s="42"/>
      <c r="Q79" s="42"/>
      <c r="R79" s="88">
        <f t="shared" si="25"/>
        <v>0</v>
      </c>
      <c r="S79" s="88">
        <f t="shared" si="26"/>
        <v>0</v>
      </c>
      <c r="T79" s="88">
        <f t="shared" si="9"/>
        <v>0</v>
      </c>
      <c r="U79" s="78">
        <f t="shared" ca="1" si="31"/>
        <v>1</v>
      </c>
      <c r="V79" s="111"/>
    </row>
    <row r="80" spans="1:22" s="78" customFormat="1" ht="12" x14ac:dyDescent="0.2">
      <c r="A80" s="111">
        <f t="shared" si="10"/>
        <v>0</v>
      </c>
      <c r="B80" s="1"/>
      <c r="C80" s="2"/>
      <c r="D80" s="2"/>
      <c r="E80" s="2"/>
      <c r="F80" s="8"/>
      <c r="G80" s="8"/>
      <c r="H80" s="8"/>
      <c r="I80" s="9"/>
      <c r="J80" s="8"/>
      <c r="K80" s="8"/>
      <c r="L80" s="9">
        <f t="shared" si="6"/>
        <v>0</v>
      </c>
      <c r="M80" s="9"/>
      <c r="N80" s="9"/>
      <c r="O80" s="3"/>
      <c r="P80" s="42"/>
      <c r="Q80" s="42"/>
      <c r="R80" s="88">
        <f t="shared" si="25"/>
        <v>0</v>
      </c>
      <c r="S80" s="88">
        <f t="shared" si="26"/>
        <v>0</v>
      </c>
      <c r="T80" s="88">
        <f t="shared" si="9"/>
        <v>0</v>
      </c>
      <c r="U80" s="78">
        <f t="shared" ca="1" si="31"/>
        <v>1</v>
      </c>
      <c r="V80" s="111"/>
    </row>
    <row r="81" spans="1:22" s="78" customFormat="1" ht="12" x14ac:dyDescent="0.2">
      <c r="A81" s="111">
        <f t="shared" si="10"/>
        <v>1</v>
      </c>
      <c r="B81" s="1">
        <v>285</v>
      </c>
      <c r="C81" s="2" t="s">
        <v>208</v>
      </c>
      <c r="D81" s="2"/>
      <c r="E81" s="2"/>
      <c r="F81" s="8"/>
      <c r="G81" s="8"/>
      <c r="H81" s="8">
        <v>0</v>
      </c>
      <c r="I81" s="9">
        <v>9</v>
      </c>
      <c r="J81" s="8">
        <v>0</v>
      </c>
      <c r="K81" s="8">
        <v>1</v>
      </c>
      <c r="L81" s="9">
        <f t="shared" ref="L81" si="33">J81*K81</f>
        <v>0</v>
      </c>
      <c r="M81" s="9">
        <v>0</v>
      </c>
      <c r="N81" s="9"/>
      <c r="O81" s="3"/>
      <c r="P81" s="42"/>
      <c r="Q81" s="42"/>
      <c r="R81" s="88">
        <f t="shared" si="25"/>
        <v>0</v>
      </c>
      <c r="S81" s="88">
        <f t="shared" si="26"/>
        <v>0</v>
      </c>
      <c r="T81" s="88">
        <f t="shared" si="9"/>
        <v>0</v>
      </c>
      <c r="U81" s="78">
        <f t="shared" ca="1" si="31"/>
        <v>1</v>
      </c>
      <c r="V81" s="111"/>
    </row>
    <row r="82" spans="1:22" s="78" customFormat="1" ht="12" x14ac:dyDescent="0.2">
      <c r="A82" s="111">
        <f t="shared" si="10"/>
        <v>0</v>
      </c>
      <c r="B82" s="1"/>
      <c r="C82" s="2"/>
      <c r="D82" s="2"/>
      <c r="E82" s="2"/>
      <c r="F82" s="8"/>
      <c r="G82" s="8"/>
      <c r="H82" s="8"/>
      <c r="I82" s="9"/>
      <c r="J82" s="8"/>
      <c r="K82" s="8"/>
      <c r="L82" s="9">
        <f t="shared" si="6"/>
        <v>0</v>
      </c>
      <c r="M82" s="9"/>
      <c r="N82" s="9"/>
      <c r="O82" s="3"/>
      <c r="P82" s="42"/>
      <c r="Q82" s="42"/>
      <c r="R82" s="88">
        <f t="shared" si="25"/>
        <v>0</v>
      </c>
      <c r="S82" s="88">
        <f t="shared" si="26"/>
        <v>0</v>
      </c>
      <c r="T82" s="88">
        <f t="shared" si="9"/>
        <v>0</v>
      </c>
      <c r="U82" s="78">
        <f t="shared" ca="1" si="31"/>
        <v>1</v>
      </c>
      <c r="V82" s="111"/>
    </row>
    <row r="83" spans="1:22" s="78" customFormat="1" ht="12" x14ac:dyDescent="0.2">
      <c r="A83" s="111">
        <f t="shared" si="10"/>
        <v>1</v>
      </c>
      <c r="B83" s="1">
        <v>286</v>
      </c>
      <c r="C83" s="2" t="s">
        <v>209</v>
      </c>
      <c r="D83" s="2"/>
      <c r="E83" s="2"/>
      <c r="F83" s="8"/>
      <c r="G83" s="8"/>
      <c r="H83" s="8">
        <v>0</v>
      </c>
      <c r="I83" s="9">
        <v>9</v>
      </c>
      <c r="J83" s="8">
        <v>0</v>
      </c>
      <c r="K83" s="8">
        <v>1</v>
      </c>
      <c r="L83" s="9">
        <f t="shared" ref="L83" si="34">J83*K83</f>
        <v>0</v>
      </c>
      <c r="M83" s="9">
        <v>0</v>
      </c>
      <c r="N83" s="9"/>
      <c r="O83" s="3"/>
      <c r="P83" s="42"/>
      <c r="Q83" s="42"/>
      <c r="R83" s="88">
        <f t="shared" si="25"/>
        <v>0</v>
      </c>
      <c r="S83" s="88">
        <f t="shared" si="26"/>
        <v>0</v>
      </c>
      <c r="T83" s="88">
        <f t="shared" si="9"/>
        <v>0</v>
      </c>
      <c r="U83" s="78">
        <f t="shared" ca="1" si="31"/>
        <v>1</v>
      </c>
      <c r="V83" s="111"/>
    </row>
    <row r="84" spans="1:22" s="78" customFormat="1" ht="12" x14ac:dyDescent="0.2">
      <c r="A84" s="111">
        <f t="shared" si="10"/>
        <v>0</v>
      </c>
      <c r="B84" s="1"/>
      <c r="C84" s="2"/>
      <c r="D84" s="2"/>
      <c r="E84" s="2"/>
      <c r="F84" s="8"/>
      <c r="G84" s="8"/>
      <c r="H84" s="8"/>
      <c r="I84" s="9"/>
      <c r="J84" s="8"/>
      <c r="K84" s="8"/>
      <c r="L84" s="9">
        <f t="shared" si="6"/>
        <v>0</v>
      </c>
      <c r="M84" s="9"/>
      <c r="N84" s="9"/>
      <c r="O84" s="3"/>
      <c r="P84" s="42"/>
      <c r="Q84" s="42"/>
      <c r="R84" s="88">
        <f t="shared" ref="R84:R87" si="35">O84-S84</f>
        <v>0</v>
      </c>
      <c r="S84" s="88">
        <f t="shared" ref="S84:S87" si="36">P84*O84</f>
        <v>0</v>
      </c>
      <c r="T84" s="88">
        <f t="shared" si="9"/>
        <v>0</v>
      </c>
      <c r="U84" s="78">
        <f t="shared" ca="1" si="31"/>
        <v>1</v>
      </c>
      <c r="V84" s="111"/>
    </row>
    <row r="85" spans="1:22" s="78" customFormat="1" ht="12" x14ac:dyDescent="0.2">
      <c r="A85" s="111">
        <f t="shared" si="10"/>
        <v>1</v>
      </c>
      <c r="B85" s="1">
        <v>290</v>
      </c>
      <c r="C85" s="2" t="s">
        <v>210</v>
      </c>
      <c r="D85" s="2"/>
      <c r="E85" s="2"/>
      <c r="F85" s="8"/>
      <c r="G85" s="8"/>
      <c r="H85" s="8">
        <v>0</v>
      </c>
      <c r="I85" s="9">
        <v>9</v>
      </c>
      <c r="J85" s="8">
        <v>0</v>
      </c>
      <c r="K85" s="8">
        <v>1</v>
      </c>
      <c r="L85" s="9">
        <f t="shared" ref="L85" si="37">J85*K85</f>
        <v>0</v>
      </c>
      <c r="M85" s="9">
        <v>0</v>
      </c>
      <c r="N85" s="9"/>
      <c r="O85" s="3"/>
      <c r="P85" s="42"/>
      <c r="Q85" s="42"/>
      <c r="R85" s="88">
        <f t="shared" si="35"/>
        <v>0</v>
      </c>
      <c r="S85" s="88">
        <f t="shared" si="36"/>
        <v>0</v>
      </c>
      <c r="T85" s="88">
        <f t="shared" si="9"/>
        <v>0</v>
      </c>
      <c r="U85" s="78">
        <f t="shared" ca="1" si="31"/>
        <v>1</v>
      </c>
      <c r="V85" s="111"/>
    </row>
    <row r="86" spans="1:22" s="78" customFormat="1" ht="12" x14ac:dyDescent="0.2">
      <c r="A86" s="111">
        <f t="shared" si="10"/>
        <v>0</v>
      </c>
      <c r="B86" s="1"/>
      <c r="C86" s="2"/>
      <c r="D86" s="2"/>
      <c r="E86" s="2"/>
      <c r="F86" s="8"/>
      <c r="G86" s="8"/>
      <c r="H86" s="8"/>
      <c r="I86" s="9"/>
      <c r="J86" s="8"/>
      <c r="K86" s="8"/>
      <c r="L86" s="9">
        <f t="shared" si="6"/>
        <v>0</v>
      </c>
      <c r="M86" s="9"/>
      <c r="N86" s="9"/>
      <c r="O86" s="3"/>
      <c r="P86" s="42"/>
      <c r="Q86" s="42"/>
      <c r="R86" s="88">
        <f t="shared" si="35"/>
        <v>0</v>
      </c>
      <c r="S86" s="88">
        <f t="shared" si="36"/>
        <v>0</v>
      </c>
      <c r="T86" s="88">
        <f t="shared" si="9"/>
        <v>0</v>
      </c>
      <c r="U86" s="78">
        <f t="shared" ca="1" si="31"/>
        <v>1</v>
      </c>
      <c r="V86" s="111"/>
    </row>
    <row r="87" spans="1:22" s="78" customFormat="1" ht="12" x14ac:dyDescent="0.2">
      <c r="A87" s="111">
        <f t="shared" si="10"/>
        <v>0</v>
      </c>
      <c r="B87" s="1"/>
      <c r="C87" s="2"/>
      <c r="D87" s="2"/>
      <c r="E87" s="2"/>
      <c r="F87" s="8"/>
      <c r="G87" s="8"/>
      <c r="H87" s="8"/>
      <c r="I87" s="9"/>
      <c r="J87" s="8"/>
      <c r="K87" s="8"/>
      <c r="L87" s="9">
        <f t="shared" si="6"/>
        <v>0</v>
      </c>
      <c r="M87" s="9"/>
      <c r="N87" s="9"/>
      <c r="O87" s="3"/>
      <c r="P87" s="42"/>
      <c r="Q87" s="42"/>
      <c r="R87" s="88">
        <f t="shared" si="35"/>
        <v>0</v>
      </c>
      <c r="S87" s="88">
        <f t="shared" si="36"/>
        <v>0</v>
      </c>
      <c r="T87" s="88">
        <f t="shared" si="9"/>
        <v>0</v>
      </c>
      <c r="U87" s="78">
        <f t="shared" ca="1" si="31"/>
        <v>1</v>
      </c>
      <c r="V87" s="111"/>
    </row>
    <row r="88" spans="1:22" s="78" customFormat="1" ht="12" x14ac:dyDescent="0.2">
      <c r="A88" s="111">
        <f t="shared" si="10"/>
        <v>0</v>
      </c>
      <c r="B88" s="1"/>
      <c r="C88" s="2"/>
      <c r="D88" s="2"/>
      <c r="E88" s="2"/>
      <c r="F88" s="8"/>
      <c r="G88" s="8"/>
      <c r="H88" s="8"/>
      <c r="I88" s="9"/>
      <c r="J88" s="8"/>
      <c r="K88" s="8"/>
      <c r="L88" s="9">
        <f t="shared" si="6"/>
        <v>0</v>
      </c>
      <c r="M88" s="9"/>
      <c r="N88" s="9"/>
      <c r="O88" s="3"/>
      <c r="P88" s="42"/>
      <c r="Q88" s="42"/>
      <c r="R88" s="88">
        <f t="shared" si="25"/>
        <v>0</v>
      </c>
      <c r="S88" s="88">
        <f t="shared" si="26"/>
        <v>0</v>
      </c>
      <c r="T88" s="88">
        <f t="shared" si="9"/>
        <v>0</v>
      </c>
      <c r="U88" s="78">
        <f t="shared" ca="1" si="31"/>
        <v>1</v>
      </c>
      <c r="V88" s="111"/>
    </row>
    <row r="89" spans="1:22" s="78" customFormat="1" ht="12" x14ac:dyDescent="0.2">
      <c r="A89" s="111">
        <f t="shared" si="10"/>
        <v>0</v>
      </c>
      <c r="B89" s="7"/>
      <c r="C89" s="89"/>
      <c r="D89" s="89"/>
      <c r="E89" s="89"/>
      <c r="F89" s="90"/>
      <c r="G89" s="90"/>
      <c r="H89" s="90"/>
      <c r="I89" s="9"/>
      <c r="J89" s="90"/>
      <c r="K89" s="90"/>
      <c r="L89" s="85">
        <f t="shared" si="6"/>
        <v>0</v>
      </c>
      <c r="M89" s="9"/>
      <c r="N89" s="85"/>
      <c r="O89" s="92"/>
      <c r="P89" s="91"/>
      <c r="Q89" s="91"/>
      <c r="R89" s="88">
        <f t="shared" si="25"/>
        <v>0</v>
      </c>
      <c r="S89" s="88">
        <f t="shared" si="26"/>
        <v>0</v>
      </c>
      <c r="T89" s="88">
        <f t="shared" si="9"/>
        <v>0</v>
      </c>
      <c r="U89" s="78">
        <f t="shared" ca="1" si="31"/>
        <v>1</v>
      </c>
      <c r="V89" s="111"/>
    </row>
    <row r="90" spans="1:22" s="78" customFormat="1" ht="12" x14ac:dyDescent="0.2">
      <c r="A90" s="111"/>
      <c r="B90" s="418"/>
      <c r="C90" s="418"/>
      <c r="D90" s="419"/>
      <c r="E90" s="419" t="s">
        <v>174</v>
      </c>
      <c r="F90" s="420"/>
      <c r="G90" s="420"/>
      <c r="H90" s="389">
        <f>SUM(H39:H89)/COUNTIF(H39:H89,"&gt;-1")</f>
        <v>0</v>
      </c>
      <c r="I90" s="389">
        <f>SUM(I39:I89)/COUNTIF(I39:I89,"&gt;-0")</f>
        <v>9</v>
      </c>
      <c r="J90" s="421"/>
      <c r="K90" s="421"/>
      <c r="L90" s="391" t="e">
        <f>SUM(L39:L89)/COUNTIF(L39:L89,"&gt;0")</f>
        <v>#DIV/0!</v>
      </c>
      <c r="M90" s="392"/>
      <c r="N90" s="393"/>
      <c r="O90" s="411"/>
      <c r="P90" s="422"/>
      <c r="Q90" s="93"/>
      <c r="R90" s="411"/>
      <c r="S90" s="411"/>
      <c r="T90" s="411"/>
      <c r="U90" s="368"/>
      <c r="V90" s="111"/>
    </row>
    <row r="91" spans="1:22" s="78" customFormat="1" thickBot="1" x14ac:dyDescent="0.25">
      <c r="A91" s="111"/>
      <c r="B91" s="423"/>
      <c r="C91" s="423"/>
      <c r="D91" s="423"/>
      <c r="E91" s="424" t="s">
        <v>211</v>
      </c>
      <c r="F91" s="425"/>
      <c r="G91" s="425"/>
      <c r="H91" s="400"/>
      <c r="I91" s="400"/>
      <c r="J91" s="400"/>
      <c r="K91" s="400"/>
      <c r="L91" s="400"/>
      <c r="M91" s="400"/>
      <c r="N91" s="401"/>
      <c r="O91" s="412">
        <f>SUM(O39:O89)</f>
        <v>0</v>
      </c>
      <c r="P91" s="426"/>
      <c r="Q91" s="94"/>
      <c r="R91" s="412">
        <f>SUM(R39:R89)</f>
        <v>0</v>
      </c>
      <c r="S91" s="412">
        <f>SUM(S39:S89)</f>
        <v>0</v>
      </c>
      <c r="T91" s="412">
        <f>SUM(T39:T89)</f>
        <v>0</v>
      </c>
      <c r="U91" s="368"/>
      <c r="V91" s="111"/>
    </row>
    <row r="92" spans="1:22" s="78" customFormat="1" thickTop="1" x14ac:dyDescent="0.2">
      <c r="A92" s="111">
        <f t="shared" si="10"/>
        <v>0</v>
      </c>
      <c r="B92" s="427"/>
      <c r="C92" s="438"/>
      <c r="D92" s="438"/>
      <c r="E92" s="438"/>
      <c r="F92" s="439"/>
      <c r="G92" s="439"/>
      <c r="H92" s="439"/>
      <c r="I92" s="439"/>
      <c r="J92" s="439"/>
      <c r="K92" s="439"/>
      <c r="L92" s="374"/>
      <c r="M92" s="374"/>
      <c r="N92" s="374"/>
      <c r="O92" s="413"/>
      <c r="P92" s="440"/>
      <c r="Q92" s="42"/>
      <c r="R92" s="413"/>
      <c r="S92" s="413"/>
      <c r="T92" s="413"/>
      <c r="U92" s="368"/>
      <c r="V92" s="111"/>
    </row>
    <row r="93" spans="1:22" s="78" customFormat="1" ht="15.75" x14ac:dyDescent="0.2">
      <c r="A93" s="111">
        <f t="shared" si="10"/>
        <v>0</v>
      </c>
      <c r="B93" s="363">
        <v>3</v>
      </c>
      <c r="C93" s="404" t="s">
        <v>212</v>
      </c>
      <c r="D93" s="405"/>
      <c r="E93" s="405"/>
      <c r="F93" s="406"/>
      <c r="G93" s="406"/>
      <c r="H93" s="406"/>
      <c r="I93" s="406"/>
      <c r="J93" s="406"/>
      <c r="K93" s="406"/>
      <c r="L93" s="365"/>
      <c r="M93" s="365"/>
      <c r="N93" s="365"/>
      <c r="O93" s="407"/>
      <c r="P93" s="408"/>
      <c r="Q93" s="41"/>
      <c r="R93" s="407"/>
      <c r="S93" s="407"/>
      <c r="T93" s="407"/>
      <c r="U93" s="368"/>
      <c r="V93" s="111"/>
    </row>
    <row r="94" spans="1:22" s="78" customFormat="1" ht="24" x14ac:dyDescent="0.2">
      <c r="A94" s="111">
        <f t="shared" si="10"/>
        <v>1</v>
      </c>
      <c r="B94" s="1">
        <v>310</v>
      </c>
      <c r="C94" s="2" t="s">
        <v>213</v>
      </c>
      <c r="D94" s="2" t="s">
        <v>214</v>
      </c>
      <c r="E94" s="2"/>
      <c r="F94" s="8"/>
      <c r="G94" s="8"/>
      <c r="H94" s="8">
        <v>0</v>
      </c>
      <c r="I94" s="9">
        <v>9</v>
      </c>
      <c r="J94" s="8">
        <v>0</v>
      </c>
      <c r="K94" s="8">
        <v>1</v>
      </c>
      <c r="L94" s="9">
        <f t="shared" ref="L94" si="38">J94*K94</f>
        <v>0</v>
      </c>
      <c r="M94" s="9">
        <v>0</v>
      </c>
      <c r="N94" s="9"/>
      <c r="O94" s="3"/>
      <c r="P94" s="42"/>
      <c r="Q94" s="42"/>
      <c r="R94" s="88">
        <f t="shared" ref="R94:R113" si="39">O94-S94</f>
        <v>0</v>
      </c>
      <c r="S94" s="88">
        <f t="shared" ref="S94:S113" si="40">P94*O94</f>
        <v>0</v>
      </c>
      <c r="T94" s="88">
        <f t="shared" ref="T94:T113" si="41">Q94*S94</f>
        <v>0</v>
      </c>
      <c r="U94" s="78">
        <f t="shared" ca="1" si="31"/>
        <v>1</v>
      </c>
      <c r="V94" s="111"/>
    </row>
    <row r="95" spans="1:22" s="78" customFormat="1" ht="12" x14ac:dyDescent="0.2">
      <c r="A95" s="111">
        <f t="shared" si="10"/>
        <v>0</v>
      </c>
      <c r="B95" s="1"/>
      <c r="C95" s="2"/>
      <c r="D95" s="2"/>
      <c r="E95" s="2"/>
      <c r="F95" s="8"/>
      <c r="G95" s="8"/>
      <c r="H95" s="8"/>
      <c r="I95" s="9"/>
      <c r="J95" s="8"/>
      <c r="K95" s="8"/>
      <c r="L95" s="9">
        <f t="shared" ref="L95:L113" si="42">J95*K95</f>
        <v>0</v>
      </c>
      <c r="M95" s="9"/>
      <c r="N95" s="9"/>
      <c r="O95" s="3"/>
      <c r="P95" s="42"/>
      <c r="Q95" s="42"/>
      <c r="R95" s="88">
        <f t="shared" si="39"/>
        <v>0</v>
      </c>
      <c r="S95" s="88">
        <f t="shared" si="40"/>
        <v>0</v>
      </c>
      <c r="T95" s="88">
        <f t="shared" si="41"/>
        <v>0</v>
      </c>
      <c r="U95" s="78">
        <f t="shared" ca="1" si="31"/>
        <v>1</v>
      </c>
      <c r="V95" s="111"/>
    </row>
    <row r="96" spans="1:22" s="78" customFormat="1" ht="24" x14ac:dyDescent="0.2">
      <c r="A96" s="111">
        <f t="shared" si="10"/>
        <v>1</v>
      </c>
      <c r="B96" s="1">
        <v>320</v>
      </c>
      <c r="C96" s="2" t="s">
        <v>215</v>
      </c>
      <c r="D96" s="2" t="s">
        <v>216</v>
      </c>
      <c r="E96" s="2"/>
      <c r="F96" s="8"/>
      <c r="G96" s="8"/>
      <c r="H96" s="8">
        <v>0</v>
      </c>
      <c r="I96" s="9">
        <v>9</v>
      </c>
      <c r="J96" s="8">
        <v>0</v>
      </c>
      <c r="K96" s="8">
        <v>1</v>
      </c>
      <c r="L96" s="9">
        <f t="shared" si="42"/>
        <v>0</v>
      </c>
      <c r="M96" s="9">
        <v>0</v>
      </c>
      <c r="N96" s="9"/>
      <c r="O96" s="3"/>
      <c r="P96" s="42"/>
      <c r="Q96" s="42"/>
      <c r="R96" s="88">
        <f t="shared" si="39"/>
        <v>0</v>
      </c>
      <c r="S96" s="88">
        <f t="shared" si="40"/>
        <v>0</v>
      </c>
      <c r="T96" s="88">
        <f t="shared" si="41"/>
        <v>0</v>
      </c>
      <c r="U96" s="78">
        <f t="shared" ca="1" si="31"/>
        <v>1</v>
      </c>
      <c r="V96" s="111"/>
    </row>
    <row r="97" spans="1:22" s="78" customFormat="1" ht="12" x14ac:dyDescent="0.2">
      <c r="A97" s="111">
        <f t="shared" si="10"/>
        <v>0</v>
      </c>
      <c r="B97" s="1"/>
      <c r="C97" s="2"/>
      <c r="D97" s="2"/>
      <c r="E97" s="2"/>
      <c r="F97" s="8"/>
      <c r="G97" s="8"/>
      <c r="H97" s="8"/>
      <c r="I97" s="9"/>
      <c r="J97" s="8"/>
      <c r="K97" s="8"/>
      <c r="L97" s="9">
        <f t="shared" si="42"/>
        <v>0</v>
      </c>
      <c r="M97" s="9"/>
      <c r="N97" s="9"/>
      <c r="O97" s="3"/>
      <c r="P97" s="42"/>
      <c r="Q97" s="42"/>
      <c r="R97" s="88">
        <f t="shared" si="39"/>
        <v>0</v>
      </c>
      <c r="S97" s="88">
        <f t="shared" si="40"/>
        <v>0</v>
      </c>
      <c r="T97" s="88">
        <f t="shared" si="41"/>
        <v>0</v>
      </c>
      <c r="U97" s="78">
        <f t="shared" ca="1" si="31"/>
        <v>1</v>
      </c>
      <c r="V97" s="111"/>
    </row>
    <row r="98" spans="1:22" s="78" customFormat="1" ht="24" x14ac:dyDescent="0.2">
      <c r="A98" s="111">
        <f t="shared" si="10"/>
        <v>1</v>
      </c>
      <c r="B98" s="1">
        <v>330</v>
      </c>
      <c r="C98" s="2" t="s">
        <v>217</v>
      </c>
      <c r="D98" s="2" t="s">
        <v>218</v>
      </c>
      <c r="E98" s="2"/>
      <c r="F98" s="8"/>
      <c r="G98" s="8"/>
      <c r="H98" s="8">
        <v>0</v>
      </c>
      <c r="I98" s="9">
        <v>9</v>
      </c>
      <c r="J98" s="8">
        <v>0</v>
      </c>
      <c r="K98" s="8">
        <v>1</v>
      </c>
      <c r="L98" s="9">
        <f t="shared" si="42"/>
        <v>0</v>
      </c>
      <c r="M98" s="9">
        <v>0</v>
      </c>
      <c r="N98" s="9"/>
      <c r="O98" s="3"/>
      <c r="P98" s="42"/>
      <c r="Q98" s="42"/>
      <c r="R98" s="88">
        <f t="shared" si="39"/>
        <v>0</v>
      </c>
      <c r="S98" s="88">
        <f t="shared" si="40"/>
        <v>0</v>
      </c>
      <c r="T98" s="88">
        <f t="shared" si="41"/>
        <v>0</v>
      </c>
      <c r="U98" s="78">
        <f t="shared" ca="1" si="31"/>
        <v>1</v>
      </c>
      <c r="V98" s="111"/>
    </row>
    <row r="99" spans="1:22" s="78" customFormat="1" ht="12" x14ac:dyDescent="0.2">
      <c r="A99" s="111">
        <f t="shared" si="10"/>
        <v>0</v>
      </c>
      <c r="B99" s="1"/>
      <c r="C99" s="2"/>
      <c r="D99" s="2"/>
      <c r="E99" s="2"/>
      <c r="F99" s="8"/>
      <c r="G99" s="8"/>
      <c r="H99" s="8"/>
      <c r="I99" s="9"/>
      <c r="J99" s="8"/>
      <c r="K99" s="8"/>
      <c r="L99" s="9">
        <f t="shared" si="42"/>
        <v>0</v>
      </c>
      <c r="M99" s="9"/>
      <c r="N99" s="9"/>
      <c r="O99" s="3"/>
      <c r="P99" s="42"/>
      <c r="Q99" s="42"/>
      <c r="R99" s="88">
        <f t="shared" si="39"/>
        <v>0</v>
      </c>
      <c r="S99" s="88">
        <f t="shared" si="40"/>
        <v>0</v>
      </c>
      <c r="T99" s="88">
        <f t="shared" si="41"/>
        <v>0</v>
      </c>
      <c r="U99" s="78">
        <f t="shared" ca="1" si="31"/>
        <v>1</v>
      </c>
      <c r="V99" s="111"/>
    </row>
    <row r="100" spans="1:22" s="78" customFormat="1" ht="24" x14ac:dyDescent="0.2">
      <c r="A100" s="111">
        <f t="shared" si="10"/>
        <v>1</v>
      </c>
      <c r="B100" s="1">
        <v>340</v>
      </c>
      <c r="C100" s="2" t="s">
        <v>219</v>
      </c>
      <c r="D100" s="2" t="s">
        <v>220</v>
      </c>
      <c r="E100" s="2"/>
      <c r="F100" s="8"/>
      <c r="G100" s="8"/>
      <c r="H100" s="8">
        <v>0</v>
      </c>
      <c r="I100" s="9">
        <v>9</v>
      </c>
      <c r="J100" s="8">
        <v>0</v>
      </c>
      <c r="K100" s="8">
        <v>1</v>
      </c>
      <c r="L100" s="9">
        <f t="shared" si="42"/>
        <v>0</v>
      </c>
      <c r="M100" s="9">
        <v>0</v>
      </c>
      <c r="N100" s="9"/>
      <c r="O100" s="3"/>
      <c r="P100" s="42"/>
      <c r="Q100" s="42"/>
      <c r="R100" s="88">
        <f t="shared" si="39"/>
        <v>0</v>
      </c>
      <c r="S100" s="88">
        <f t="shared" si="40"/>
        <v>0</v>
      </c>
      <c r="T100" s="88">
        <f t="shared" si="41"/>
        <v>0</v>
      </c>
      <c r="U100" s="78">
        <f t="shared" ca="1" si="31"/>
        <v>1</v>
      </c>
      <c r="V100" s="111"/>
    </row>
    <row r="101" spans="1:22" s="78" customFormat="1" ht="12" x14ac:dyDescent="0.2">
      <c r="A101" s="111">
        <f t="shared" si="10"/>
        <v>0</v>
      </c>
      <c r="B101" s="1"/>
      <c r="C101" s="2"/>
      <c r="D101" s="2"/>
      <c r="E101" s="2"/>
      <c r="F101" s="8"/>
      <c r="G101" s="8"/>
      <c r="H101" s="8"/>
      <c r="I101" s="9"/>
      <c r="J101" s="8"/>
      <c r="K101" s="8"/>
      <c r="L101" s="9">
        <f t="shared" si="42"/>
        <v>0</v>
      </c>
      <c r="M101" s="9"/>
      <c r="N101" s="9"/>
      <c r="O101" s="3"/>
      <c r="P101" s="42"/>
      <c r="Q101" s="42"/>
      <c r="R101" s="88">
        <f t="shared" si="39"/>
        <v>0</v>
      </c>
      <c r="S101" s="88">
        <f t="shared" si="40"/>
        <v>0</v>
      </c>
      <c r="T101" s="88">
        <f t="shared" si="41"/>
        <v>0</v>
      </c>
      <c r="U101" s="78">
        <f t="shared" ca="1" si="31"/>
        <v>1</v>
      </c>
      <c r="V101" s="111"/>
    </row>
    <row r="102" spans="1:22" s="78" customFormat="1" ht="36" x14ac:dyDescent="0.2">
      <c r="A102" s="111">
        <f t="shared" si="10"/>
        <v>1</v>
      </c>
      <c r="B102" s="1">
        <v>350</v>
      </c>
      <c r="C102" s="2" t="s">
        <v>221</v>
      </c>
      <c r="D102" s="2" t="s">
        <v>222</v>
      </c>
      <c r="E102" s="2"/>
      <c r="F102" s="8"/>
      <c r="G102" s="8"/>
      <c r="H102" s="8">
        <v>0</v>
      </c>
      <c r="I102" s="9">
        <v>9</v>
      </c>
      <c r="J102" s="8">
        <v>0</v>
      </c>
      <c r="K102" s="8">
        <v>1</v>
      </c>
      <c r="L102" s="9">
        <f t="shared" si="42"/>
        <v>0</v>
      </c>
      <c r="M102" s="9">
        <v>0</v>
      </c>
      <c r="N102" s="9"/>
      <c r="O102" s="3"/>
      <c r="P102" s="42"/>
      <c r="Q102" s="42"/>
      <c r="R102" s="88">
        <f t="shared" si="39"/>
        <v>0</v>
      </c>
      <c r="S102" s="88">
        <f t="shared" si="40"/>
        <v>0</v>
      </c>
      <c r="T102" s="88">
        <f t="shared" si="41"/>
        <v>0</v>
      </c>
      <c r="U102" s="78">
        <f t="shared" ca="1" si="31"/>
        <v>1</v>
      </c>
      <c r="V102" s="111"/>
    </row>
    <row r="103" spans="1:22" s="78" customFormat="1" ht="12" x14ac:dyDescent="0.2">
      <c r="A103" s="111">
        <f t="shared" si="10"/>
        <v>0</v>
      </c>
      <c r="B103" s="1"/>
      <c r="C103" s="2"/>
      <c r="D103" s="2"/>
      <c r="E103" s="2"/>
      <c r="F103" s="8"/>
      <c r="G103" s="8"/>
      <c r="H103" s="8"/>
      <c r="I103" s="9"/>
      <c r="J103" s="8"/>
      <c r="K103" s="8"/>
      <c r="L103" s="9">
        <f t="shared" si="42"/>
        <v>0</v>
      </c>
      <c r="M103" s="9"/>
      <c r="N103" s="9"/>
      <c r="O103" s="3"/>
      <c r="P103" s="42"/>
      <c r="Q103" s="42"/>
      <c r="R103" s="88">
        <f t="shared" si="39"/>
        <v>0</v>
      </c>
      <c r="S103" s="88">
        <f t="shared" si="40"/>
        <v>0</v>
      </c>
      <c r="T103" s="88">
        <f t="shared" si="41"/>
        <v>0</v>
      </c>
      <c r="U103" s="78">
        <f t="shared" ca="1" si="31"/>
        <v>1</v>
      </c>
      <c r="V103" s="111"/>
    </row>
    <row r="104" spans="1:22" s="78" customFormat="1" ht="48" x14ac:dyDescent="0.2">
      <c r="A104" s="111">
        <f t="shared" si="10"/>
        <v>1</v>
      </c>
      <c r="B104" s="1">
        <v>360</v>
      </c>
      <c r="C104" s="2" t="s">
        <v>223</v>
      </c>
      <c r="D104" s="2" t="s">
        <v>224</v>
      </c>
      <c r="E104" s="2"/>
      <c r="F104" s="8"/>
      <c r="G104" s="8"/>
      <c r="H104" s="8">
        <v>0</v>
      </c>
      <c r="I104" s="9">
        <v>9</v>
      </c>
      <c r="J104" s="8">
        <v>0</v>
      </c>
      <c r="K104" s="8">
        <v>1</v>
      </c>
      <c r="L104" s="9">
        <f t="shared" si="42"/>
        <v>0</v>
      </c>
      <c r="M104" s="9">
        <v>0</v>
      </c>
      <c r="N104" s="9"/>
      <c r="O104" s="3"/>
      <c r="P104" s="42"/>
      <c r="Q104" s="42"/>
      <c r="R104" s="88">
        <f t="shared" si="39"/>
        <v>0</v>
      </c>
      <c r="S104" s="88">
        <f t="shared" si="40"/>
        <v>0</v>
      </c>
      <c r="T104" s="88">
        <f t="shared" si="41"/>
        <v>0</v>
      </c>
      <c r="U104" s="78">
        <f t="shared" ca="1" si="31"/>
        <v>1</v>
      </c>
      <c r="V104" s="111"/>
    </row>
    <row r="105" spans="1:22" s="78" customFormat="1" ht="12" x14ac:dyDescent="0.2">
      <c r="A105" s="111">
        <f t="shared" ref="A105:A174" si="43">IF(H105+I105+K105=0,0,IF(N105+O105=0,1,2))</f>
        <v>0</v>
      </c>
      <c r="B105" s="1"/>
      <c r="C105" s="2"/>
      <c r="D105" s="2"/>
      <c r="E105" s="2"/>
      <c r="F105" s="8"/>
      <c r="G105" s="8"/>
      <c r="H105" s="8"/>
      <c r="I105" s="9"/>
      <c r="J105" s="8"/>
      <c r="K105" s="8"/>
      <c r="L105" s="9">
        <f t="shared" si="42"/>
        <v>0</v>
      </c>
      <c r="M105" s="9"/>
      <c r="N105" s="9"/>
      <c r="O105" s="3"/>
      <c r="P105" s="42"/>
      <c r="Q105" s="42"/>
      <c r="R105" s="88">
        <f t="shared" si="39"/>
        <v>0</v>
      </c>
      <c r="S105" s="88">
        <f t="shared" si="40"/>
        <v>0</v>
      </c>
      <c r="T105" s="88">
        <f t="shared" si="41"/>
        <v>0</v>
      </c>
      <c r="U105" s="78">
        <f t="shared" ca="1" si="31"/>
        <v>1</v>
      </c>
      <c r="V105" s="111"/>
    </row>
    <row r="106" spans="1:22" s="78" customFormat="1" ht="12" x14ac:dyDescent="0.2">
      <c r="A106" s="111">
        <f t="shared" si="43"/>
        <v>1</v>
      </c>
      <c r="B106" s="1">
        <v>370</v>
      </c>
      <c r="C106" s="1" t="s">
        <v>225</v>
      </c>
      <c r="D106" s="1"/>
      <c r="E106" s="1"/>
      <c r="F106" s="9"/>
      <c r="G106" s="9"/>
      <c r="H106" s="8">
        <v>0</v>
      </c>
      <c r="I106" s="9">
        <v>9</v>
      </c>
      <c r="J106" s="8">
        <v>0</v>
      </c>
      <c r="K106" s="8">
        <v>1</v>
      </c>
      <c r="L106" s="9">
        <f t="shared" si="42"/>
        <v>0</v>
      </c>
      <c r="M106" s="9">
        <v>0</v>
      </c>
      <c r="N106" s="9"/>
      <c r="O106" s="4"/>
      <c r="P106" s="43"/>
      <c r="Q106" s="43"/>
      <c r="R106" s="88">
        <f t="shared" si="39"/>
        <v>0</v>
      </c>
      <c r="S106" s="88">
        <f t="shared" si="40"/>
        <v>0</v>
      </c>
      <c r="T106" s="88">
        <f t="shared" si="41"/>
        <v>0</v>
      </c>
      <c r="U106" s="78">
        <f t="shared" ca="1" si="31"/>
        <v>1</v>
      </c>
      <c r="V106" s="111"/>
    </row>
    <row r="107" spans="1:22" s="78" customFormat="1" ht="12" x14ac:dyDescent="0.2">
      <c r="A107" s="111">
        <f t="shared" si="43"/>
        <v>0</v>
      </c>
      <c r="B107" s="1"/>
      <c r="C107" s="1"/>
      <c r="D107" s="1"/>
      <c r="E107" s="1"/>
      <c r="F107" s="9"/>
      <c r="G107" s="9"/>
      <c r="H107" s="9"/>
      <c r="I107" s="9"/>
      <c r="J107" s="9"/>
      <c r="K107" s="9"/>
      <c r="L107" s="9">
        <f t="shared" si="42"/>
        <v>0</v>
      </c>
      <c r="M107" s="9"/>
      <c r="N107" s="9"/>
      <c r="O107" s="4"/>
      <c r="P107" s="43"/>
      <c r="Q107" s="43"/>
      <c r="R107" s="88">
        <f t="shared" si="39"/>
        <v>0</v>
      </c>
      <c r="S107" s="88">
        <f t="shared" si="40"/>
        <v>0</v>
      </c>
      <c r="T107" s="88">
        <f t="shared" si="41"/>
        <v>0</v>
      </c>
      <c r="U107" s="78">
        <f t="shared" ca="1" si="31"/>
        <v>1</v>
      </c>
      <c r="V107" s="111"/>
    </row>
    <row r="108" spans="1:22" s="78" customFormat="1" ht="12" x14ac:dyDescent="0.2">
      <c r="A108" s="111">
        <f t="shared" si="43"/>
        <v>1</v>
      </c>
      <c r="B108" s="1">
        <v>380</v>
      </c>
      <c r="C108" s="1" t="s">
        <v>226</v>
      </c>
      <c r="D108" s="1"/>
      <c r="E108" s="1"/>
      <c r="F108" s="9"/>
      <c r="G108" s="9"/>
      <c r="H108" s="8">
        <v>0</v>
      </c>
      <c r="I108" s="9">
        <v>9</v>
      </c>
      <c r="J108" s="8">
        <v>0</v>
      </c>
      <c r="K108" s="8">
        <v>1</v>
      </c>
      <c r="L108" s="9">
        <f t="shared" si="42"/>
        <v>0</v>
      </c>
      <c r="M108" s="9">
        <v>0</v>
      </c>
      <c r="N108" s="9"/>
      <c r="O108" s="4"/>
      <c r="P108" s="43"/>
      <c r="Q108" s="43"/>
      <c r="R108" s="88">
        <f t="shared" si="39"/>
        <v>0</v>
      </c>
      <c r="S108" s="88">
        <f t="shared" si="40"/>
        <v>0</v>
      </c>
      <c r="T108" s="88">
        <f t="shared" si="41"/>
        <v>0</v>
      </c>
      <c r="U108" s="78">
        <f t="shared" ca="1" si="31"/>
        <v>1</v>
      </c>
      <c r="V108" s="111"/>
    </row>
    <row r="109" spans="1:22" s="78" customFormat="1" ht="12" x14ac:dyDescent="0.2">
      <c r="A109" s="111">
        <f t="shared" si="43"/>
        <v>0</v>
      </c>
      <c r="B109" s="1"/>
      <c r="C109" s="1"/>
      <c r="D109" s="1"/>
      <c r="E109" s="1"/>
      <c r="F109" s="9"/>
      <c r="G109" s="9"/>
      <c r="H109" s="9"/>
      <c r="I109" s="9"/>
      <c r="J109" s="9"/>
      <c r="K109" s="9"/>
      <c r="L109" s="9">
        <f t="shared" si="42"/>
        <v>0</v>
      </c>
      <c r="M109" s="9"/>
      <c r="N109" s="9"/>
      <c r="O109" s="4"/>
      <c r="P109" s="43"/>
      <c r="Q109" s="43"/>
      <c r="R109" s="88">
        <f t="shared" si="39"/>
        <v>0</v>
      </c>
      <c r="S109" s="88">
        <f t="shared" si="40"/>
        <v>0</v>
      </c>
      <c r="T109" s="88">
        <f t="shared" si="41"/>
        <v>0</v>
      </c>
      <c r="U109" s="78">
        <f t="shared" ca="1" si="31"/>
        <v>1</v>
      </c>
      <c r="V109" s="111"/>
    </row>
    <row r="110" spans="1:22" s="78" customFormat="1" ht="12" x14ac:dyDescent="0.2">
      <c r="A110" s="111">
        <f t="shared" si="43"/>
        <v>1</v>
      </c>
      <c r="B110" s="1">
        <v>383</v>
      </c>
      <c r="C110" s="1" t="s">
        <v>227</v>
      </c>
      <c r="D110" s="1"/>
      <c r="E110" s="1"/>
      <c r="F110" s="9"/>
      <c r="G110" s="9"/>
      <c r="H110" s="8">
        <v>0</v>
      </c>
      <c r="I110" s="9">
        <v>9</v>
      </c>
      <c r="J110" s="8">
        <v>0</v>
      </c>
      <c r="K110" s="8">
        <v>1</v>
      </c>
      <c r="L110" s="9">
        <f t="shared" si="42"/>
        <v>0</v>
      </c>
      <c r="M110" s="9">
        <v>0</v>
      </c>
      <c r="N110" s="9"/>
      <c r="O110" s="4"/>
      <c r="P110" s="43"/>
      <c r="Q110" s="43"/>
      <c r="R110" s="88">
        <f t="shared" si="39"/>
        <v>0</v>
      </c>
      <c r="S110" s="88">
        <f t="shared" si="40"/>
        <v>0</v>
      </c>
      <c r="T110" s="88">
        <f t="shared" si="41"/>
        <v>0</v>
      </c>
      <c r="U110" s="78">
        <f t="shared" ca="1" si="31"/>
        <v>1</v>
      </c>
      <c r="V110" s="111"/>
    </row>
    <row r="111" spans="1:22" s="78" customFormat="1" ht="12" x14ac:dyDescent="0.2">
      <c r="A111" s="111">
        <f t="shared" si="43"/>
        <v>0</v>
      </c>
      <c r="B111" s="1"/>
      <c r="C111" s="1"/>
      <c r="D111" s="1"/>
      <c r="E111" s="1"/>
      <c r="F111" s="9"/>
      <c r="G111" s="9"/>
      <c r="H111" s="9"/>
      <c r="I111" s="9"/>
      <c r="J111" s="9"/>
      <c r="K111" s="9"/>
      <c r="L111" s="9">
        <f t="shared" ref="L111" si="44">J111*K111</f>
        <v>0</v>
      </c>
      <c r="M111" s="9"/>
      <c r="N111" s="9"/>
      <c r="O111" s="4"/>
      <c r="P111" s="43"/>
      <c r="Q111" s="43"/>
      <c r="R111" s="88">
        <f t="shared" ref="R111" si="45">O111-S111</f>
        <v>0</v>
      </c>
      <c r="S111" s="88">
        <f t="shared" ref="S111" si="46">P111*O111</f>
        <v>0</v>
      </c>
      <c r="T111" s="88">
        <f t="shared" si="41"/>
        <v>0</v>
      </c>
      <c r="U111" s="78">
        <f t="shared" ca="1" si="31"/>
        <v>1</v>
      </c>
      <c r="V111" s="111"/>
    </row>
    <row r="112" spans="1:22" s="78" customFormat="1" ht="12" x14ac:dyDescent="0.2">
      <c r="A112" s="111">
        <f t="shared" si="43"/>
        <v>0</v>
      </c>
      <c r="B112" s="1"/>
      <c r="C112" s="1"/>
      <c r="D112" s="1"/>
      <c r="E112" s="1"/>
      <c r="F112" s="9"/>
      <c r="G112" s="9"/>
      <c r="H112" s="9"/>
      <c r="I112" s="9"/>
      <c r="J112" s="9"/>
      <c r="K112" s="9"/>
      <c r="L112" s="9">
        <f t="shared" si="42"/>
        <v>0</v>
      </c>
      <c r="M112" s="9"/>
      <c r="N112" s="9"/>
      <c r="O112" s="4"/>
      <c r="P112" s="43"/>
      <c r="Q112" s="43"/>
      <c r="R112" s="88">
        <f t="shared" ref="R112" si="47">O112-S112</f>
        <v>0</v>
      </c>
      <c r="S112" s="88">
        <f t="shared" ref="S112" si="48">P112*O112</f>
        <v>0</v>
      </c>
      <c r="T112" s="88">
        <f t="shared" si="41"/>
        <v>0</v>
      </c>
      <c r="U112" s="78">
        <f t="shared" ca="1" si="31"/>
        <v>1</v>
      </c>
      <c r="V112" s="111"/>
    </row>
    <row r="113" spans="1:22" s="78" customFormat="1" ht="12" x14ac:dyDescent="0.2">
      <c r="A113" s="111">
        <f t="shared" si="43"/>
        <v>0</v>
      </c>
      <c r="B113" s="1"/>
      <c r="C113" s="1"/>
      <c r="D113" s="1"/>
      <c r="E113" s="1"/>
      <c r="F113" s="9"/>
      <c r="G113" s="9"/>
      <c r="H113" s="9"/>
      <c r="I113" s="9"/>
      <c r="J113" s="9"/>
      <c r="K113" s="9"/>
      <c r="L113" s="9">
        <f t="shared" si="42"/>
        <v>0</v>
      </c>
      <c r="M113" s="9"/>
      <c r="N113" s="9"/>
      <c r="O113" s="4"/>
      <c r="P113" s="43"/>
      <c r="Q113" s="43"/>
      <c r="R113" s="88">
        <f t="shared" si="39"/>
        <v>0</v>
      </c>
      <c r="S113" s="88">
        <f t="shared" si="40"/>
        <v>0</v>
      </c>
      <c r="T113" s="88">
        <f t="shared" si="41"/>
        <v>0</v>
      </c>
      <c r="U113" s="78">
        <f t="shared" ca="1" si="31"/>
        <v>1</v>
      </c>
      <c r="V113" s="111"/>
    </row>
    <row r="114" spans="1:22" s="78" customFormat="1" ht="12" x14ac:dyDescent="0.2">
      <c r="A114" s="111"/>
      <c r="B114" s="418"/>
      <c r="C114" s="418"/>
      <c r="D114" s="419"/>
      <c r="E114" s="419" t="s">
        <v>174</v>
      </c>
      <c r="F114" s="420"/>
      <c r="G114" s="420"/>
      <c r="H114" s="389">
        <f>SUM(H94:H113)/COUNTIF(H94:H113,"&gt;-1")</f>
        <v>0</v>
      </c>
      <c r="I114" s="389">
        <f>SUM(I94:I113)/COUNTIF(I94:I113,"&gt;-0")</f>
        <v>9</v>
      </c>
      <c r="J114" s="421"/>
      <c r="K114" s="421"/>
      <c r="L114" s="391" t="e">
        <f>SUM(L94:L113)/COUNTIF(L94:L113,"&gt;0")</f>
        <v>#DIV/0!</v>
      </c>
      <c r="M114" s="392"/>
      <c r="N114" s="393"/>
      <c r="O114" s="411"/>
      <c r="P114" s="422"/>
      <c r="Q114" s="93"/>
      <c r="R114" s="411"/>
      <c r="S114" s="411"/>
      <c r="T114" s="411"/>
      <c r="U114" s="368"/>
      <c r="V114" s="111"/>
    </row>
    <row r="115" spans="1:22" s="78" customFormat="1" thickBot="1" x14ac:dyDescent="0.25">
      <c r="A115" s="111"/>
      <c r="B115" s="423"/>
      <c r="C115" s="423"/>
      <c r="D115" s="423"/>
      <c r="E115" s="424" t="s">
        <v>228</v>
      </c>
      <c r="F115" s="425"/>
      <c r="G115" s="425"/>
      <c r="H115" s="400"/>
      <c r="I115" s="400"/>
      <c r="J115" s="400"/>
      <c r="K115" s="400"/>
      <c r="L115" s="400"/>
      <c r="M115" s="400"/>
      <c r="N115" s="401"/>
      <c r="O115" s="412">
        <f>SUM(O94:O113)</f>
        <v>0</v>
      </c>
      <c r="P115" s="426"/>
      <c r="Q115" s="94"/>
      <c r="R115" s="412">
        <f>SUM(R94:R113)</f>
        <v>0</v>
      </c>
      <c r="S115" s="412">
        <f>SUM(S94:S113)</f>
        <v>0</v>
      </c>
      <c r="T115" s="412">
        <f>SUM(T94:T113)</f>
        <v>0</v>
      </c>
      <c r="U115" s="368"/>
      <c r="V115" s="111"/>
    </row>
    <row r="116" spans="1:22" s="78" customFormat="1" thickTop="1" x14ac:dyDescent="0.2">
      <c r="A116" s="111"/>
      <c r="B116" s="427"/>
      <c r="C116" s="427"/>
      <c r="D116" s="427"/>
      <c r="E116" s="427"/>
      <c r="F116" s="374"/>
      <c r="G116" s="374"/>
      <c r="H116" s="374"/>
      <c r="I116" s="374"/>
      <c r="J116" s="374"/>
      <c r="K116" s="374"/>
      <c r="L116" s="374"/>
      <c r="M116" s="374"/>
      <c r="N116" s="374"/>
      <c r="O116" s="414"/>
      <c r="P116" s="379"/>
      <c r="Q116" s="43"/>
      <c r="R116" s="414"/>
      <c r="S116" s="414"/>
      <c r="T116" s="414"/>
      <c r="U116" s="368"/>
      <c r="V116" s="111"/>
    </row>
    <row r="117" spans="1:22" s="78" customFormat="1" ht="15.75" x14ac:dyDescent="0.2">
      <c r="A117" s="111"/>
      <c r="B117" s="363">
        <v>4</v>
      </c>
      <c r="C117" s="404" t="s">
        <v>229</v>
      </c>
      <c r="D117" s="405"/>
      <c r="E117" s="405"/>
      <c r="F117" s="406"/>
      <c r="G117" s="406"/>
      <c r="H117" s="406"/>
      <c r="I117" s="406"/>
      <c r="J117" s="406"/>
      <c r="K117" s="406"/>
      <c r="L117" s="365"/>
      <c r="M117" s="365"/>
      <c r="N117" s="365"/>
      <c r="O117" s="407"/>
      <c r="P117" s="408"/>
      <c r="Q117" s="41"/>
      <c r="R117" s="407"/>
      <c r="S117" s="407"/>
      <c r="T117" s="407"/>
      <c r="U117" s="368"/>
      <c r="V117" s="111"/>
    </row>
    <row r="118" spans="1:22" s="78" customFormat="1" ht="12" x14ac:dyDescent="0.2">
      <c r="A118" s="111">
        <f t="shared" si="43"/>
        <v>1</v>
      </c>
      <c r="B118" s="1">
        <v>410</v>
      </c>
      <c r="C118" s="2" t="s">
        <v>230</v>
      </c>
      <c r="D118" s="2" t="s">
        <v>231</v>
      </c>
      <c r="E118" s="2"/>
      <c r="F118" s="8"/>
      <c r="G118" s="8"/>
      <c r="H118" s="8">
        <v>0</v>
      </c>
      <c r="I118" s="9">
        <v>9</v>
      </c>
      <c r="J118" s="8">
        <v>0</v>
      </c>
      <c r="K118" s="8">
        <v>1</v>
      </c>
      <c r="L118" s="9">
        <f t="shared" ref="L118" si="49">J118*K118</f>
        <v>0</v>
      </c>
      <c r="M118" s="9">
        <v>0</v>
      </c>
      <c r="N118" s="9"/>
      <c r="O118" s="3"/>
      <c r="P118" s="42"/>
      <c r="Q118" s="42"/>
      <c r="R118" s="88">
        <f t="shared" ref="R118:R132" si="50">O118-S118</f>
        <v>0</v>
      </c>
      <c r="S118" s="88">
        <f t="shared" ref="S118:S132" si="51">P118*O118</f>
        <v>0</v>
      </c>
      <c r="T118" s="88">
        <f>Q118*S118</f>
        <v>0</v>
      </c>
      <c r="U118" s="78">
        <f t="shared" ca="1" si="31"/>
        <v>1</v>
      </c>
      <c r="V118" s="111"/>
    </row>
    <row r="119" spans="1:22" s="78" customFormat="1" ht="12" x14ac:dyDescent="0.2">
      <c r="A119" s="111">
        <f t="shared" si="43"/>
        <v>0</v>
      </c>
      <c r="B119" s="1"/>
      <c r="C119" s="2"/>
      <c r="D119" s="2"/>
      <c r="E119" s="2"/>
      <c r="F119" s="8"/>
      <c r="G119" s="8"/>
      <c r="H119" s="8"/>
      <c r="I119" s="9"/>
      <c r="J119" s="8"/>
      <c r="K119" s="8"/>
      <c r="L119" s="9">
        <f t="shared" ref="L119:L132" si="52">J119*K119</f>
        <v>0</v>
      </c>
      <c r="M119" s="9"/>
      <c r="N119" s="9"/>
      <c r="O119" s="3"/>
      <c r="P119" s="42"/>
      <c r="Q119" s="42"/>
      <c r="R119" s="88">
        <f t="shared" si="50"/>
        <v>0</v>
      </c>
      <c r="S119" s="88">
        <f t="shared" si="51"/>
        <v>0</v>
      </c>
      <c r="T119" s="88">
        <f t="shared" ref="T119:T132" si="53">Q119*S119</f>
        <v>0</v>
      </c>
      <c r="U119" s="78">
        <f t="shared" ca="1" si="31"/>
        <v>1</v>
      </c>
      <c r="V119" s="111"/>
    </row>
    <row r="120" spans="1:22" s="78" customFormat="1" ht="12" x14ac:dyDescent="0.2">
      <c r="A120" s="111">
        <f t="shared" si="43"/>
        <v>1</v>
      </c>
      <c r="B120" s="1">
        <v>420</v>
      </c>
      <c r="C120" s="2" t="s">
        <v>232</v>
      </c>
      <c r="D120" s="2" t="s">
        <v>233</v>
      </c>
      <c r="E120" s="2"/>
      <c r="F120" s="8"/>
      <c r="G120" s="8"/>
      <c r="H120" s="8">
        <v>0</v>
      </c>
      <c r="I120" s="9">
        <v>9</v>
      </c>
      <c r="J120" s="8">
        <v>0</v>
      </c>
      <c r="K120" s="8">
        <v>1</v>
      </c>
      <c r="L120" s="9">
        <f t="shared" si="52"/>
        <v>0</v>
      </c>
      <c r="M120" s="9">
        <v>0</v>
      </c>
      <c r="N120" s="9"/>
      <c r="O120" s="3"/>
      <c r="P120" s="42"/>
      <c r="Q120" s="42"/>
      <c r="R120" s="88">
        <f t="shared" si="50"/>
        <v>0</v>
      </c>
      <c r="S120" s="88">
        <f t="shared" si="51"/>
        <v>0</v>
      </c>
      <c r="T120" s="88">
        <f t="shared" si="53"/>
        <v>0</v>
      </c>
      <c r="U120" s="78">
        <f t="shared" ca="1" si="31"/>
        <v>1</v>
      </c>
      <c r="V120" s="111"/>
    </row>
    <row r="121" spans="1:22" s="78" customFormat="1" ht="12" x14ac:dyDescent="0.2">
      <c r="A121" s="111">
        <f t="shared" si="43"/>
        <v>0</v>
      </c>
      <c r="B121" s="1"/>
      <c r="C121" s="2"/>
      <c r="D121" s="2"/>
      <c r="E121" s="2"/>
      <c r="F121" s="8"/>
      <c r="G121" s="8"/>
      <c r="H121" s="8"/>
      <c r="I121" s="9"/>
      <c r="J121" s="8"/>
      <c r="K121" s="8"/>
      <c r="L121" s="9">
        <f t="shared" si="52"/>
        <v>0</v>
      </c>
      <c r="M121" s="9"/>
      <c r="N121" s="9"/>
      <c r="O121" s="3"/>
      <c r="P121" s="42"/>
      <c r="Q121" s="42"/>
      <c r="R121" s="88">
        <f t="shared" si="50"/>
        <v>0</v>
      </c>
      <c r="S121" s="88">
        <f t="shared" si="51"/>
        <v>0</v>
      </c>
      <c r="T121" s="88">
        <f t="shared" si="53"/>
        <v>0</v>
      </c>
      <c r="U121" s="78">
        <f t="shared" ca="1" si="31"/>
        <v>1</v>
      </c>
      <c r="V121" s="111"/>
    </row>
    <row r="122" spans="1:22" s="78" customFormat="1" ht="24" x14ac:dyDescent="0.2">
      <c r="A122" s="111">
        <f t="shared" si="43"/>
        <v>1</v>
      </c>
      <c r="B122" s="1">
        <v>430</v>
      </c>
      <c r="C122" s="2" t="s">
        <v>234</v>
      </c>
      <c r="D122" s="2" t="s">
        <v>235</v>
      </c>
      <c r="E122" s="2"/>
      <c r="F122" s="8"/>
      <c r="G122" s="8"/>
      <c r="H122" s="8">
        <v>0</v>
      </c>
      <c r="I122" s="9">
        <v>9</v>
      </c>
      <c r="J122" s="8">
        <v>0</v>
      </c>
      <c r="K122" s="8">
        <v>1</v>
      </c>
      <c r="L122" s="9">
        <f t="shared" si="52"/>
        <v>0</v>
      </c>
      <c r="M122" s="9">
        <v>0</v>
      </c>
      <c r="N122" s="9"/>
      <c r="O122" s="3"/>
      <c r="P122" s="42"/>
      <c r="Q122" s="42"/>
      <c r="R122" s="88">
        <f t="shared" si="50"/>
        <v>0</v>
      </c>
      <c r="S122" s="88">
        <f t="shared" si="51"/>
        <v>0</v>
      </c>
      <c r="T122" s="88">
        <f t="shared" si="53"/>
        <v>0</v>
      </c>
      <c r="U122" s="78">
        <f t="shared" ca="1" si="31"/>
        <v>1</v>
      </c>
      <c r="V122" s="111"/>
    </row>
    <row r="123" spans="1:22" s="78" customFormat="1" ht="12" x14ac:dyDescent="0.2">
      <c r="A123" s="111">
        <f t="shared" si="43"/>
        <v>0</v>
      </c>
      <c r="B123" s="1"/>
      <c r="C123" s="2"/>
      <c r="D123" s="2"/>
      <c r="E123" s="2"/>
      <c r="F123" s="8"/>
      <c r="G123" s="8"/>
      <c r="H123" s="8"/>
      <c r="I123" s="9"/>
      <c r="J123" s="8"/>
      <c r="K123" s="8"/>
      <c r="L123" s="9">
        <f t="shared" si="52"/>
        <v>0</v>
      </c>
      <c r="M123" s="9"/>
      <c r="N123" s="9"/>
      <c r="O123" s="3"/>
      <c r="P123" s="42"/>
      <c r="Q123" s="42"/>
      <c r="R123" s="88">
        <f t="shared" si="50"/>
        <v>0</v>
      </c>
      <c r="S123" s="88">
        <f t="shared" si="51"/>
        <v>0</v>
      </c>
      <c r="T123" s="88">
        <f t="shared" si="53"/>
        <v>0</v>
      </c>
      <c r="U123" s="78">
        <f t="shared" ca="1" si="31"/>
        <v>1</v>
      </c>
      <c r="V123" s="111"/>
    </row>
    <row r="124" spans="1:22" s="78" customFormat="1" ht="12" x14ac:dyDescent="0.2">
      <c r="A124" s="111">
        <f t="shared" si="43"/>
        <v>1</v>
      </c>
      <c r="B124" s="1">
        <v>440</v>
      </c>
      <c r="C124" s="2" t="s">
        <v>236</v>
      </c>
      <c r="D124" s="2"/>
      <c r="E124" s="2"/>
      <c r="F124" s="8"/>
      <c r="G124" s="8"/>
      <c r="H124" s="8">
        <v>0</v>
      </c>
      <c r="I124" s="9">
        <v>9</v>
      </c>
      <c r="J124" s="8">
        <v>0</v>
      </c>
      <c r="K124" s="8">
        <v>1</v>
      </c>
      <c r="L124" s="9">
        <f t="shared" si="52"/>
        <v>0</v>
      </c>
      <c r="M124" s="9">
        <v>0</v>
      </c>
      <c r="N124" s="9"/>
      <c r="O124" s="3"/>
      <c r="P124" s="42"/>
      <c r="Q124" s="42"/>
      <c r="R124" s="88">
        <f t="shared" si="50"/>
        <v>0</v>
      </c>
      <c r="S124" s="88">
        <f t="shared" si="51"/>
        <v>0</v>
      </c>
      <c r="T124" s="88">
        <f t="shared" si="53"/>
        <v>0</v>
      </c>
      <c r="U124" s="78">
        <f t="shared" ca="1" si="31"/>
        <v>1</v>
      </c>
      <c r="V124" s="111"/>
    </row>
    <row r="125" spans="1:22" s="78" customFormat="1" ht="12" x14ac:dyDescent="0.2">
      <c r="A125" s="111">
        <f t="shared" si="43"/>
        <v>0</v>
      </c>
      <c r="B125" s="1"/>
      <c r="C125" s="2"/>
      <c r="D125" s="2"/>
      <c r="E125" s="2"/>
      <c r="F125" s="8"/>
      <c r="G125" s="8"/>
      <c r="H125" s="8"/>
      <c r="I125" s="9"/>
      <c r="J125" s="8"/>
      <c r="K125" s="8"/>
      <c r="L125" s="9">
        <f t="shared" si="52"/>
        <v>0</v>
      </c>
      <c r="M125" s="9"/>
      <c r="N125" s="9"/>
      <c r="O125" s="3"/>
      <c r="P125" s="42"/>
      <c r="Q125" s="42"/>
      <c r="R125" s="88">
        <f t="shared" si="50"/>
        <v>0</v>
      </c>
      <c r="S125" s="88">
        <f t="shared" si="51"/>
        <v>0</v>
      </c>
      <c r="T125" s="88">
        <f t="shared" si="53"/>
        <v>0</v>
      </c>
      <c r="U125" s="78">
        <f t="shared" ca="1" si="31"/>
        <v>1</v>
      </c>
      <c r="V125" s="111"/>
    </row>
    <row r="126" spans="1:22" s="78" customFormat="1" ht="12" x14ac:dyDescent="0.2">
      <c r="A126" s="111">
        <f t="shared" si="43"/>
        <v>1</v>
      </c>
      <c r="B126" s="1">
        <v>443</v>
      </c>
      <c r="C126" s="2" t="s">
        <v>237</v>
      </c>
      <c r="D126" s="2"/>
      <c r="E126" s="2"/>
      <c r="F126" s="8"/>
      <c r="G126" s="8"/>
      <c r="H126" s="8">
        <v>0</v>
      </c>
      <c r="I126" s="9">
        <v>9</v>
      </c>
      <c r="J126" s="8">
        <v>0</v>
      </c>
      <c r="K126" s="8">
        <v>1</v>
      </c>
      <c r="L126" s="9">
        <f t="shared" si="52"/>
        <v>0</v>
      </c>
      <c r="M126" s="9">
        <v>0</v>
      </c>
      <c r="N126" s="9"/>
      <c r="O126" s="3"/>
      <c r="P126" s="42"/>
      <c r="Q126" s="42"/>
      <c r="R126" s="88">
        <f t="shared" si="50"/>
        <v>0</v>
      </c>
      <c r="S126" s="88">
        <f t="shared" si="51"/>
        <v>0</v>
      </c>
      <c r="T126" s="88">
        <f t="shared" si="53"/>
        <v>0</v>
      </c>
      <c r="U126" s="78">
        <f t="shared" ca="1" si="31"/>
        <v>1</v>
      </c>
      <c r="V126" s="111"/>
    </row>
    <row r="127" spans="1:22" s="78" customFormat="1" ht="12" x14ac:dyDescent="0.2">
      <c r="A127" s="111">
        <f t="shared" si="43"/>
        <v>0</v>
      </c>
      <c r="B127" s="1"/>
      <c r="C127" s="2"/>
      <c r="D127" s="2"/>
      <c r="E127" s="2"/>
      <c r="F127" s="8"/>
      <c r="G127" s="8"/>
      <c r="H127" s="8"/>
      <c r="I127" s="9"/>
      <c r="J127" s="8"/>
      <c r="K127" s="8"/>
      <c r="L127" s="9">
        <f t="shared" si="52"/>
        <v>0</v>
      </c>
      <c r="M127" s="9"/>
      <c r="N127" s="9"/>
      <c r="O127" s="3"/>
      <c r="P127" s="42"/>
      <c r="Q127" s="42"/>
      <c r="R127" s="88">
        <f t="shared" si="50"/>
        <v>0</v>
      </c>
      <c r="S127" s="88">
        <f t="shared" si="51"/>
        <v>0</v>
      </c>
      <c r="T127" s="88">
        <f t="shared" si="53"/>
        <v>0</v>
      </c>
      <c r="U127" s="78">
        <f t="shared" ca="1" si="31"/>
        <v>1</v>
      </c>
      <c r="V127" s="111"/>
    </row>
    <row r="128" spans="1:22" s="78" customFormat="1" ht="12" x14ac:dyDescent="0.2">
      <c r="A128" s="111">
        <f t="shared" si="43"/>
        <v>1</v>
      </c>
      <c r="B128" s="1">
        <v>450</v>
      </c>
      <c r="C128" s="2" t="s">
        <v>238</v>
      </c>
      <c r="D128" s="2"/>
      <c r="E128" s="2"/>
      <c r="F128" s="8"/>
      <c r="G128" s="8"/>
      <c r="H128" s="8">
        <v>0</v>
      </c>
      <c r="I128" s="9">
        <v>9</v>
      </c>
      <c r="J128" s="8">
        <v>0</v>
      </c>
      <c r="K128" s="8">
        <v>1</v>
      </c>
      <c r="L128" s="9">
        <f t="shared" si="52"/>
        <v>0</v>
      </c>
      <c r="M128" s="9">
        <v>0</v>
      </c>
      <c r="N128" s="9"/>
      <c r="O128" s="3"/>
      <c r="P128" s="42"/>
      <c r="Q128" s="42"/>
      <c r="R128" s="88">
        <f t="shared" si="50"/>
        <v>0</v>
      </c>
      <c r="S128" s="88">
        <f t="shared" si="51"/>
        <v>0</v>
      </c>
      <c r="T128" s="88">
        <f t="shared" si="53"/>
        <v>0</v>
      </c>
      <c r="U128" s="78">
        <f t="shared" ca="1" si="31"/>
        <v>1</v>
      </c>
      <c r="V128" s="111"/>
    </row>
    <row r="129" spans="1:22" s="78" customFormat="1" ht="12" x14ac:dyDescent="0.2">
      <c r="A129" s="111">
        <f t="shared" si="43"/>
        <v>0</v>
      </c>
      <c r="B129" s="1"/>
      <c r="C129" s="2"/>
      <c r="D129" s="2"/>
      <c r="E129" s="2"/>
      <c r="F129" s="8"/>
      <c r="G129" s="8"/>
      <c r="H129" s="8"/>
      <c r="I129" s="9"/>
      <c r="J129" s="8"/>
      <c r="K129" s="8"/>
      <c r="L129" s="9">
        <f t="shared" si="52"/>
        <v>0</v>
      </c>
      <c r="M129" s="9"/>
      <c r="N129" s="9"/>
      <c r="O129" s="3"/>
      <c r="P129" s="42"/>
      <c r="Q129" s="42"/>
      <c r="R129" s="88">
        <f t="shared" si="50"/>
        <v>0</v>
      </c>
      <c r="S129" s="88">
        <f t="shared" si="51"/>
        <v>0</v>
      </c>
      <c r="T129" s="88">
        <f t="shared" si="53"/>
        <v>0</v>
      </c>
      <c r="U129" s="78">
        <f t="shared" ca="1" si="31"/>
        <v>1</v>
      </c>
      <c r="V129" s="111"/>
    </row>
    <row r="130" spans="1:22" s="78" customFormat="1" ht="12" x14ac:dyDescent="0.2">
      <c r="A130" s="111">
        <f t="shared" si="43"/>
        <v>1</v>
      </c>
      <c r="B130" s="1">
        <v>460</v>
      </c>
      <c r="C130" s="2" t="s">
        <v>239</v>
      </c>
      <c r="D130" s="2"/>
      <c r="E130" s="2"/>
      <c r="F130" s="8"/>
      <c r="G130" s="8"/>
      <c r="H130" s="8">
        <v>0</v>
      </c>
      <c r="I130" s="9">
        <v>9</v>
      </c>
      <c r="J130" s="8">
        <v>0</v>
      </c>
      <c r="K130" s="8">
        <v>1</v>
      </c>
      <c r="L130" s="9">
        <f t="shared" si="52"/>
        <v>0</v>
      </c>
      <c r="M130" s="9">
        <v>0</v>
      </c>
      <c r="N130" s="9"/>
      <c r="O130" s="3"/>
      <c r="P130" s="42"/>
      <c r="Q130" s="42"/>
      <c r="R130" s="88">
        <f t="shared" si="50"/>
        <v>0</v>
      </c>
      <c r="S130" s="88">
        <f t="shared" si="51"/>
        <v>0</v>
      </c>
      <c r="T130" s="88">
        <f t="shared" si="53"/>
        <v>0</v>
      </c>
      <c r="U130" s="78">
        <f t="shared" ca="1" si="31"/>
        <v>1</v>
      </c>
      <c r="V130" s="111"/>
    </row>
    <row r="131" spans="1:22" s="78" customFormat="1" ht="12" x14ac:dyDescent="0.2">
      <c r="A131" s="111">
        <f t="shared" si="43"/>
        <v>0</v>
      </c>
      <c r="B131" s="1"/>
      <c r="C131" s="2"/>
      <c r="D131" s="2"/>
      <c r="E131" s="2"/>
      <c r="F131" s="8"/>
      <c r="G131" s="8"/>
      <c r="H131" s="8"/>
      <c r="I131" s="9"/>
      <c r="J131" s="8"/>
      <c r="K131" s="8"/>
      <c r="L131" s="9">
        <f t="shared" si="52"/>
        <v>0</v>
      </c>
      <c r="M131" s="9"/>
      <c r="N131" s="9"/>
      <c r="O131" s="3"/>
      <c r="P131" s="42"/>
      <c r="Q131" s="42"/>
      <c r="R131" s="88">
        <f t="shared" ref="R131" si="54">O131-S131</f>
        <v>0</v>
      </c>
      <c r="S131" s="88">
        <f t="shared" ref="S131" si="55">P131*O131</f>
        <v>0</v>
      </c>
      <c r="T131" s="88">
        <f t="shared" si="53"/>
        <v>0</v>
      </c>
      <c r="U131" s="78">
        <f t="shared" ca="1" si="31"/>
        <v>1</v>
      </c>
      <c r="V131" s="111"/>
    </row>
    <row r="132" spans="1:22" s="78" customFormat="1" ht="12" x14ac:dyDescent="0.2">
      <c r="A132" s="111">
        <f t="shared" si="43"/>
        <v>0</v>
      </c>
      <c r="B132" s="1"/>
      <c r="C132" s="2"/>
      <c r="D132" s="2"/>
      <c r="E132" s="2"/>
      <c r="F132" s="8"/>
      <c r="G132" s="8"/>
      <c r="H132" s="8"/>
      <c r="I132" s="9"/>
      <c r="J132" s="8"/>
      <c r="K132" s="8"/>
      <c r="L132" s="9">
        <f t="shared" si="52"/>
        <v>0</v>
      </c>
      <c r="M132" s="9"/>
      <c r="N132" s="9"/>
      <c r="O132" s="3"/>
      <c r="P132" s="42"/>
      <c r="Q132" s="42"/>
      <c r="R132" s="88">
        <f t="shared" si="50"/>
        <v>0</v>
      </c>
      <c r="S132" s="88">
        <f t="shared" si="51"/>
        <v>0</v>
      </c>
      <c r="T132" s="88">
        <f t="shared" si="53"/>
        <v>0</v>
      </c>
      <c r="U132" s="78">
        <f t="shared" ca="1" si="31"/>
        <v>1</v>
      </c>
      <c r="V132" s="111"/>
    </row>
    <row r="133" spans="1:22" s="78" customFormat="1" ht="12" x14ac:dyDescent="0.2">
      <c r="A133" s="111"/>
      <c r="B133" s="418"/>
      <c r="C133" s="418"/>
      <c r="D133" s="419"/>
      <c r="E133" s="419" t="s">
        <v>174</v>
      </c>
      <c r="F133" s="420"/>
      <c r="G133" s="420"/>
      <c r="H133" s="389">
        <f>SUM(H118:H132)/COUNTIF(H118:H132,"&gt;-1")</f>
        <v>0</v>
      </c>
      <c r="I133" s="389">
        <f>SUM(I118:I132)/COUNTIF(I118:I132,"&gt;-0")</f>
        <v>9</v>
      </c>
      <c r="J133" s="421"/>
      <c r="K133" s="421"/>
      <c r="L133" s="391" t="e">
        <f>SUM(L118:L132)/COUNTIF(L118:L132,"&gt;0")</f>
        <v>#DIV/0!</v>
      </c>
      <c r="M133" s="392"/>
      <c r="N133" s="393"/>
      <c r="O133" s="411"/>
      <c r="P133" s="422"/>
      <c r="Q133" s="93"/>
      <c r="R133" s="411"/>
      <c r="S133" s="411"/>
      <c r="T133" s="411"/>
      <c r="U133" s="368"/>
      <c r="V133" s="111"/>
    </row>
    <row r="134" spans="1:22" s="78" customFormat="1" thickBot="1" x14ac:dyDescent="0.25">
      <c r="A134" s="111"/>
      <c r="B134" s="423"/>
      <c r="C134" s="423"/>
      <c r="D134" s="423"/>
      <c r="E134" s="424" t="s">
        <v>240</v>
      </c>
      <c r="F134" s="425"/>
      <c r="G134" s="425"/>
      <c r="H134" s="400"/>
      <c r="I134" s="400"/>
      <c r="J134" s="400"/>
      <c r="K134" s="400"/>
      <c r="L134" s="400"/>
      <c r="M134" s="400"/>
      <c r="N134" s="401"/>
      <c r="O134" s="412">
        <f>SUM(O118:O132)</f>
        <v>0</v>
      </c>
      <c r="P134" s="426"/>
      <c r="Q134" s="94"/>
      <c r="R134" s="412">
        <f>SUM(R118:R132)</f>
        <v>0</v>
      </c>
      <c r="S134" s="412">
        <f>SUM(S118:S132)</f>
        <v>0</v>
      </c>
      <c r="T134" s="412">
        <f>SUM(T118:T132)</f>
        <v>0</v>
      </c>
      <c r="U134" s="368"/>
      <c r="V134" s="111"/>
    </row>
    <row r="135" spans="1:22" s="78" customFormat="1" thickTop="1" x14ac:dyDescent="0.2">
      <c r="A135" s="111">
        <f t="shared" si="43"/>
        <v>0</v>
      </c>
      <c r="B135" s="427"/>
      <c r="C135" s="438"/>
      <c r="D135" s="438"/>
      <c r="E135" s="438"/>
      <c r="F135" s="439"/>
      <c r="G135" s="439"/>
      <c r="H135" s="439"/>
      <c r="I135" s="439"/>
      <c r="J135" s="439"/>
      <c r="K135" s="439"/>
      <c r="L135" s="374"/>
      <c r="M135" s="374"/>
      <c r="N135" s="374"/>
      <c r="O135" s="413"/>
      <c r="P135" s="440"/>
      <c r="Q135" s="42"/>
      <c r="R135" s="413"/>
      <c r="S135" s="413"/>
      <c r="T135" s="413"/>
      <c r="U135" s="368"/>
      <c r="V135" s="111"/>
    </row>
    <row r="136" spans="1:22" s="78" customFormat="1" ht="15.75" x14ac:dyDescent="0.2">
      <c r="A136" s="111">
        <f t="shared" si="43"/>
        <v>0</v>
      </c>
      <c r="B136" s="363">
        <v>5</v>
      </c>
      <c r="C136" s="404" t="s">
        <v>47</v>
      </c>
      <c r="D136" s="405"/>
      <c r="E136" s="405"/>
      <c r="F136" s="406"/>
      <c r="G136" s="406"/>
      <c r="H136" s="406"/>
      <c r="I136" s="406"/>
      <c r="J136" s="406"/>
      <c r="K136" s="406"/>
      <c r="L136" s="365"/>
      <c r="M136" s="365"/>
      <c r="N136" s="365"/>
      <c r="O136" s="407"/>
      <c r="P136" s="408"/>
      <c r="Q136" s="41"/>
      <c r="R136" s="407"/>
      <c r="S136" s="407"/>
      <c r="T136" s="407"/>
      <c r="U136" s="368"/>
      <c r="V136" s="111"/>
    </row>
    <row r="137" spans="1:22" s="78" customFormat="1" ht="12" x14ac:dyDescent="0.2">
      <c r="A137" s="111">
        <f t="shared" si="43"/>
        <v>1</v>
      </c>
      <c r="B137" s="1">
        <v>510</v>
      </c>
      <c r="C137" s="2" t="s">
        <v>241</v>
      </c>
      <c r="D137" s="2"/>
      <c r="E137" s="2"/>
      <c r="F137" s="8"/>
      <c r="G137" s="8"/>
      <c r="H137" s="8">
        <v>0</v>
      </c>
      <c r="I137" s="9">
        <v>9</v>
      </c>
      <c r="J137" s="8">
        <v>0</v>
      </c>
      <c r="K137" s="8">
        <v>1</v>
      </c>
      <c r="L137" s="9">
        <f t="shared" ref="L137" si="56">J137*K137</f>
        <v>0</v>
      </c>
      <c r="M137" s="9">
        <v>0</v>
      </c>
      <c r="N137" s="9"/>
      <c r="O137" s="3"/>
      <c r="P137" s="42"/>
      <c r="Q137" s="42"/>
      <c r="R137" s="88">
        <f t="shared" ref="R137:R163" si="57">O137-S137</f>
        <v>0</v>
      </c>
      <c r="S137" s="88">
        <f t="shared" ref="S137:S163" si="58">P137*O137</f>
        <v>0</v>
      </c>
      <c r="T137" s="88">
        <f>Q137*S137</f>
        <v>0</v>
      </c>
      <c r="U137" s="78">
        <f t="shared" ca="1" si="31"/>
        <v>1</v>
      </c>
      <c r="V137" s="111"/>
    </row>
    <row r="138" spans="1:22" s="78" customFormat="1" ht="12" x14ac:dyDescent="0.2">
      <c r="A138" s="111">
        <f t="shared" si="43"/>
        <v>0</v>
      </c>
      <c r="B138" s="1"/>
      <c r="C138" s="2"/>
      <c r="D138" s="2"/>
      <c r="E138" s="2"/>
      <c r="F138" s="8"/>
      <c r="G138" s="8"/>
      <c r="H138" s="8"/>
      <c r="I138" s="9"/>
      <c r="J138" s="8"/>
      <c r="K138" s="8"/>
      <c r="L138" s="9">
        <f t="shared" ref="L138:L163" si="59">J138*K138</f>
        <v>0</v>
      </c>
      <c r="M138" s="9"/>
      <c r="N138" s="9"/>
      <c r="O138" s="3"/>
      <c r="P138" s="42"/>
      <c r="Q138" s="42"/>
      <c r="R138" s="88">
        <f t="shared" si="57"/>
        <v>0</v>
      </c>
      <c r="S138" s="88">
        <f t="shared" si="58"/>
        <v>0</v>
      </c>
      <c r="T138" s="88">
        <f t="shared" ref="T138:T163" si="60">Q138*S138</f>
        <v>0</v>
      </c>
      <c r="U138" s="78">
        <f t="shared" ca="1" si="31"/>
        <v>1</v>
      </c>
      <c r="V138" s="111"/>
    </row>
    <row r="139" spans="1:22" s="78" customFormat="1" ht="12" x14ac:dyDescent="0.2">
      <c r="A139" s="111">
        <f t="shared" si="43"/>
        <v>1</v>
      </c>
      <c r="B139" s="1">
        <v>520</v>
      </c>
      <c r="C139" s="2" t="s">
        <v>242</v>
      </c>
      <c r="D139" s="2"/>
      <c r="E139" s="2"/>
      <c r="F139" s="8"/>
      <c r="G139" s="8"/>
      <c r="H139" s="8">
        <v>0</v>
      </c>
      <c r="I139" s="9">
        <v>9</v>
      </c>
      <c r="J139" s="8">
        <v>0</v>
      </c>
      <c r="K139" s="8">
        <v>1</v>
      </c>
      <c r="L139" s="9">
        <f t="shared" si="59"/>
        <v>0</v>
      </c>
      <c r="M139" s="9">
        <v>0</v>
      </c>
      <c r="N139" s="9"/>
      <c r="O139" s="3"/>
      <c r="P139" s="42"/>
      <c r="Q139" s="42"/>
      <c r="R139" s="88">
        <f t="shared" si="57"/>
        <v>0</v>
      </c>
      <c r="S139" s="88">
        <f t="shared" si="58"/>
        <v>0</v>
      </c>
      <c r="T139" s="88">
        <f t="shared" si="60"/>
        <v>0</v>
      </c>
      <c r="U139" s="78">
        <f t="shared" ca="1" si="31"/>
        <v>1</v>
      </c>
      <c r="V139" s="111"/>
    </row>
    <row r="140" spans="1:22" s="78" customFormat="1" ht="12" x14ac:dyDescent="0.2">
      <c r="A140" s="111">
        <f t="shared" si="43"/>
        <v>0</v>
      </c>
      <c r="B140" s="1"/>
      <c r="C140" s="2"/>
      <c r="D140" s="2"/>
      <c r="E140" s="2"/>
      <c r="F140" s="8"/>
      <c r="G140" s="8"/>
      <c r="H140" s="8"/>
      <c r="I140" s="9"/>
      <c r="J140" s="8"/>
      <c r="K140" s="8"/>
      <c r="L140" s="9">
        <f t="shared" si="59"/>
        <v>0</v>
      </c>
      <c r="M140" s="9"/>
      <c r="N140" s="9"/>
      <c r="O140" s="3"/>
      <c r="P140" s="42"/>
      <c r="Q140" s="42"/>
      <c r="R140" s="88">
        <f t="shared" si="57"/>
        <v>0</v>
      </c>
      <c r="S140" s="88">
        <f t="shared" si="58"/>
        <v>0</v>
      </c>
      <c r="T140" s="88">
        <f t="shared" si="60"/>
        <v>0</v>
      </c>
      <c r="U140" s="78">
        <f t="shared" ca="1" si="31"/>
        <v>1</v>
      </c>
      <c r="V140" s="111"/>
    </row>
    <row r="141" spans="1:22" s="78" customFormat="1" ht="12" x14ac:dyDescent="0.2">
      <c r="A141" s="111">
        <f t="shared" si="43"/>
        <v>1</v>
      </c>
      <c r="B141" s="1">
        <v>530</v>
      </c>
      <c r="C141" s="2" t="s">
        <v>243</v>
      </c>
      <c r="D141" s="2"/>
      <c r="E141" s="2"/>
      <c r="F141" s="8"/>
      <c r="G141" s="8"/>
      <c r="H141" s="8">
        <v>0</v>
      </c>
      <c r="I141" s="9">
        <v>9</v>
      </c>
      <c r="J141" s="8">
        <v>0</v>
      </c>
      <c r="K141" s="8">
        <v>1</v>
      </c>
      <c r="L141" s="9">
        <f t="shared" si="59"/>
        <v>0</v>
      </c>
      <c r="M141" s="9">
        <v>0</v>
      </c>
      <c r="N141" s="9"/>
      <c r="O141" s="3"/>
      <c r="P141" s="42"/>
      <c r="Q141" s="42"/>
      <c r="R141" s="88">
        <f t="shared" si="57"/>
        <v>0</v>
      </c>
      <c r="S141" s="88">
        <f t="shared" si="58"/>
        <v>0</v>
      </c>
      <c r="T141" s="88">
        <f t="shared" si="60"/>
        <v>0</v>
      </c>
      <c r="U141" s="78">
        <f t="shared" ca="1" si="31"/>
        <v>1</v>
      </c>
      <c r="V141" s="111"/>
    </row>
    <row r="142" spans="1:22" s="78" customFormat="1" ht="12" x14ac:dyDescent="0.2">
      <c r="A142" s="111">
        <f t="shared" si="43"/>
        <v>0</v>
      </c>
      <c r="B142" s="1"/>
      <c r="C142" s="2"/>
      <c r="D142" s="2"/>
      <c r="E142" s="2"/>
      <c r="F142" s="8"/>
      <c r="G142" s="8"/>
      <c r="H142" s="8"/>
      <c r="I142" s="9"/>
      <c r="J142" s="8"/>
      <c r="K142" s="8"/>
      <c r="L142" s="9">
        <f t="shared" si="59"/>
        <v>0</v>
      </c>
      <c r="M142" s="9"/>
      <c r="N142" s="9"/>
      <c r="O142" s="3"/>
      <c r="P142" s="42"/>
      <c r="Q142" s="42"/>
      <c r="R142" s="88">
        <f t="shared" si="57"/>
        <v>0</v>
      </c>
      <c r="S142" s="88">
        <f t="shared" si="58"/>
        <v>0</v>
      </c>
      <c r="T142" s="88">
        <f t="shared" si="60"/>
        <v>0</v>
      </c>
      <c r="U142" s="78">
        <f t="shared" ca="1" si="31"/>
        <v>1</v>
      </c>
      <c r="V142" s="111"/>
    </row>
    <row r="143" spans="1:22" s="78" customFormat="1" ht="12" x14ac:dyDescent="0.2">
      <c r="A143" s="111">
        <f t="shared" si="43"/>
        <v>1</v>
      </c>
      <c r="B143" s="1">
        <v>540</v>
      </c>
      <c r="C143" s="2" t="s">
        <v>244</v>
      </c>
      <c r="D143" s="2"/>
      <c r="E143" s="2"/>
      <c r="F143" s="8"/>
      <c r="G143" s="8"/>
      <c r="H143" s="8">
        <v>0</v>
      </c>
      <c r="I143" s="9">
        <v>9</v>
      </c>
      <c r="J143" s="8">
        <v>0</v>
      </c>
      <c r="K143" s="8">
        <v>1</v>
      </c>
      <c r="L143" s="9">
        <f t="shared" si="59"/>
        <v>0</v>
      </c>
      <c r="M143" s="9">
        <v>0</v>
      </c>
      <c r="N143" s="9"/>
      <c r="O143" s="3"/>
      <c r="P143" s="42"/>
      <c r="Q143" s="42"/>
      <c r="R143" s="88">
        <f t="shared" si="57"/>
        <v>0</v>
      </c>
      <c r="S143" s="88">
        <f t="shared" si="58"/>
        <v>0</v>
      </c>
      <c r="T143" s="88">
        <f t="shared" si="60"/>
        <v>0</v>
      </c>
      <c r="U143" s="78">
        <f t="shared" ca="1" si="31"/>
        <v>1</v>
      </c>
      <c r="V143" s="111"/>
    </row>
    <row r="144" spans="1:22" s="78" customFormat="1" ht="12" x14ac:dyDescent="0.2">
      <c r="A144" s="111">
        <f t="shared" si="43"/>
        <v>0</v>
      </c>
      <c r="B144" s="1"/>
      <c r="C144" s="2"/>
      <c r="D144" s="2"/>
      <c r="E144" s="2"/>
      <c r="F144" s="8"/>
      <c r="G144" s="8"/>
      <c r="H144" s="8"/>
      <c r="I144" s="9"/>
      <c r="J144" s="8"/>
      <c r="K144" s="8"/>
      <c r="L144" s="9">
        <f t="shared" si="59"/>
        <v>0</v>
      </c>
      <c r="M144" s="9"/>
      <c r="N144" s="9"/>
      <c r="O144" s="3"/>
      <c r="P144" s="42"/>
      <c r="Q144" s="42"/>
      <c r="R144" s="88">
        <f t="shared" si="57"/>
        <v>0</v>
      </c>
      <c r="S144" s="88">
        <f t="shared" si="58"/>
        <v>0</v>
      </c>
      <c r="T144" s="88">
        <f t="shared" si="60"/>
        <v>0</v>
      </c>
      <c r="U144" s="78">
        <f t="shared" ca="1" si="31"/>
        <v>1</v>
      </c>
      <c r="V144" s="111"/>
    </row>
    <row r="145" spans="1:22" s="78" customFormat="1" ht="12" x14ac:dyDescent="0.2">
      <c r="A145" s="111">
        <f t="shared" si="43"/>
        <v>1</v>
      </c>
      <c r="B145" s="1">
        <v>542</v>
      </c>
      <c r="C145" s="2" t="s">
        <v>245</v>
      </c>
      <c r="D145" s="2" t="s">
        <v>246</v>
      </c>
      <c r="E145" s="2"/>
      <c r="F145" s="8"/>
      <c r="G145" s="8"/>
      <c r="H145" s="8">
        <v>0</v>
      </c>
      <c r="I145" s="9">
        <v>9</v>
      </c>
      <c r="J145" s="8">
        <v>0</v>
      </c>
      <c r="K145" s="8">
        <v>1</v>
      </c>
      <c r="L145" s="9">
        <f t="shared" si="59"/>
        <v>0</v>
      </c>
      <c r="M145" s="9">
        <v>0</v>
      </c>
      <c r="N145" s="9"/>
      <c r="O145" s="3"/>
      <c r="P145" s="42"/>
      <c r="Q145" s="42"/>
      <c r="R145" s="88">
        <f t="shared" si="57"/>
        <v>0</v>
      </c>
      <c r="S145" s="88">
        <f t="shared" si="58"/>
        <v>0</v>
      </c>
      <c r="T145" s="88">
        <f t="shared" si="60"/>
        <v>0</v>
      </c>
      <c r="U145" s="78">
        <f t="shared" ca="1" si="31"/>
        <v>1</v>
      </c>
      <c r="V145" s="111"/>
    </row>
    <row r="146" spans="1:22" s="78" customFormat="1" ht="12" x14ac:dyDescent="0.2">
      <c r="A146" s="111">
        <f t="shared" si="43"/>
        <v>0</v>
      </c>
      <c r="B146" s="1"/>
      <c r="C146" s="2"/>
      <c r="D146" s="2"/>
      <c r="E146" s="2"/>
      <c r="F146" s="8"/>
      <c r="G146" s="8"/>
      <c r="H146" s="8"/>
      <c r="I146" s="9"/>
      <c r="J146" s="8"/>
      <c r="K146" s="8"/>
      <c r="L146" s="9">
        <f t="shared" si="59"/>
        <v>0</v>
      </c>
      <c r="M146" s="9"/>
      <c r="N146" s="9"/>
      <c r="O146" s="3"/>
      <c r="P146" s="42"/>
      <c r="Q146" s="42"/>
      <c r="R146" s="88">
        <f t="shared" si="57"/>
        <v>0</v>
      </c>
      <c r="S146" s="88">
        <f t="shared" si="58"/>
        <v>0</v>
      </c>
      <c r="T146" s="88">
        <f t="shared" si="60"/>
        <v>0</v>
      </c>
      <c r="U146" s="78">
        <f t="shared" ca="1" si="31"/>
        <v>1</v>
      </c>
      <c r="V146" s="111"/>
    </row>
    <row r="147" spans="1:22" s="78" customFormat="1" ht="12" x14ac:dyDescent="0.2">
      <c r="A147" s="111">
        <f t="shared" si="43"/>
        <v>1</v>
      </c>
      <c r="B147" s="1">
        <v>543</v>
      </c>
      <c r="C147" s="2" t="s">
        <v>247</v>
      </c>
      <c r="D147" s="2"/>
      <c r="E147" s="2"/>
      <c r="F147" s="8"/>
      <c r="G147" s="8"/>
      <c r="H147" s="8">
        <v>0</v>
      </c>
      <c r="I147" s="9">
        <v>9</v>
      </c>
      <c r="J147" s="8">
        <v>0</v>
      </c>
      <c r="K147" s="8">
        <v>1</v>
      </c>
      <c r="L147" s="9">
        <f t="shared" si="59"/>
        <v>0</v>
      </c>
      <c r="M147" s="9">
        <v>0</v>
      </c>
      <c r="N147" s="9"/>
      <c r="O147" s="3"/>
      <c r="P147" s="42"/>
      <c r="Q147" s="42"/>
      <c r="R147" s="88">
        <f t="shared" si="57"/>
        <v>0</v>
      </c>
      <c r="S147" s="88">
        <f t="shared" si="58"/>
        <v>0</v>
      </c>
      <c r="T147" s="88">
        <f t="shared" si="60"/>
        <v>0</v>
      </c>
      <c r="U147" s="78">
        <f t="shared" ca="1" si="31"/>
        <v>1</v>
      </c>
      <c r="V147" s="111"/>
    </row>
    <row r="148" spans="1:22" s="78" customFormat="1" ht="12" x14ac:dyDescent="0.2">
      <c r="A148" s="111">
        <f t="shared" si="43"/>
        <v>0</v>
      </c>
      <c r="B148" s="1"/>
      <c r="C148" s="2"/>
      <c r="D148" s="2"/>
      <c r="E148" s="2"/>
      <c r="F148" s="8"/>
      <c r="G148" s="8"/>
      <c r="H148" s="8"/>
      <c r="I148" s="9"/>
      <c r="J148" s="8"/>
      <c r="K148" s="8"/>
      <c r="L148" s="9">
        <f t="shared" si="59"/>
        <v>0</v>
      </c>
      <c r="M148" s="9"/>
      <c r="N148" s="9"/>
      <c r="O148" s="3"/>
      <c r="P148" s="42"/>
      <c r="Q148" s="42"/>
      <c r="R148" s="88">
        <f t="shared" si="57"/>
        <v>0</v>
      </c>
      <c r="S148" s="88">
        <f t="shared" si="58"/>
        <v>0</v>
      </c>
      <c r="T148" s="88">
        <f t="shared" si="60"/>
        <v>0</v>
      </c>
      <c r="U148" s="78">
        <f t="shared" ref="U148:U171" ca="1" si="61">IF(N148&lt;=W$5,1,IF(N148&gt;0,INT((N148-W$5 -1)/5)+2,0))</f>
        <v>1</v>
      </c>
      <c r="V148" s="111"/>
    </row>
    <row r="149" spans="1:22" s="78" customFormat="1" ht="12" x14ac:dyDescent="0.2">
      <c r="A149" s="111">
        <f t="shared" si="43"/>
        <v>1</v>
      </c>
      <c r="B149" s="1">
        <v>544</v>
      </c>
      <c r="C149" s="2" t="s">
        <v>248</v>
      </c>
      <c r="D149" s="2"/>
      <c r="E149" s="2"/>
      <c r="F149" s="8"/>
      <c r="G149" s="8"/>
      <c r="H149" s="8">
        <v>0</v>
      </c>
      <c r="I149" s="9">
        <v>9</v>
      </c>
      <c r="J149" s="8">
        <v>0</v>
      </c>
      <c r="K149" s="8">
        <v>1</v>
      </c>
      <c r="L149" s="9">
        <f t="shared" si="59"/>
        <v>0</v>
      </c>
      <c r="M149" s="9">
        <v>0</v>
      </c>
      <c r="N149" s="9"/>
      <c r="O149" s="3"/>
      <c r="P149" s="42"/>
      <c r="Q149" s="42"/>
      <c r="R149" s="88">
        <f t="shared" si="57"/>
        <v>0</v>
      </c>
      <c r="S149" s="88">
        <f t="shared" si="58"/>
        <v>0</v>
      </c>
      <c r="T149" s="88">
        <f t="shared" si="60"/>
        <v>0</v>
      </c>
      <c r="U149" s="78">
        <f t="shared" ca="1" si="61"/>
        <v>1</v>
      </c>
      <c r="V149" s="111"/>
    </row>
    <row r="150" spans="1:22" s="78" customFormat="1" ht="12" x14ac:dyDescent="0.2">
      <c r="A150" s="111">
        <f t="shared" si="43"/>
        <v>0</v>
      </c>
      <c r="B150" s="1"/>
      <c r="C150" s="2"/>
      <c r="D150" s="2"/>
      <c r="E150" s="2"/>
      <c r="F150" s="8"/>
      <c r="G150" s="8"/>
      <c r="H150" s="8"/>
      <c r="I150" s="9"/>
      <c r="J150" s="8"/>
      <c r="K150" s="8"/>
      <c r="L150" s="9">
        <f t="shared" si="59"/>
        <v>0</v>
      </c>
      <c r="M150" s="9"/>
      <c r="N150" s="9"/>
      <c r="O150" s="3"/>
      <c r="P150" s="42"/>
      <c r="Q150" s="42"/>
      <c r="R150" s="88">
        <f t="shared" si="57"/>
        <v>0</v>
      </c>
      <c r="S150" s="88">
        <f t="shared" si="58"/>
        <v>0</v>
      </c>
      <c r="T150" s="88">
        <f t="shared" si="60"/>
        <v>0</v>
      </c>
      <c r="U150" s="78">
        <f t="shared" ca="1" si="61"/>
        <v>1</v>
      </c>
      <c r="V150" s="111"/>
    </row>
    <row r="151" spans="1:22" s="78" customFormat="1" ht="12" x14ac:dyDescent="0.2">
      <c r="A151" s="111">
        <f t="shared" si="43"/>
        <v>1</v>
      </c>
      <c r="B151" s="1">
        <v>545</v>
      </c>
      <c r="C151" s="2" t="s">
        <v>249</v>
      </c>
      <c r="D151" s="2" t="s">
        <v>250</v>
      </c>
      <c r="E151" s="2"/>
      <c r="F151" s="8"/>
      <c r="G151" s="8"/>
      <c r="H151" s="8">
        <v>0</v>
      </c>
      <c r="I151" s="9">
        <v>9</v>
      </c>
      <c r="J151" s="8">
        <v>0</v>
      </c>
      <c r="K151" s="8">
        <v>1</v>
      </c>
      <c r="L151" s="9">
        <f t="shared" si="59"/>
        <v>0</v>
      </c>
      <c r="M151" s="9">
        <v>0</v>
      </c>
      <c r="N151" s="9"/>
      <c r="O151" s="3"/>
      <c r="P151" s="42"/>
      <c r="Q151" s="42"/>
      <c r="R151" s="88">
        <f t="shared" si="57"/>
        <v>0</v>
      </c>
      <c r="S151" s="88">
        <f t="shared" si="58"/>
        <v>0</v>
      </c>
      <c r="T151" s="88">
        <f t="shared" si="60"/>
        <v>0</v>
      </c>
      <c r="U151" s="78">
        <f t="shared" ca="1" si="61"/>
        <v>1</v>
      </c>
      <c r="V151" s="111"/>
    </row>
    <row r="152" spans="1:22" s="78" customFormat="1" ht="12" x14ac:dyDescent="0.2">
      <c r="A152" s="111">
        <f t="shared" si="43"/>
        <v>0</v>
      </c>
      <c r="B152" s="1"/>
      <c r="C152" s="2"/>
      <c r="D152" s="2"/>
      <c r="E152" s="2"/>
      <c r="F152" s="8"/>
      <c r="G152" s="8"/>
      <c r="H152" s="8"/>
      <c r="I152" s="9"/>
      <c r="J152" s="8"/>
      <c r="K152" s="8"/>
      <c r="L152" s="9">
        <f t="shared" si="59"/>
        <v>0</v>
      </c>
      <c r="M152" s="9"/>
      <c r="N152" s="9"/>
      <c r="O152" s="3"/>
      <c r="P152" s="42"/>
      <c r="Q152" s="42"/>
      <c r="R152" s="88">
        <f t="shared" si="57"/>
        <v>0</v>
      </c>
      <c r="S152" s="88">
        <f t="shared" si="58"/>
        <v>0</v>
      </c>
      <c r="T152" s="88">
        <f t="shared" si="60"/>
        <v>0</v>
      </c>
      <c r="U152" s="78">
        <f t="shared" ca="1" si="61"/>
        <v>1</v>
      </c>
      <c r="V152" s="111"/>
    </row>
    <row r="153" spans="1:22" s="78" customFormat="1" ht="12" x14ac:dyDescent="0.2">
      <c r="A153" s="111">
        <f t="shared" si="43"/>
        <v>1</v>
      </c>
      <c r="B153" s="1">
        <v>549</v>
      </c>
      <c r="C153" s="2" t="s">
        <v>251</v>
      </c>
      <c r="D153" s="2"/>
      <c r="E153" s="2"/>
      <c r="F153" s="8"/>
      <c r="G153" s="8"/>
      <c r="H153" s="8">
        <v>0</v>
      </c>
      <c r="I153" s="9">
        <v>9</v>
      </c>
      <c r="J153" s="8">
        <v>0</v>
      </c>
      <c r="K153" s="8">
        <v>1</v>
      </c>
      <c r="L153" s="9">
        <f t="shared" si="59"/>
        <v>0</v>
      </c>
      <c r="M153" s="9">
        <v>0</v>
      </c>
      <c r="N153" s="9"/>
      <c r="O153" s="3"/>
      <c r="P153" s="42"/>
      <c r="Q153" s="42"/>
      <c r="R153" s="88">
        <f t="shared" si="57"/>
        <v>0</v>
      </c>
      <c r="S153" s="88">
        <f t="shared" si="58"/>
        <v>0</v>
      </c>
      <c r="T153" s="88">
        <f t="shared" si="60"/>
        <v>0</v>
      </c>
      <c r="U153" s="78">
        <f t="shared" ca="1" si="61"/>
        <v>1</v>
      </c>
      <c r="V153" s="111"/>
    </row>
    <row r="154" spans="1:22" s="78" customFormat="1" ht="12" x14ac:dyDescent="0.2">
      <c r="A154" s="111">
        <f t="shared" si="43"/>
        <v>0</v>
      </c>
      <c r="B154" s="1"/>
      <c r="C154" s="2"/>
      <c r="D154" s="2"/>
      <c r="E154" s="2"/>
      <c r="F154" s="8"/>
      <c r="G154" s="8"/>
      <c r="H154" s="8"/>
      <c r="I154" s="9"/>
      <c r="J154" s="8"/>
      <c r="K154" s="8"/>
      <c r="L154" s="9">
        <f t="shared" si="59"/>
        <v>0</v>
      </c>
      <c r="M154" s="9"/>
      <c r="N154" s="9"/>
      <c r="O154" s="3"/>
      <c r="P154" s="42"/>
      <c r="Q154" s="42"/>
      <c r="R154" s="88">
        <f t="shared" si="57"/>
        <v>0</v>
      </c>
      <c r="S154" s="88">
        <f t="shared" si="58"/>
        <v>0</v>
      </c>
      <c r="T154" s="88">
        <f t="shared" si="60"/>
        <v>0</v>
      </c>
      <c r="U154" s="78">
        <f t="shared" ca="1" si="61"/>
        <v>1</v>
      </c>
      <c r="V154" s="111"/>
    </row>
    <row r="155" spans="1:22" s="78" customFormat="1" ht="24" x14ac:dyDescent="0.2">
      <c r="A155" s="111">
        <f t="shared" si="43"/>
        <v>1</v>
      </c>
      <c r="B155" s="1">
        <v>550</v>
      </c>
      <c r="C155" s="2" t="s">
        <v>252</v>
      </c>
      <c r="D155" s="2" t="s">
        <v>253</v>
      </c>
      <c r="E155" s="2"/>
      <c r="F155" s="8"/>
      <c r="G155" s="8"/>
      <c r="H155" s="8">
        <v>0</v>
      </c>
      <c r="I155" s="9">
        <v>9</v>
      </c>
      <c r="J155" s="8">
        <v>0</v>
      </c>
      <c r="K155" s="8">
        <v>1</v>
      </c>
      <c r="L155" s="9">
        <f t="shared" si="59"/>
        <v>0</v>
      </c>
      <c r="M155" s="9">
        <v>0</v>
      </c>
      <c r="N155" s="9"/>
      <c r="O155" s="3"/>
      <c r="P155" s="42"/>
      <c r="Q155" s="42"/>
      <c r="R155" s="88">
        <f t="shared" si="57"/>
        <v>0</v>
      </c>
      <c r="S155" s="88">
        <f t="shared" si="58"/>
        <v>0</v>
      </c>
      <c r="T155" s="88">
        <f t="shared" si="60"/>
        <v>0</v>
      </c>
      <c r="U155" s="78">
        <f t="shared" ca="1" si="61"/>
        <v>1</v>
      </c>
      <c r="V155" s="111"/>
    </row>
    <row r="156" spans="1:22" s="78" customFormat="1" ht="12" x14ac:dyDescent="0.2">
      <c r="A156" s="111">
        <f t="shared" si="43"/>
        <v>0</v>
      </c>
      <c r="B156" s="1"/>
      <c r="C156" s="2"/>
      <c r="D156" s="2"/>
      <c r="E156" s="2"/>
      <c r="F156" s="8"/>
      <c r="G156" s="8"/>
      <c r="H156" s="8"/>
      <c r="I156" s="9"/>
      <c r="J156" s="8"/>
      <c r="K156" s="8"/>
      <c r="L156" s="9">
        <f t="shared" si="59"/>
        <v>0</v>
      </c>
      <c r="M156" s="9"/>
      <c r="N156" s="9"/>
      <c r="O156" s="3"/>
      <c r="P156" s="42"/>
      <c r="Q156" s="42"/>
      <c r="R156" s="88">
        <f t="shared" si="57"/>
        <v>0</v>
      </c>
      <c r="S156" s="88">
        <f t="shared" si="58"/>
        <v>0</v>
      </c>
      <c r="T156" s="88">
        <f t="shared" si="60"/>
        <v>0</v>
      </c>
      <c r="U156" s="78">
        <f t="shared" ca="1" si="61"/>
        <v>1</v>
      </c>
      <c r="V156" s="111"/>
    </row>
    <row r="157" spans="1:22" s="78" customFormat="1" ht="12" x14ac:dyDescent="0.2">
      <c r="A157" s="111">
        <f t="shared" si="43"/>
        <v>1</v>
      </c>
      <c r="B157" s="1">
        <v>560</v>
      </c>
      <c r="C157" s="2" t="s">
        <v>254</v>
      </c>
      <c r="D157" s="2" t="s">
        <v>255</v>
      </c>
      <c r="E157" s="2"/>
      <c r="F157" s="8"/>
      <c r="G157" s="8"/>
      <c r="H157" s="8">
        <v>0</v>
      </c>
      <c r="I157" s="9">
        <v>9</v>
      </c>
      <c r="J157" s="8">
        <v>0</v>
      </c>
      <c r="K157" s="8">
        <v>1</v>
      </c>
      <c r="L157" s="9">
        <f t="shared" si="59"/>
        <v>0</v>
      </c>
      <c r="M157" s="9">
        <v>0</v>
      </c>
      <c r="N157" s="9"/>
      <c r="O157" s="3"/>
      <c r="P157" s="42"/>
      <c r="Q157" s="42"/>
      <c r="R157" s="88">
        <f t="shared" si="57"/>
        <v>0</v>
      </c>
      <c r="S157" s="88">
        <f t="shared" si="58"/>
        <v>0</v>
      </c>
      <c r="T157" s="88">
        <f t="shared" si="60"/>
        <v>0</v>
      </c>
      <c r="U157" s="78">
        <f t="shared" ca="1" si="61"/>
        <v>1</v>
      </c>
      <c r="V157" s="111"/>
    </row>
    <row r="158" spans="1:22" s="78" customFormat="1" ht="12" x14ac:dyDescent="0.2">
      <c r="A158" s="111">
        <f t="shared" si="43"/>
        <v>0</v>
      </c>
      <c r="B158" s="1"/>
      <c r="C158" s="2"/>
      <c r="D158" s="2"/>
      <c r="E158" s="2"/>
      <c r="F158" s="8"/>
      <c r="G158" s="8"/>
      <c r="H158" s="8"/>
      <c r="I158" s="9"/>
      <c r="J158" s="8"/>
      <c r="K158" s="8"/>
      <c r="L158" s="9">
        <f t="shared" si="59"/>
        <v>0</v>
      </c>
      <c r="M158" s="9"/>
      <c r="N158" s="9"/>
      <c r="O158" s="3"/>
      <c r="P158" s="42"/>
      <c r="Q158" s="42"/>
      <c r="R158" s="88">
        <f t="shared" si="57"/>
        <v>0</v>
      </c>
      <c r="S158" s="88">
        <f t="shared" si="58"/>
        <v>0</v>
      </c>
      <c r="T158" s="88">
        <f t="shared" si="60"/>
        <v>0</v>
      </c>
      <c r="U158" s="78">
        <f t="shared" ca="1" si="61"/>
        <v>1</v>
      </c>
      <c r="V158" s="111"/>
    </row>
    <row r="159" spans="1:22" s="78" customFormat="1" ht="12" x14ac:dyDescent="0.2">
      <c r="A159" s="111">
        <f t="shared" si="43"/>
        <v>1</v>
      </c>
      <c r="B159" s="1">
        <v>570</v>
      </c>
      <c r="C159" s="2" t="s">
        <v>256</v>
      </c>
      <c r="D159" s="2"/>
      <c r="E159" s="2"/>
      <c r="F159" s="8"/>
      <c r="G159" s="8"/>
      <c r="H159" s="8">
        <v>0</v>
      </c>
      <c r="I159" s="9">
        <v>9</v>
      </c>
      <c r="J159" s="8">
        <v>0</v>
      </c>
      <c r="K159" s="8">
        <v>1</v>
      </c>
      <c r="L159" s="9">
        <f t="shared" si="59"/>
        <v>0</v>
      </c>
      <c r="M159" s="9">
        <v>0</v>
      </c>
      <c r="N159" s="9"/>
      <c r="O159" s="3"/>
      <c r="P159" s="42"/>
      <c r="Q159" s="42"/>
      <c r="R159" s="88">
        <f t="shared" si="57"/>
        <v>0</v>
      </c>
      <c r="S159" s="88">
        <f t="shared" si="58"/>
        <v>0</v>
      </c>
      <c r="T159" s="88">
        <f t="shared" si="60"/>
        <v>0</v>
      </c>
      <c r="U159" s="78">
        <f t="shared" ca="1" si="61"/>
        <v>1</v>
      </c>
      <c r="V159" s="111"/>
    </row>
    <row r="160" spans="1:22" s="78" customFormat="1" ht="12" x14ac:dyDescent="0.2">
      <c r="A160" s="111">
        <f t="shared" si="43"/>
        <v>0</v>
      </c>
      <c r="B160" s="1"/>
      <c r="C160" s="2"/>
      <c r="D160" s="2"/>
      <c r="E160" s="2"/>
      <c r="F160" s="8"/>
      <c r="G160" s="8"/>
      <c r="H160" s="8"/>
      <c r="I160" s="9"/>
      <c r="J160" s="8"/>
      <c r="K160" s="8"/>
      <c r="L160" s="9">
        <f t="shared" si="59"/>
        <v>0</v>
      </c>
      <c r="M160" s="9"/>
      <c r="N160" s="9"/>
      <c r="O160" s="3"/>
      <c r="P160" s="42"/>
      <c r="Q160" s="42"/>
      <c r="R160" s="88">
        <f t="shared" ref="R160:R162" si="62">O160-S160</f>
        <v>0</v>
      </c>
      <c r="S160" s="88">
        <f t="shared" ref="S160:S162" si="63">P160*O160</f>
        <v>0</v>
      </c>
      <c r="T160" s="88">
        <f t="shared" si="60"/>
        <v>0</v>
      </c>
      <c r="U160" s="78">
        <f t="shared" ca="1" si="61"/>
        <v>1</v>
      </c>
      <c r="V160" s="111"/>
    </row>
    <row r="161" spans="1:22" s="78" customFormat="1" ht="12" x14ac:dyDescent="0.2">
      <c r="A161" s="111">
        <f t="shared" si="43"/>
        <v>0</v>
      </c>
      <c r="B161" s="1"/>
      <c r="C161" s="2"/>
      <c r="D161" s="2"/>
      <c r="E161" s="2"/>
      <c r="F161" s="8"/>
      <c r="G161" s="8"/>
      <c r="H161" s="8"/>
      <c r="I161" s="9"/>
      <c r="J161" s="8"/>
      <c r="K161" s="8"/>
      <c r="L161" s="9">
        <f t="shared" ref="L161" si="64">J161*K161</f>
        <v>0</v>
      </c>
      <c r="M161" s="9"/>
      <c r="N161" s="9"/>
      <c r="O161" s="3"/>
      <c r="P161" s="42"/>
      <c r="Q161" s="42"/>
      <c r="R161" s="88">
        <f t="shared" ref="R161" si="65">O161-S161</f>
        <v>0</v>
      </c>
      <c r="S161" s="88">
        <f t="shared" ref="S161" si="66">P161*O161</f>
        <v>0</v>
      </c>
      <c r="T161" s="88">
        <f t="shared" si="60"/>
        <v>0</v>
      </c>
      <c r="U161" s="78">
        <f t="shared" ca="1" si="61"/>
        <v>1</v>
      </c>
      <c r="V161" s="111"/>
    </row>
    <row r="162" spans="1:22" s="78" customFormat="1" ht="12" x14ac:dyDescent="0.2">
      <c r="A162" s="111">
        <f t="shared" si="43"/>
        <v>0</v>
      </c>
      <c r="B162" s="1"/>
      <c r="C162" s="2"/>
      <c r="D162" s="2"/>
      <c r="E162" s="2"/>
      <c r="F162" s="8"/>
      <c r="G162" s="8"/>
      <c r="H162" s="8"/>
      <c r="I162" s="9"/>
      <c r="J162" s="8"/>
      <c r="K162" s="8"/>
      <c r="L162" s="9">
        <f t="shared" si="59"/>
        <v>0</v>
      </c>
      <c r="M162" s="9"/>
      <c r="N162" s="9"/>
      <c r="O162" s="3"/>
      <c r="P162" s="42"/>
      <c r="Q162" s="42"/>
      <c r="R162" s="88">
        <f t="shared" si="62"/>
        <v>0</v>
      </c>
      <c r="S162" s="88">
        <f t="shared" si="63"/>
        <v>0</v>
      </c>
      <c r="T162" s="88">
        <f t="shared" si="60"/>
        <v>0</v>
      </c>
      <c r="U162" s="78">
        <f t="shared" ca="1" si="61"/>
        <v>1</v>
      </c>
      <c r="V162" s="111"/>
    </row>
    <row r="163" spans="1:22" s="78" customFormat="1" ht="12" x14ac:dyDescent="0.2">
      <c r="A163" s="111">
        <f t="shared" si="43"/>
        <v>0</v>
      </c>
      <c r="B163" s="1"/>
      <c r="C163" s="2"/>
      <c r="D163" s="2"/>
      <c r="E163" s="2"/>
      <c r="F163" s="8"/>
      <c r="G163" s="8"/>
      <c r="H163" s="8"/>
      <c r="I163" s="9"/>
      <c r="J163" s="8"/>
      <c r="K163" s="8"/>
      <c r="L163" s="85">
        <f t="shared" si="59"/>
        <v>0</v>
      </c>
      <c r="M163" s="9"/>
      <c r="N163" s="9"/>
      <c r="O163" s="3"/>
      <c r="P163" s="42"/>
      <c r="Q163" s="42"/>
      <c r="R163" s="88">
        <f t="shared" si="57"/>
        <v>0</v>
      </c>
      <c r="S163" s="88">
        <f t="shared" si="58"/>
        <v>0</v>
      </c>
      <c r="T163" s="88">
        <f t="shared" si="60"/>
        <v>0</v>
      </c>
      <c r="V163" s="111"/>
    </row>
    <row r="164" spans="1:22" s="78" customFormat="1" ht="12" x14ac:dyDescent="0.2">
      <c r="A164" s="111"/>
      <c r="B164" s="418"/>
      <c r="C164" s="418"/>
      <c r="D164" s="419"/>
      <c r="E164" s="419" t="s">
        <v>174</v>
      </c>
      <c r="F164" s="420"/>
      <c r="G164" s="420"/>
      <c r="H164" s="389">
        <f>SUM(H137:H163)/COUNTIF(H137:H163,"&gt;-1")</f>
        <v>0</v>
      </c>
      <c r="I164" s="389">
        <f>SUM(I137:I163)/COUNTIF(I137:I163,"&gt;-0")</f>
        <v>9</v>
      </c>
      <c r="J164" s="421"/>
      <c r="K164" s="421"/>
      <c r="L164" s="391" t="e">
        <f>SUM(L137:L163)/COUNTIF(L137:L163,"&gt;0")</f>
        <v>#DIV/0!</v>
      </c>
      <c r="M164" s="392"/>
      <c r="N164" s="393"/>
      <c r="O164" s="411"/>
      <c r="P164" s="422"/>
      <c r="Q164" s="93"/>
      <c r="R164" s="411"/>
      <c r="S164" s="411"/>
      <c r="T164" s="411"/>
      <c r="U164" s="368"/>
      <c r="V164" s="111"/>
    </row>
    <row r="165" spans="1:22" s="78" customFormat="1" thickBot="1" x14ac:dyDescent="0.25">
      <c r="A165" s="111"/>
      <c r="B165" s="423"/>
      <c r="C165" s="423"/>
      <c r="D165" s="423"/>
      <c r="E165" s="424" t="s">
        <v>257</v>
      </c>
      <c r="F165" s="425"/>
      <c r="G165" s="425"/>
      <c r="H165" s="400"/>
      <c r="I165" s="400"/>
      <c r="J165" s="400"/>
      <c r="K165" s="400"/>
      <c r="L165" s="400"/>
      <c r="M165" s="400"/>
      <c r="N165" s="401"/>
      <c r="O165" s="412">
        <f>SUM(O137:O163)</f>
        <v>0</v>
      </c>
      <c r="P165" s="426"/>
      <c r="Q165" s="94"/>
      <c r="R165" s="412">
        <f>SUM(R137:R163)</f>
        <v>0</v>
      </c>
      <c r="S165" s="412">
        <f>SUM(S137:S163)</f>
        <v>0</v>
      </c>
      <c r="T165" s="412">
        <f>SUM(T137:T163)</f>
        <v>0</v>
      </c>
      <c r="U165" s="368"/>
      <c r="V165" s="111"/>
    </row>
    <row r="166" spans="1:22" s="78" customFormat="1" thickTop="1" x14ac:dyDescent="0.2">
      <c r="A166" s="111"/>
      <c r="B166" s="427"/>
      <c r="C166" s="438"/>
      <c r="D166" s="438"/>
      <c r="E166" s="438"/>
      <c r="F166" s="439"/>
      <c r="G166" s="439"/>
      <c r="H166" s="439"/>
      <c r="I166" s="439"/>
      <c r="J166" s="439"/>
      <c r="K166" s="439"/>
      <c r="L166" s="374"/>
      <c r="M166" s="374"/>
      <c r="N166" s="374"/>
      <c r="O166" s="413"/>
      <c r="P166" s="440"/>
      <c r="Q166" s="42"/>
      <c r="R166" s="413"/>
      <c r="S166" s="413"/>
      <c r="T166" s="413"/>
      <c r="U166" s="368"/>
      <c r="V166" s="111"/>
    </row>
    <row r="167" spans="1:22" s="78" customFormat="1" ht="15.75" x14ac:dyDescent="0.2">
      <c r="A167" s="111"/>
      <c r="B167" s="363">
        <v>6</v>
      </c>
      <c r="C167" s="404" t="s">
        <v>48</v>
      </c>
      <c r="D167" s="405"/>
      <c r="E167" s="405"/>
      <c r="F167" s="406"/>
      <c r="G167" s="406"/>
      <c r="H167" s="406"/>
      <c r="I167" s="406"/>
      <c r="J167" s="406"/>
      <c r="K167" s="406"/>
      <c r="L167" s="365"/>
      <c r="M167" s="365"/>
      <c r="N167" s="365"/>
      <c r="O167" s="407"/>
      <c r="P167" s="408"/>
      <c r="Q167" s="41"/>
      <c r="R167" s="407"/>
      <c r="S167" s="407"/>
      <c r="T167" s="407"/>
      <c r="U167" s="368"/>
      <c r="V167" s="111"/>
    </row>
    <row r="168" spans="1:22" s="78" customFormat="1" ht="24" x14ac:dyDescent="0.2">
      <c r="A168" s="111">
        <f t="shared" si="43"/>
        <v>1</v>
      </c>
      <c r="B168" s="1">
        <v>610</v>
      </c>
      <c r="C168" s="2" t="s">
        <v>258</v>
      </c>
      <c r="D168" s="2"/>
      <c r="E168" s="2"/>
      <c r="F168" s="8"/>
      <c r="G168" s="8"/>
      <c r="H168" s="8">
        <v>0</v>
      </c>
      <c r="I168" s="9">
        <v>9</v>
      </c>
      <c r="J168" s="8">
        <v>0</v>
      </c>
      <c r="K168" s="8">
        <v>1</v>
      </c>
      <c r="L168" s="9">
        <f t="shared" ref="L168" si="67">J168*K168</f>
        <v>0</v>
      </c>
      <c r="M168" s="9">
        <v>0</v>
      </c>
      <c r="N168" s="9"/>
      <c r="O168" s="3"/>
      <c r="P168" s="42"/>
      <c r="Q168" s="42"/>
      <c r="R168" s="88">
        <f t="shared" ref="R168:R184" si="68">O168-S168</f>
        <v>0</v>
      </c>
      <c r="S168" s="88">
        <f t="shared" ref="S168:S184" si="69">P168*O168</f>
        <v>0</v>
      </c>
      <c r="T168" s="88">
        <f>Q168*S168</f>
        <v>0</v>
      </c>
      <c r="U168" s="78">
        <f t="shared" ca="1" si="61"/>
        <v>1</v>
      </c>
      <c r="V168" s="111"/>
    </row>
    <row r="169" spans="1:22" s="78" customFormat="1" ht="12" x14ac:dyDescent="0.2">
      <c r="A169" s="111">
        <f t="shared" si="43"/>
        <v>0</v>
      </c>
      <c r="B169" s="1"/>
      <c r="C169" s="2"/>
      <c r="D169" s="2"/>
      <c r="E169" s="2"/>
      <c r="F169" s="8"/>
      <c r="G169" s="8"/>
      <c r="H169" s="8"/>
      <c r="I169" s="9"/>
      <c r="J169" s="8"/>
      <c r="K169" s="8"/>
      <c r="L169" s="9">
        <f t="shared" ref="L169:L184" si="70">J169*K169</f>
        <v>0</v>
      </c>
      <c r="M169" s="9"/>
      <c r="N169" s="9"/>
      <c r="O169" s="3"/>
      <c r="P169" s="42"/>
      <c r="Q169" s="42"/>
      <c r="R169" s="88">
        <f t="shared" si="68"/>
        <v>0</v>
      </c>
      <c r="S169" s="88">
        <f t="shared" si="69"/>
        <v>0</v>
      </c>
      <c r="T169" s="88">
        <f t="shared" ref="T169:T184" si="71">Q169*S169</f>
        <v>0</v>
      </c>
      <c r="U169" s="78">
        <f t="shared" ca="1" si="61"/>
        <v>1</v>
      </c>
      <c r="V169" s="111"/>
    </row>
    <row r="170" spans="1:22" s="78" customFormat="1" ht="24" x14ac:dyDescent="0.2">
      <c r="A170" s="111">
        <f t="shared" si="43"/>
        <v>1</v>
      </c>
      <c r="B170" s="1">
        <v>620</v>
      </c>
      <c r="C170" s="2" t="s">
        <v>259</v>
      </c>
      <c r="D170" s="2" t="s">
        <v>260</v>
      </c>
      <c r="E170" s="2"/>
      <c r="F170" s="8"/>
      <c r="G170" s="8"/>
      <c r="H170" s="8">
        <v>0</v>
      </c>
      <c r="I170" s="9">
        <v>9</v>
      </c>
      <c r="J170" s="8">
        <v>0</v>
      </c>
      <c r="K170" s="8">
        <v>1</v>
      </c>
      <c r="L170" s="9">
        <f t="shared" si="70"/>
        <v>0</v>
      </c>
      <c r="M170" s="9">
        <v>0</v>
      </c>
      <c r="N170" s="9"/>
      <c r="O170" s="3"/>
      <c r="P170" s="42"/>
      <c r="Q170" s="42"/>
      <c r="R170" s="88">
        <f t="shared" si="68"/>
        <v>0</v>
      </c>
      <c r="S170" s="88">
        <f t="shared" si="69"/>
        <v>0</v>
      </c>
      <c r="T170" s="88">
        <f t="shared" si="71"/>
        <v>0</v>
      </c>
      <c r="U170" s="78">
        <f t="shared" ca="1" si="61"/>
        <v>1</v>
      </c>
      <c r="V170" s="111"/>
    </row>
    <row r="171" spans="1:22" s="78" customFormat="1" ht="12" x14ac:dyDescent="0.2">
      <c r="A171" s="111">
        <f t="shared" si="43"/>
        <v>0</v>
      </c>
      <c r="B171" s="1"/>
      <c r="C171" s="2"/>
      <c r="D171" s="2"/>
      <c r="E171" s="2"/>
      <c r="F171" s="8"/>
      <c r="G171" s="8"/>
      <c r="H171" s="8"/>
      <c r="I171" s="9"/>
      <c r="J171" s="8"/>
      <c r="K171" s="8"/>
      <c r="L171" s="9">
        <f t="shared" si="70"/>
        <v>0</v>
      </c>
      <c r="M171" s="9"/>
      <c r="N171" s="9"/>
      <c r="O171" s="3"/>
      <c r="P171" s="42"/>
      <c r="Q171" s="42"/>
      <c r="R171" s="88">
        <f t="shared" si="68"/>
        <v>0</v>
      </c>
      <c r="S171" s="88">
        <f t="shared" si="69"/>
        <v>0</v>
      </c>
      <c r="T171" s="88">
        <f t="shared" si="71"/>
        <v>0</v>
      </c>
      <c r="U171" s="78">
        <f t="shared" ca="1" si="61"/>
        <v>1</v>
      </c>
      <c r="V171" s="111"/>
    </row>
    <row r="172" spans="1:22" s="78" customFormat="1" ht="12" x14ac:dyDescent="0.2">
      <c r="A172" s="111">
        <f t="shared" si="43"/>
        <v>1</v>
      </c>
      <c r="B172" s="1">
        <v>630</v>
      </c>
      <c r="C172" s="2" t="s">
        <v>261</v>
      </c>
      <c r="D172" s="2"/>
      <c r="E172" s="2"/>
      <c r="F172" s="8"/>
      <c r="G172" s="8"/>
      <c r="H172" s="8">
        <v>0</v>
      </c>
      <c r="I172" s="9">
        <v>9</v>
      </c>
      <c r="J172" s="8">
        <v>0</v>
      </c>
      <c r="K172" s="8">
        <v>1</v>
      </c>
      <c r="L172" s="9">
        <f t="shared" si="70"/>
        <v>0</v>
      </c>
      <c r="M172" s="9">
        <v>0</v>
      </c>
      <c r="N172" s="9"/>
      <c r="O172" s="3"/>
      <c r="P172" s="42"/>
      <c r="Q172" s="42"/>
      <c r="R172" s="88">
        <f t="shared" si="68"/>
        <v>0</v>
      </c>
      <c r="S172" s="88">
        <f t="shared" si="69"/>
        <v>0</v>
      </c>
      <c r="T172" s="88">
        <f t="shared" si="71"/>
        <v>0</v>
      </c>
      <c r="U172" s="78">
        <f t="shared" ref="U172:U201" ca="1" si="72">IF(N172&lt;=W$5,1,IF(N172&gt;0,INT((N172-W$5 -1)/5)+2,0))</f>
        <v>1</v>
      </c>
      <c r="V172" s="111"/>
    </row>
    <row r="173" spans="1:22" s="78" customFormat="1" ht="12" x14ac:dyDescent="0.2">
      <c r="A173" s="111">
        <f t="shared" si="43"/>
        <v>0</v>
      </c>
      <c r="B173" s="1"/>
      <c r="C173" s="2"/>
      <c r="D173" s="2"/>
      <c r="E173" s="2"/>
      <c r="F173" s="8"/>
      <c r="G173" s="8"/>
      <c r="H173" s="8"/>
      <c r="I173" s="9"/>
      <c r="J173" s="8"/>
      <c r="K173" s="8"/>
      <c r="L173" s="9">
        <f t="shared" si="70"/>
        <v>0</v>
      </c>
      <c r="M173" s="9"/>
      <c r="N173" s="9"/>
      <c r="O173" s="3"/>
      <c r="P173" s="42"/>
      <c r="Q173" s="42"/>
      <c r="R173" s="88">
        <f t="shared" si="68"/>
        <v>0</v>
      </c>
      <c r="S173" s="88">
        <f t="shared" si="69"/>
        <v>0</v>
      </c>
      <c r="T173" s="88">
        <f t="shared" si="71"/>
        <v>0</v>
      </c>
      <c r="U173" s="78">
        <f t="shared" ca="1" si="72"/>
        <v>1</v>
      </c>
      <c r="V173" s="111"/>
    </row>
    <row r="174" spans="1:22" s="78" customFormat="1" ht="12" x14ac:dyDescent="0.2">
      <c r="A174" s="111">
        <f t="shared" si="43"/>
        <v>1</v>
      </c>
      <c r="B174" s="1">
        <v>640</v>
      </c>
      <c r="C174" s="2" t="s">
        <v>262</v>
      </c>
      <c r="D174" s="2"/>
      <c r="E174" s="2"/>
      <c r="F174" s="8"/>
      <c r="G174" s="8"/>
      <c r="H174" s="8">
        <v>0</v>
      </c>
      <c r="I174" s="9">
        <v>9</v>
      </c>
      <c r="J174" s="8">
        <v>0</v>
      </c>
      <c r="K174" s="8">
        <v>1</v>
      </c>
      <c r="L174" s="9">
        <f t="shared" si="70"/>
        <v>0</v>
      </c>
      <c r="M174" s="9">
        <v>0</v>
      </c>
      <c r="N174" s="9"/>
      <c r="O174" s="3"/>
      <c r="P174" s="42"/>
      <c r="Q174" s="42"/>
      <c r="R174" s="88">
        <f t="shared" si="68"/>
        <v>0</v>
      </c>
      <c r="S174" s="88">
        <f t="shared" si="69"/>
        <v>0</v>
      </c>
      <c r="T174" s="88">
        <f t="shared" si="71"/>
        <v>0</v>
      </c>
      <c r="U174" s="78">
        <f t="shared" ca="1" si="72"/>
        <v>1</v>
      </c>
      <c r="V174" s="111"/>
    </row>
    <row r="175" spans="1:22" s="78" customFormat="1" ht="12" x14ac:dyDescent="0.2">
      <c r="A175" s="111">
        <f t="shared" ref="A175:A240" si="73">IF(H175+I175+K175=0,0,IF(N175+O175=0,1,2))</f>
        <v>0</v>
      </c>
      <c r="B175" s="1"/>
      <c r="C175" s="2"/>
      <c r="D175" s="2"/>
      <c r="E175" s="2"/>
      <c r="F175" s="8"/>
      <c r="G175" s="8"/>
      <c r="H175" s="8"/>
      <c r="I175" s="9"/>
      <c r="J175" s="8"/>
      <c r="K175" s="8"/>
      <c r="L175" s="9">
        <f t="shared" si="70"/>
        <v>0</v>
      </c>
      <c r="M175" s="9"/>
      <c r="N175" s="9"/>
      <c r="O175" s="3"/>
      <c r="P175" s="42"/>
      <c r="Q175" s="42"/>
      <c r="R175" s="88">
        <f t="shared" si="68"/>
        <v>0</v>
      </c>
      <c r="S175" s="88">
        <f t="shared" si="69"/>
        <v>0</v>
      </c>
      <c r="T175" s="88">
        <f t="shared" si="71"/>
        <v>0</v>
      </c>
      <c r="U175" s="78">
        <f t="shared" ca="1" si="72"/>
        <v>1</v>
      </c>
      <c r="V175" s="111"/>
    </row>
    <row r="176" spans="1:22" s="78" customFormat="1" ht="24" x14ac:dyDescent="0.2">
      <c r="A176" s="111">
        <f t="shared" si="73"/>
        <v>1</v>
      </c>
      <c r="B176" s="1">
        <v>650</v>
      </c>
      <c r="C176" s="2" t="s">
        <v>263</v>
      </c>
      <c r="D176" s="2" t="s">
        <v>264</v>
      </c>
      <c r="E176" s="2"/>
      <c r="F176" s="8"/>
      <c r="G176" s="8"/>
      <c r="H176" s="8">
        <v>0</v>
      </c>
      <c r="I176" s="9">
        <v>9</v>
      </c>
      <c r="J176" s="8">
        <v>0</v>
      </c>
      <c r="K176" s="8">
        <v>1</v>
      </c>
      <c r="L176" s="9">
        <f t="shared" si="70"/>
        <v>0</v>
      </c>
      <c r="M176" s="9">
        <v>0</v>
      </c>
      <c r="N176" s="9"/>
      <c r="O176" s="3"/>
      <c r="P176" s="42"/>
      <c r="Q176" s="42"/>
      <c r="R176" s="88">
        <f t="shared" si="68"/>
        <v>0</v>
      </c>
      <c r="S176" s="88">
        <f t="shared" si="69"/>
        <v>0</v>
      </c>
      <c r="T176" s="88">
        <f t="shared" si="71"/>
        <v>0</v>
      </c>
      <c r="U176" s="78">
        <f t="shared" ca="1" si="72"/>
        <v>1</v>
      </c>
      <c r="V176" s="111"/>
    </row>
    <row r="177" spans="1:22" s="78" customFormat="1" ht="12" x14ac:dyDescent="0.2">
      <c r="A177" s="111">
        <f t="shared" si="73"/>
        <v>0</v>
      </c>
      <c r="B177" s="1"/>
      <c r="C177" s="2"/>
      <c r="D177" s="2"/>
      <c r="E177" s="2"/>
      <c r="F177" s="8"/>
      <c r="G177" s="8"/>
      <c r="H177" s="8"/>
      <c r="I177" s="9"/>
      <c r="J177" s="8"/>
      <c r="K177" s="8"/>
      <c r="L177" s="9">
        <f t="shared" si="70"/>
        <v>0</v>
      </c>
      <c r="M177" s="9"/>
      <c r="N177" s="9"/>
      <c r="O177" s="3"/>
      <c r="P177" s="42"/>
      <c r="Q177" s="42"/>
      <c r="R177" s="88">
        <f t="shared" si="68"/>
        <v>0</v>
      </c>
      <c r="S177" s="88">
        <f t="shared" si="69"/>
        <v>0</v>
      </c>
      <c r="T177" s="88">
        <f t="shared" si="71"/>
        <v>0</v>
      </c>
      <c r="U177" s="78">
        <f t="shared" ca="1" si="72"/>
        <v>1</v>
      </c>
      <c r="V177" s="111"/>
    </row>
    <row r="178" spans="1:22" s="78" customFormat="1" ht="24" x14ac:dyDescent="0.2">
      <c r="A178" s="111">
        <f t="shared" si="73"/>
        <v>1</v>
      </c>
      <c r="B178" s="1">
        <v>660</v>
      </c>
      <c r="C178" s="2" t="s">
        <v>265</v>
      </c>
      <c r="D178" s="2"/>
      <c r="E178" s="2"/>
      <c r="F178" s="8"/>
      <c r="G178" s="8"/>
      <c r="H178" s="8">
        <v>0</v>
      </c>
      <c r="I178" s="9">
        <v>9</v>
      </c>
      <c r="J178" s="8">
        <v>0</v>
      </c>
      <c r="K178" s="8">
        <v>1</v>
      </c>
      <c r="L178" s="9">
        <f t="shared" si="70"/>
        <v>0</v>
      </c>
      <c r="M178" s="9">
        <v>0</v>
      </c>
      <c r="N178" s="9"/>
      <c r="O178" s="3"/>
      <c r="P178" s="42"/>
      <c r="Q178" s="42"/>
      <c r="R178" s="88">
        <f t="shared" si="68"/>
        <v>0</v>
      </c>
      <c r="S178" s="88">
        <f t="shared" si="69"/>
        <v>0</v>
      </c>
      <c r="T178" s="88">
        <f t="shared" si="71"/>
        <v>0</v>
      </c>
      <c r="U178" s="78">
        <f t="shared" ca="1" si="72"/>
        <v>1</v>
      </c>
      <c r="V178" s="111"/>
    </row>
    <row r="179" spans="1:22" s="78" customFormat="1" ht="12" x14ac:dyDescent="0.2">
      <c r="A179" s="111">
        <f t="shared" si="73"/>
        <v>0</v>
      </c>
      <c r="B179" s="1"/>
      <c r="C179" s="2"/>
      <c r="D179" s="2"/>
      <c r="E179" s="2"/>
      <c r="F179" s="8"/>
      <c r="G179" s="8"/>
      <c r="H179" s="8"/>
      <c r="I179" s="9"/>
      <c r="J179" s="8"/>
      <c r="K179" s="8"/>
      <c r="L179" s="9">
        <f t="shared" si="70"/>
        <v>0</v>
      </c>
      <c r="M179" s="9"/>
      <c r="N179" s="9"/>
      <c r="O179" s="3"/>
      <c r="P179" s="42"/>
      <c r="Q179" s="42"/>
      <c r="R179" s="88">
        <f t="shared" si="68"/>
        <v>0</v>
      </c>
      <c r="S179" s="88">
        <f t="shared" si="69"/>
        <v>0</v>
      </c>
      <c r="T179" s="88">
        <f t="shared" si="71"/>
        <v>0</v>
      </c>
      <c r="U179" s="78">
        <f t="shared" ca="1" si="72"/>
        <v>1</v>
      </c>
      <c r="V179" s="111"/>
    </row>
    <row r="180" spans="1:22" s="78" customFormat="1" ht="12" x14ac:dyDescent="0.2">
      <c r="A180" s="111">
        <f t="shared" si="73"/>
        <v>1</v>
      </c>
      <c r="B180" s="1">
        <v>670</v>
      </c>
      <c r="C180" s="2" t="s">
        <v>266</v>
      </c>
      <c r="D180" s="2"/>
      <c r="E180" s="2"/>
      <c r="F180" s="8"/>
      <c r="G180" s="8"/>
      <c r="H180" s="8">
        <v>0</v>
      </c>
      <c r="I180" s="9">
        <v>9</v>
      </c>
      <c r="J180" s="8">
        <v>0</v>
      </c>
      <c r="K180" s="8">
        <v>1</v>
      </c>
      <c r="L180" s="9">
        <f t="shared" si="70"/>
        <v>0</v>
      </c>
      <c r="M180" s="9">
        <v>0</v>
      </c>
      <c r="N180" s="9"/>
      <c r="O180" s="3"/>
      <c r="P180" s="42"/>
      <c r="Q180" s="42"/>
      <c r="R180" s="88">
        <f t="shared" si="68"/>
        <v>0</v>
      </c>
      <c r="S180" s="88">
        <f t="shared" si="69"/>
        <v>0</v>
      </c>
      <c r="T180" s="88">
        <f t="shared" si="71"/>
        <v>0</v>
      </c>
      <c r="U180" s="78">
        <f t="shared" ca="1" si="72"/>
        <v>1</v>
      </c>
      <c r="V180" s="111"/>
    </row>
    <row r="181" spans="1:22" s="78" customFormat="1" ht="12" x14ac:dyDescent="0.2">
      <c r="A181" s="111">
        <f t="shared" si="73"/>
        <v>0</v>
      </c>
      <c r="B181" s="1"/>
      <c r="C181" s="2"/>
      <c r="D181" s="2"/>
      <c r="E181" s="2"/>
      <c r="F181" s="8"/>
      <c r="G181" s="8"/>
      <c r="H181" s="8"/>
      <c r="I181" s="9"/>
      <c r="J181" s="8"/>
      <c r="K181" s="8"/>
      <c r="L181" s="9">
        <f t="shared" si="70"/>
        <v>0</v>
      </c>
      <c r="M181" s="9"/>
      <c r="N181" s="9"/>
      <c r="O181" s="3"/>
      <c r="P181" s="42"/>
      <c r="Q181" s="42"/>
      <c r="R181" s="88">
        <f t="shared" si="68"/>
        <v>0</v>
      </c>
      <c r="S181" s="88">
        <f t="shared" si="69"/>
        <v>0</v>
      </c>
      <c r="T181" s="88">
        <f t="shared" si="71"/>
        <v>0</v>
      </c>
      <c r="U181" s="78">
        <f t="shared" ca="1" si="72"/>
        <v>1</v>
      </c>
      <c r="V181" s="111"/>
    </row>
    <row r="182" spans="1:22" s="78" customFormat="1" ht="12" x14ac:dyDescent="0.2">
      <c r="A182" s="111">
        <f t="shared" si="73"/>
        <v>1</v>
      </c>
      <c r="B182" s="1">
        <v>690</v>
      </c>
      <c r="C182" s="2" t="s">
        <v>267</v>
      </c>
      <c r="D182" s="2"/>
      <c r="E182" s="2"/>
      <c r="F182" s="8"/>
      <c r="G182" s="8"/>
      <c r="H182" s="8">
        <v>0</v>
      </c>
      <c r="I182" s="9">
        <v>9</v>
      </c>
      <c r="J182" s="8">
        <v>0</v>
      </c>
      <c r="K182" s="8">
        <v>1</v>
      </c>
      <c r="L182" s="9">
        <f t="shared" si="70"/>
        <v>0</v>
      </c>
      <c r="M182" s="9">
        <v>0</v>
      </c>
      <c r="N182" s="9"/>
      <c r="O182" s="3"/>
      <c r="P182" s="42"/>
      <c r="Q182" s="42"/>
      <c r="R182" s="88">
        <f t="shared" si="68"/>
        <v>0</v>
      </c>
      <c r="S182" s="88">
        <f t="shared" si="69"/>
        <v>0</v>
      </c>
      <c r="T182" s="88">
        <f t="shared" si="71"/>
        <v>0</v>
      </c>
      <c r="U182" s="78">
        <f t="shared" ca="1" si="72"/>
        <v>1</v>
      </c>
      <c r="V182" s="111"/>
    </row>
    <row r="183" spans="1:22" s="78" customFormat="1" ht="12" x14ac:dyDescent="0.2">
      <c r="A183" s="111">
        <f t="shared" si="73"/>
        <v>0</v>
      </c>
      <c r="B183" s="1"/>
      <c r="C183" s="2"/>
      <c r="D183" s="2"/>
      <c r="E183" s="2"/>
      <c r="F183" s="8"/>
      <c r="G183" s="8"/>
      <c r="H183" s="8"/>
      <c r="I183" s="9"/>
      <c r="J183" s="8"/>
      <c r="K183" s="8"/>
      <c r="L183" s="9">
        <f t="shared" si="70"/>
        <v>0</v>
      </c>
      <c r="M183" s="9"/>
      <c r="N183" s="9"/>
      <c r="O183" s="3"/>
      <c r="P183" s="42"/>
      <c r="Q183" s="42"/>
      <c r="R183" s="88">
        <f t="shared" ref="R183" si="74">O183-S183</f>
        <v>0</v>
      </c>
      <c r="S183" s="88">
        <f t="shared" ref="S183" si="75">P183*O183</f>
        <v>0</v>
      </c>
      <c r="T183" s="88">
        <f t="shared" si="71"/>
        <v>0</v>
      </c>
      <c r="U183" s="78">
        <f t="shared" ca="1" si="72"/>
        <v>1</v>
      </c>
      <c r="V183" s="111"/>
    </row>
    <row r="184" spans="1:22" s="78" customFormat="1" ht="12" x14ac:dyDescent="0.2">
      <c r="A184" s="111">
        <f t="shared" si="73"/>
        <v>0</v>
      </c>
      <c r="B184" s="1"/>
      <c r="C184" s="2"/>
      <c r="D184" s="2"/>
      <c r="E184" s="2"/>
      <c r="F184" s="8"/>
      <c r="G184" s="8"/>
      <c r="H184" s="8"/>
      <c r="I184" s="9"/>
      <c r="J184" s="8"/>
      <c r="K184" s="8"/>
      <c r="L184" s="9">
        <f t="shared" si="70"/>
        <v>0</v>
      </c>
      <c r="M184" s="9"/>
      <c r="N184" s="9"/>
      <c r="O184" s="3"/>
      <c r="P184" s="42"/>
      <c r="Q184" s="42"/>
      <c r="R184" s="88">
        <f t="shared" si="68"/>
        <v>0</v>
      </c>
      <c r="S184" s="88">
        <f t="shared" si="69"/>
        <v>0</v>
      </c>
      <c r="T184" s="88">
        <f t="shared" si="71"/>
        <v>0</v>
      </c>
      <c r="U184" s="78">
        <f t="shared" ca="1" si="72"/>
        <v>1</v>
      </c>
      <c r="V184" s="111"/>
    </row>
    <row r="185" spans="1:22" s="78" customFormat="1" ht="12" x14ac:dyDescent="0.2">
      <c r="A185" s="111"/>
      <c r="B185" s="418"/>
      <c r="C185" s="418"/>
      <c r="D185" s="419"/>
      <c r="E185" s="419" t="s">
        <v>174</v>
      </c>
      <c r="F185" s="420"/>
      <c r="G185" s="420"/>
      <c r="H185" s="389">
        <f>SUM(H168:H184)/COUNTIF(H168:H184,"&gt;-1")</f>
        <v>0</v>
      </c>
      <c r="I185" s="389">
        <f>SUM(I168:I184)/COUNTIF(I168:I184,"&gt;-0")</f>
        <v>9</v>
      </c>
      <c r="J185" s="421"/>
      <c r="K185" s="421"/>
      <c r="L185" s="391" t="e">
        <f>SUM(L168:L184)/COUNTIF(L168:L184,"&gt;0")</f>
        <v>#DIV/0!</v>
      </c>
      <c r="M185" s="392"/>
      <c r="N185" s="393"/>
      <c r="O185" s="411"/>
      <c r="P185" s="422"/>
      <c r="Q185" s="93"/>
      <c r="R185" s="411"/>
      <c r="S185" s="411"/>
      <c r="T185" s="411"/>
      <c r="U185" s="368"/>
      <c r="V185" s="111"/>
    </row>
    <row r="186" spans="1:22" s="78" customFormat="1" thickBot="1" x14ac:dyDescent="0.25">
      <c r="A186" s="111"/>
      <c r="B186" s="423"/>
      <c r="C186" s="423"/>
      <c r="D186" s="423"/>
      <c r="E186" s="424" t="s">
        <v>268</v>
      </c>
      <c r="F186" s="425"/>
      <c r="G186" s="425"/>
      <c r="H186" s="400"/>
      <c r="I186" s="400"/>
      <c r="J186" s="400"/>
      <c r="K186" s="400"/>
      <c r="L186" s="400"/>
      <c r="M186" s="400"/>
      <c r="N186" s="401"/>
      <c r="O186" s="412">
        <f>SUM(O168:O184)</f>
        <v>0</v>
      </c>
      <c r="P186" s="426"/>
      <c r="Q186" s="94"/>
      <c r="R186" s="412">
        <f>SUM(R168:R184)</f>
        <v>0</v>
      </c>
      <c r="S186" s="412">
        <f>SUM(S168:S184)</f>
        <v>0</v>
      </c>
      <c r="T186" s="412">
        <f>SUM(T168:T184)</f>
        <v>0</v>
      </c>
      <c r="U186" s="368"/>
      <c r="V186" s="111"/>
    </row>
    <row r="187" spans="1:22" s="78" customFormat="1" thickTop="1" x14ac:dyDescent="0.2">
      <c r="A187" s="111"/>
      <c r="B187" s="433"/>
      <c r="C187" s="433"/>
      <c r="D187" s="433"/>
      <c r="E187" s="434"/>
      <c r="F187" s="435"/>
      <c r="G187" s="435"/>
      <c r="H187" s="436"/>
      <c r="I187" s="436"/>
      <c r="J187" s="436"/>
      <c r="K187" s="436"/>
      <c r="L187" s="436"/>
      <c r="M187" s="436"/>
      <c r="N187" s="436"/>
      <c r="O187" s="415"/>
      <c r="P187" s="437"/>
      <c r="Q187" s="95"/>
      <c r="R187" s="415"/>
      <c r="S187" s="415"/>
      <c r="T187" s="415"/>
      <c r="U187" s="368"/>
      <c r="V187" s="111"/>
    </row>
    <row r="188" spans="1:22" s="78" customFormat="1" ht="15.75" x14ac:dyDescent="0.2">
      <c r="A188" s="111"/>
      <c r="B188" s="363">
        <v>7</v>
      </c>
      <c r="C188" s="404" t="s">
        <v>49</v>
      </c>
      <c r="D188" s="405"/>
      <c r="E188" s="405"/>
      <c r="F188" s="406"/>
      <c r="G188" s="406"/>
      <c r="H188" s="406"/>
      <c r="I188" s="406"/>
      <c r="J188" s="406"/>
      <c r="K188" s="406"/>
      <c r="L188" s="365"/>
      <c r="M188" s="365"/>
      <c r="N188" s="365"/>
      <c r="O188" s="407"/>
      <c r="P188" s="408"/>
      <c r="Q188" s="41"/>
      <c r="R188" s="407"/>
      <c r="S188" s="407"/>
      <c r="T188" s="407"/>
      <c r="U188" s="368"/>
      <c r="V188" s="111"/>
    </row>
    <row r="189" spans="1:22" s="78" customFormat="1" ht="12" x14ac:dyDescent="0.2">
      <c r="A189" s="111">
        <f t="shared" si="73"/>
        <v>1</v>
      </c>
      <c r="B189" s="1">
        <v>700</v>
      </c>
      <c r="C189" s="2" t="s">
        <v>269</v>
      </c>
      <c r="D189" s="2"/>
      <c r="E189" s="2"/>
      <c r="F189" s="8"/>
      <c r="G189" s="8"/>
      <c r="H189" s="8">
        <v>0</v>
      </c>
      <c r="I189" s="9">
        <v>9</v>
      </c>
      <c r="J189" s="8">
        <v>0</v>
      </c>
      <c r="K189" s="8">
        <v>1</v>
      </c>
      <c r="L189" s="9">
        <f t="shared" ref="L189" si="76">J189*K189</f>
        <v>0</v>
      </c>
      <c r="M189" s="9">
        <v>0</v>
      </c>
      <c r="N189" s="9"/>
      <c r="O189" s="3"/>
      <c r="P189" s="42"/>
      <c r="Q189" s="42"/>
      <c r="R189" s="88">
        <f t="shared" ref="R189:R214" si="77">O189-S189</f>
        <v>0</v>
      </c>
      <c r="S189" s="88">
        <f t="shared" ref="S189:S214" si="78">P189*O189</f>
        <v>0</v>
      </c>
      <c r="T189" s="88">
        <f>Q189*S189</f>
        <v>0</v>
      </c>
      <c r="U189" s="78">
        <f t="shared" ca="1" si="72"/>
        <v>1</v>
      </c>
      <c r="V189" s="111"/>
    </row>
    <row r="190" spans="1:22" s="78" customFormat="1" ht="12" x14ac:dyDescent="0.2">
      <c r="A190" s="111">
        <f t="shared" si="73"/>
        <v>0</v>
      </c>
      <c r="B190" s="1"/>
      <c r="C190" s="2"/>
      <c r="D190" s="2"/>
      <c r="E190" s="2"/>
      <c r="F190" s="8"/>
      <c r="G190" s="8"/>
      <c r="H190" s="8"/>
      <c r="I190" s="9"/>
      <c r="J190" s="8"/>
      <c r="K190" s="8"/>
      <c r="L190" s="9">
        <f>J190*K190</f>
        <v>0</v>
      </c>
      <c r="M190" s="9"/>
      <c r="N190" s="9"/>
      <c r="O190" s="3"/>
      <c r="P190" s="42"/>
      <c r="Q190" s="42"/>
      <c r="R190" s="88">
        <f t="shared" si="77"/>
        <v>0</v>
      </c>
      <c r="S190" s="88">
        <f t="shared" si="78"/>
        <v>0</v>
      </c>
      <c r="T190" s="88">
        <f t="shared" ref="T190:T214" si="79">Q190*S190</f>
        <v>0</v>
      </c>
      <c r="U190" s="78">
        <f t="shared" ca="1" si="72"/>
        <v>1</v>
      </c>
      <c r="V190" s="111"/>
    </row>
    <row r="191" spans="1:22" s="78" customFormat="1" ht="12" x14ac:dyDescent="0.2">
      <c r="A191" s="111">
        <f t="shared" si="73"/>
        <v>1</v>
      </c>
      <c r="B191" s="1">
        <v>710</v>
      </c>
      <c r="C191" s="2" t="s">
        <v>270</v>
      </c>
      <c r="D191" s="2"/>
      <c r="E191" s="2"/>
      <c r="F191" s="8"/>
      <c r="G191" s="8"/>
      <c r="H191" s="8">
        <v>0</v>
      </c>
      <c r="I191" s="9">
        <v>9</v>
      </c>
      <c r="J191" s="8">
        <v>0</v>
      </c>
      <c r="K191" s="8">
        <v>1</v>
      </c>
      <c r="L191" s="9">
        <f t="shared" ref="L191" si="80">J191*K191</f>
        <v>0</v>
      </c>
      <c r="M191" s="9">
        <v>0</v>
      </c>
      <c r="N191" s="9"/>
      <c r="O191" s="3"/>
      <c r="P191" s="42"/>
      <c r="Q191" s="42"/>
      <c r="R191" s="88">
        <f t="shared" si="77"/>
        <v>0</v>
      </c>
      <c r="S191" s="88">
        <f t="shared" si="78"/>
        <v>0</v>
      </c>
      <c r="T191" s="88">
        <f t="shared" si="79"/>
        <v>0</v>
      </c>
      <c r="U191" s="78">
        <f t="shared" ca="1" si="72"/>
        <v>1</v>
      </c>
      <c r="V191" s="111"/>
    </row>
    <row r="192" spans="1:22" s="78" customFormat="1" ht="12" x14ac:dyDescent="0.2">
      <c r="A192" s="111">
        <f t="shared" si="73"/>
        <v>0</v>
      </c>
      <c r="B192" s="1"/>
      <c r="C192" s="2"/>
      <c r="D192" s="2"/>
      <c r="E192" s="2"/>
      <c r="F192" s="8"/>
      <c r="G192" s="8"/>
      <c r="H192" s="8"/>
      <c r="I192" s="9"/>
      <c r="J192" s="8"/>
      <c r="K192" s="8"/>
      <c r="L192" s="9">
        <f t="shared" ref="L192:L214" si="81">J192*K192</f>
        <v>0</v>
      </c>
      <c r="M192" s="9"/>
      <c r="N192" s="9"/>
      <c r="O192" s="3"/>
      <c r="P192" s="42"/>
      <c r="Q192" s="42"/>
      <c r="R192" s="88">
        <f t="shared" si="77"/>
        <v>0</v>
      </c>
      <c r="S192" s="88">
        <f t="shared" si="78"/>
        <v>0</v>
      </c>
      <c r="T192" s="88">
        <f t="shared" si="79"/>
        <v>0</v>
      </c>
      <c r="U192" s="78">
        <f t="shared" ca="1" si="72"/>
        <v>1</v>
      </c>
      <c r="V192" s="111"/>
    </row>
    <row r="193" spans="1:22" s="78" customFormat="1" ht="12" x14ac:dyDescent="0.2">
      <c r="A193" s="111">
        <f t="shared" si="73"/>
        <v>1</v>
      </c>
      <c r="B193" s="1">
        <v>720</v>
      </c>
      <c r="C193" s="2" t="s">
        <v>271</v>
      </c>
      <c r="D193" s="2"/>
      <c r="E193" s="2"/>
      <c r="F193" s="8"/>
      <c r="G193" s="8"/>
      <c r="H193" s="8">
        <v>0</v>
      </c>
      <c r="I193" s="9">
        <v>9</v>
      </c>
      <c r="J193" s="8">
        <v>0</v>
      </c>
      <c r="K193" s="8">
        <v>1</v>
      </c>
      <c r="L193" s="9">
        <f t="shared" si="81"/>
        <v>0</v>
      </c>
      <c r="M193" s="9">
        <v>0</v>
      </c>
      <c r="N193" s="9"/>
      <c r="O193" s="3"/>
      <c r="P193" s="42"/>
      <c r="Q193" s="42"/>
      <c r="R193" s="88">
        <f t="shared" si="77"/>
        <v>0</v>
      </c>
      <c r="S193" s="88">
        <f t="shared" si="78"/>
        <v>0</v>
      </c>
      <c r="T193" s="88">
        <f t="shared" si="79"/>
        <v>0</v>
      </c>
      <c r="U193" s="78">
        <f t="shared" ca="1" si="72"/>
        <v>1</v>
      </c>
      <c r="V193" s="111"/>
    </row>
    <row r="194" spans="1:22" s="78" customFormat="1" ht="12" x14ac:dyDescent="0.2">
      <c r="A194" s="111">
        <f t="shared" si="73"/>
        <v>1</v>
      </c>
      <c r="B194" s="1">
        <v>721</v>
      </c>
      <c r="C194" s="2" t="s">
        <v>272</v>
      </c>
      <c r="D194" s="2"/>
      <c r="E194" s="2"/>
      <c r="F194" s="8"/>
      <c r="G194" s="8"/>
      <c r="H194" s="8">
        <v>0</v>
      </c>
      <c r="I194" s="9">
        <v>9</v>
      </c>
      <c r="J194" s="8">
        <v>0</v>
      </c>
      <c r="K194" s="8">
        <v>1</v>
      </c>
      <c r="L194" s="9">
        <f t="shared" si="81"/>
        <v>0</v>
      </c>
      <c r="M194" s="9">
        <v>0</v>
      </c>
      <c r="N194" s="9"/>
      <c r="O194" s="3"/>
      <c r="P194" s="42"/>
      <c r="Q194" s="42"/>
      <c r="R194" s="88">
        <f t="shared" si="77"/>
        <v>0</v>
      </c>
      <c r="S194" s="88">
        <f t="shared" si="78"/>
        <v>0</v>
      </c>
      <c r="T194" s="88">
        <f t="shared" si="79"/>
        <v>0</v>
      </c>
      <c r="U194" s="78">
        <f t="shared" ca="1" si="72"/>
        <v>1</v>
      </c>
      <c r="V194" s="111"/>
    </row>
    <row r="195" spans="1:22" s="78" customFormat="1" ht="12" x14ac:dyDescent="0.2">
      <c r="A195" s="111">
        <f t="shared" si="73"/>
        <v>1</v>
      </c>
      <c r="B195" s="1">
        <v>722</v>
      </c>
      <c r="C195" s="2" t="s">
        <v>273</v>
      </c>
      <c r="D195" s="2"/>
      <c r="E195" s="2"/>
      <c r="F195" s="8"/>
      <c r="G195" s="8"/>
      <c r="H195" s="8">
        <v>0</v>
      </c>
      <c r="I195" s="9">
        <v>9</v>
      </c>
      <c r="J195" s="8">
        <v>0</v>
      </c>
      <c r="K195" s="8">
        <v>1</v>
      </c>
      <c r="L195" s="9">
        <f t="shared" si="81"/>
        <v>0</v>
      </c>
      <c r="M195" s="9">
        <v>0</v>
      </c>
      <c r="N195" s="9"/>
      <c r="O195" s="3"/>
      <c r="P195" s="42"/>
      <c r="Q195" s="42"/>
      <c r="R195" s="88">
        <f t="shared" si="77"/>
        <v>0</v>
      </c>
      <c r="S195" s="88">
        <f t="shared" si="78"/>
        <v>0</v>
      </c>
      <c r="T195" s="88">
        <f t="shared" si="79"/>
        <v>0</v>
      </c>
      <c r="U195" s="78">
        <f t="shared" ca="1" si="72"/>
        <v>1</v>
      </c>
      <c r="V195" s="111"/>
    </row>
    <row r="196" spans="1:22" s="78" customFormat="1" ht="12" x14ac:dyDescent="0.2">
      <c r="A196" s="111">
        <f t="shared" si="73"/>
        <v>1</v>
      </c>
      <c r="B196" s="1">
        <v>723</v>
      </c>
      <c r="C196" s="2" t="s">
        <v>274</v>
      </c>
      <c r="D196" s="2"/>
      <c r="E196" s="2"/>
      <c r="F196" s="8"/>
      <c r="G196" s="8"/>
      <c r="H196" s="8">
        <v>0</v>
      </c>
      <c r="I196" s="9">
        <v>9</v>
      </c>
      <c r="J196" s="8">
        <v>0</v>
      </c>
      <c r="K196" s="8">
        <v>1</v>
      </c>
      <c r="L196" s="9">
        <f t="shared" si="81"/>
        <v>0</v>
      </c>
      <c r="M196" s="9">
        <v>0</v>
      </c>
      <c r="N196" s="9"/>
      <c r="O196" s="3"/>
      <c r="P196" s="42"/>
      <c r="Q196" s="42"/>
      <c r="R196" s="88">
        <f t="shared" si="77"/>
        <v>0</v>
      </c>
      <c r="S196" s="88">
        <f t="shared" si="78"/>
        <v>0</v>
      </c>
      <c r="T196" s="88">
        <f t="shared" si="79"/>
        <v>0</v>
      </c>
      <c r="U196" s="78">
        <f t="shared" ca="1" si="72"/>
        <v>1</v>
      </c>
      <c r="V196" s="111"/>
    </row>
    <row r="197" spans="1:22" s="78" customFormat="1" ht="12" x14ac:dyDescent="0.2">
      <c r="A197" s="111">
        <f t="shared" si="73"/>
        <v>1</v>
      </c>
      <c r="B197" s="1">
        <v>725</v>
      </c>
      <c r="C197" s="2" t="s">
        <v>275</v>
      </c>
      <c r="D197" s="2"/>
      <c r="E197" s="2"/>
      <c r="F197" s="8"/>
      <c r="G197" s="8"/>
      <c r="H197" s="8">
        <v>0</v>
      </c>
      <c r="I197" s="9">
        <v>9</v>
      </c>
      <c r="J197" s="8">
        <v>0</v>
      </c>
      <c r="K197" s="8">
        <v>1</v>
      </c>
      <c r="L197" s="9">
        <f t="shared" si="81"/>
        <v>0</v>
      </c>
      <c r="M197" s="9">
        <v>0</v>
      </c>
      <c r="N197" s="9"/>
      <c r="O197" s="3"/>
      <c r="P197" s="42"/>
      <c r="Q197" s="42"/>
      <c r="R197" s="88">
        <f t="shared" si="77"/>
        <v>0</v>
      </c>
      <c r="S197" s="88">
        <f t="shared" si="78"/>
        <v>0</v>
      </c>
      <c r="T197" s="88">
        <f t="shared" si="79"/>
        <v>0</v>
      </c>
      <c r="U197" s="78">
        <f t="shared" ca="1" si="72"/>
        <v>1</v>
      </c>
      <c r="V197" s="111"/>
    </row>
    <row r="198" spans="1:22" s="78" customFormat="1" ht="12" x14ac:dyDescent="0.2">
      <c r="A198" s="111">
        <f t="shared" si="73"/>
        <v>1</v>
      </c>
      <c r="B198" s="1">
        <v>726</v>
      </c>
      <c r="C198" s="2" t="s">
        <v>276</v>
      </c>
      <c r="D198" s="2"/>
      <c r="E198" s="2"/>
      <c r="F198" s="8"/>
      <c r="G198" s="8"/>
      <c r="H198" s="8">
        <v>0</v>
      </c>
      <c r="I198" s="9">
        <v>9</v>
      </c>
      <c r="J198" s="8">
        <v>0</v>
      </c>
      <c r="K198" s="8">
        <v>1</v>
      </c>
      <c r="L198" s="9">
        <f t="shared" si="81"/>
        <v>0</v>
      </c>
      <c r="M198" s="9">
        <v>0</v>
      </c>
      <c r="N198" s="9"/>
      <c r="O198" s="3"/>
      <c r="P198" s="42"/>
      <c r="Q198" s="42"/>
      <c r="R198" s="88">
        <f t="shared" si="77"/>
        <v>0</v>
      </c>
      <c r="S198" s="88">
        <f t="shared" si="78"/>
        <v>0</v>
      </c>
      <c r="T198" s="88">
        <f t="shared" si="79"/>
        <v>0</v>
      </c>
      <c r="U198" s="78">
        <f t="shared" ca="1" si="72"/>
        <v>1</v>
      </c>
      <c r="V198" s="111"/>
    </row>
    <row r="199" spans="1:22" s="78" customFormat="1" ht="12" x14ac:dyDescent="0.2">
      <c r="A199" s="111">
        <f t="shared" si="73"/>
        <v>1</v>
      </c>
      <c r="B199" s="1">
        <v>727</v>
      </c>
      <c r="C199" s="2" t="s">
        <v>277</v>
      </c>
      <c r="D199" s="2" t="s">
        <v>278</v>
      </c>
      <c r="E199" s="2"/>
      <c r="F199" s="8"/>
      <c r="G199" s="8"/>
      <c r="H199" s="8">
        <v>0</v>
      </c>
      <c r="I199" s="9">
        <v>9</v>
      </c>
      <c r="J199" s="8">
        <v>0</v>
      </c>
      <c r="K199" s="8">
        <v>1</v>
      </c>
      <c r="L199" s="9">
        <f t="shared" si="81"/>
        <v>0</v>
      </c>
      <c r="M199" s="9">
        <v>0</v>
      </c>
      <c r="N199" s="9"/>
      <c r="O199" s="3"/>
      <c r="P199" s="42"/>
      <c r="Q199" s="42"/>
      <c r="R199" s="88">
        <f t="shared" si="77"/>
        <v>0</v>
      </c>
      <c r="S199" s="88">
        <f t="shared" si="78"/>
        <v>0</v>
      </c>
      <c r="T199" s="88">
        <f t="shared" si="79"/>
        <v>0</v>
      </c>
      <c r="U199" s="78">
        <f t="shared" ca="1" si="72"/>
        <v>1</v>
      </c>
      <c r="V199" s="111"/>
    </row>
    <row r="200" spans="1:22" s="78" customFormat="1" ht="12" x14ac:dyDescent="0.2">
      <c r="A200" s="111">
        <f t="shared" si="73"/>
        <v>0</v>
      </c>
      <c r="B200" s="1"/>
      <c r="C200" s="2"/>
      <c r="D200" s="2"/>
      <c r="E200" s="2"/>
      <c r="F200" s="8"/>
      <c r="G200" s="8"/>
      <c r="H200" s="8"/>
      <c r="I200" s="9"/>
      <c r="J200" s="8"/>
      <c r="K200" s="8"/>
      <c r="L200" s="9">
        <f t="shared" si="81"/>
        <v>0</v>
      </c>
      <c r="M200" s="9"/>
      <c r="N200" s="9"/>
      <c r="O200" s="3"/>
      <c r="P200" s="42"/>
      <c r="Q200" s="42"/>
      <c r="R200" s="88">
        <f t="shared" si="77"/>
        <v>0</v>
      </c>
      <c r="S200" s="88">
        <f t="shared" si="78"/>
        <v>0</v>
      </c>
      <c r="T200" s="88">
        <f t="shared" si="79"/>
        <v>0</v>
      </c>
      <c r="U200" s="78">
        <f t="shared" ca="1" si="72"/>
        <v>1</v>
      </c>
      <c r="V200" s="111"/>
    </row>
    <row r="201" spans="1:22" s="78" customFormat="1" ht="36" x14ac:dyDescent="0.2">
      <c r="A201" s="111">
        <f t="shared" si="73"/>
        <v>1</v>
      </c>
      <c r="B201" s="1">
        <v>730</v>
      </c>
      <c r="C201" s="2" t="s">
        <v>279</v>
      </c>
      <c r="D201" s="2" t="s">
        <v>280</v>
      </c>
      <c r="E201" s="96"/>
      <c r="F201" s="9"/>
      <c r="G201" s="9"/>
      <c r="H201" s="8">
        <v>0</v>
      </c>
      <c r="I201" s="9">
        <v>9</v>
      </c>
      <c r="J201" s="8">
        <v>0</v>
      </c>
      <c r="K201" s="8">
        <v>1</v>
      </c>
      <c r="L201" s="9">
        <f t="shared" si="81"/>
        <v>0</v>
      </c>
      <c r="M201" s="9">
        <v>0</v>
      </c>
      <c r="N201" s="9"/>
      <c r="O201" s="3"/>
      <c r="P201" s="42"/>
      <c r="Q201" s="42"/>
      <c r="R201" s="88">
        <f t="shared" si="77"/>
        <v>0</v>
      </c>
      <c r="S201" s="88">
        <f t="shared" si="78"/>
        <v>0</v>
      </c>
      <c r="T201" s="88">
        <f t="shared" si="79"/>
        <v>0</v>
      </c>
      <c r="U201" s="78">
        <f t="shared" ca="1" si="72"/>
        <v>1</v>
      </c>
      <c r="V201" s="111"/>
    </row>
    <row r="202" spans="1:22" s="78" customFormat="1" ht="12" x14ac:dyDescent="0.2">
      <c r="A202" s="111">
        <f t="shared" si="73"/>
        <v>0</v>
      </c>
      <c r="B202" s="1"/>
      <c r="C202" s="2"/>
      <c r="D202" s="2"/>
      <c r="E202" s="96"/>
      <c r="F202" s="9"/>
      <c r="G202" s="9"/>
      <c r="H202" s="8"/>
      <c r="I202" s="9"/>
      <c r="J202" s="8"/>
      <c r="K202" s="8"/>
      <c r="L202" s="9">
        <f t="shared" si="81"/>
        <v>0</v>
      </c>
      <c r="M202" s="9"/>
      <c r="N202" s="9"/>
      <c r="O202" s="3"/>
      <c r="P202" s="42"/>
      <c r="Q202" s="42"/>
      <c r="R202" s="88">
        <f t="shared" si="77"/>
        <v>0</v>
      </c>
      <c r="S202" s="88">
        <f t="shared" si="78"/>
        <v>0</v>
      </c>
      <c r="T202" s="88">
        <f t="shared" si="79"/>
        <v>0</v>
      </c>
      <c r="U202" s="78">
        <f t="shared" ref="U202:U238" ca="1" si="82">IF(N202&lt;=W$5,1,IF(N202&gt;0,INT((N202-W$5 -1)/5)+2,0))</f>
        <v>1</v>
      </c>
      <c r="V202" s="111"/>
    </row>
    <row r="203" spans="1:22" s="78" customFormat="1" ht="24" x14ac:dyDescent="0.2">
      <c r="A203" s="111">
        <f t="shared" si="73"/>
        <v>1</v>
      </c>
      <c r="B203" s="1">
        <v>740</v>
      </c>
      <c r="C203" s="2" t="s">
        <v>281</v>
      </c>
      <c r="D203" s="2" t="s">
        <v>282</v>
      </c>
      <c r="E203" s="96"/>
      <c r="F203" s="9"/>
      <c r="G203" s="9"/>
      <c r="H203" s="8">
        <v>0</v>
      </c>
      <c r="I203" s="9">
        <v>9</v>
      </c>
      <c r="J203" s="8">
        <v>0</v>
      </c>
      <c r="K203" s="8">
        <v>1</v>
      </c>
      <c r="L203" s="9">
        <f t="shared" si="81"/>
        <v>0</v>
      </c>
      <c r="M203" s="9">
        <v>0</v>
      </c>
      <c r="N203" s="9"/>
      <c r="O203" s="3"/>
      <c r="P203" s="42"/>
      <c r="Q203" s="42"/>
      <c r="R203" s="88">
        <f t="shared" si="77"/>
        <v>0</v>
      </c>
      <c r="S203" s="88">
        <f t="shared" si="78"/>
        <v>0</v>
      </c>
      <c r="T203" s="88">
        <f t="shared" si="79"/>
        <v>0</v>
      </c>
      <c r="U203" s="78">
        <f t="shared" ca="1" si="82"/>
        <v>1</v>
      </c>
      <c r="V203" s="111"/>
    </row>
    <row r="204" spans="1:22" s="78" customFormat="1" ht="12" x14ac:dyDescent="0.2">
      <c r="A204" s="111">
        <f t="shared" si="73"/>
        <v>0</v>
      </c>
      <c r="B204" s="1"/>
      <c r="C204" s="2"/>
      <c r="D204" s="2"/>
      <c r="E204" s="96"/>
      <c r="F204" s="9"/>
      <c r="G204" s="9"/>
      <c r="H204" s="8"/>
      <c r="I204" s="9"/>
      <c r="J204" s="8"/>
      <c r="K204" s="8"/>
      <c r="L204" s="9">
        <f t="shared" si="81"/>
        <v>0</v>
      </c>
      <c r="M204" s="9"/>
      <c r="N204" s="9"/>
      <c r="O204" s="3"/>
      <c r="P204" s="42"/>
      <c r="Q204" s="42"/>
      <c r="R204" s="88">
        <f t="shared" si="77"/>
        <v>0</v>
      </c>
      <c r="S204" s="88">
        <f t="shared" si="78"/>
        <v>0</v>
      </c>
      <c r="T204" s="88">
        <f t="shared" si="79"/>
        <v>0</v>
      </c>
      <c r="U204" s="78">
        <f t="shared" ca="1" si="82"/>
        <v>1</v>
      </c>
      <c r="V204" s="111"/>
    </row>
    <row r="205" spans="1:22" s="78" customFormat="1" ht="24" x14ac:dyDescent="0.2">
      <c r="A205" s="111">
        <f t="shared" si="73"/>
        <v>1</v>
      </c>
      <c r="B205" s="1">
        <v>750</v>
      </c>
      <c r="C205" s="2" t="s">
        <v>283</v>
      </c>
      <c r="D205" s="2" t="s">
        <v>284</v>
      </c>
      <c r="E205" s="96"/>
      <c r="F205" s="9"/>
      <c r="G205" s="9"/>
      <c r="H205" s="8">
        <v>0</v>
      </c>
      <c r="I205" s="9">
        <v>9</v>
      </c>
      <c r="J205" s="8">
        <v>0</v>
      </c>
      <c r="K205" s="8">
        <v>1</v>
      </c>
      <c r="L205" s="9">
        <f t="shared" si="81"/>
        <v>0</v>
      </c>
      <c r="M205" s="9">
        <v>0</v>
      </c>
      <c r="N205" s="9"/>
      <c r="O205" s="3"/>
      <c r="P205" s="42"/>
      <c r="Q205" s="42"/>
      <c r="R205" s="88">
        <f t="shared" si="77"/>
        <v>0</v>
      </c>
      <c r="S205" s="88">
        <f t="shared" si="78"/>
        <v>0</v>
      </c>
      <c r="T205" s="88">
        <f t="shared" si="79"/>
        <v>0</v>
      </c>
      <c r="U205" s="78">
        <f t="shared" ca="1" si="82"/>
        <v>1</v>
      </c>
      <c r="V205" s="111"/>
    </row>
    <row r="206" spans="1:22" s="78" customFormat="1" ht="12" x14ac:dyDescent="0.2">
      <c r="A206" s="111">
        <f t="shared" si="73"/>
        <v>0</v>
      </c>
      <c r="B206" s="1"/>
      <c r="C206" s="2"/>
      <c r="D206" s="2"/>
      <c r="E206" s="96"/>
      <c r="F206" s="9"/>
      <c r="G206" s="9"/>
      <c r="H206" s="8"/>
      <c r="I206" s="9"/>
      <c r="J206" s="8"/>
      <c r="K206" s="8"/>
      <c r="L206" s="9">
        <f t="shared" si="81"/>
        <v>0</v>
      </c>
      <c r="M206" s="9"/>
      <c r="N206" s="9"/>
      <c r="O206" s="3"/>
      <c r="P206" s="42"/>
      <c r="Q206" s="42"/>
      <c r="R206" s="88">
        <f t="shared" si="77"/>
        <v>0</v>
      </c>
      <c r="S206" s="88">
        <f t="shared" si="78"/>
        <v>0</v>
      </c>
      <c r="T206" s="88">
        <f t="shared" si="79"/>
        <v>0</v>
      </c>
      <c r="U206" s="78">
        <f t="shared" ca="1" si="82"/>
        <v>1</v>
      </c>
      <c r="V206" s="111"/>
    </row>
    <row r="207" spans="1:22" s="78" customFormat="1" ht="24" x14ac:dyDescent="0.2">
      <c r="A207" s="111">
        <f t="shared" si="73"/>
        <v>1</v>
      </c>
      <c r="B207" s="1">
        <v>760</v>
      </c>
      <c r="C207" s="2" t="s">
        <v>285</v>
      </c>
      <c r="D207" s="2" t="s">
        <v>286</v>
      </c>
      <c r="E207" s="96"/>
      <c r="F207" s="9"/>
      <c r="G207" s="9"/>
      <c r="H207" s="8">
        <v>0</v>
      </c>
      <c r="I207" s="9">
        <v>9</v>
      </c>
      <c r="J207" s="8">
        <v>0</v>
      </c>
      <c r="K207" s="8">
        <v>1</v>
      </c>
      <c r="L207" s="9">
        <f t="shared" si="81"/>
        <v>0</v>
      </c>
      <c r="M207" s="9">
        <v>0</v>
      </c>
      <c r="N207" s="9"/>
      <c r="O207" s="3"/>
      <c r="P207" s="42"/>
      <c r="Q207" s="42"/>
      <c r="R207" s="88">
        <f t="shared" si="77"/>
        <v>0</v>
      </c>
      <c r="S207" s="88">
        <f t="shared" si="78"/>
        <v>0</v>
      </c>
      <c r="T207" s="88">
        <f t="shared" si="79"/>
        <v>0</v>
      </c>
      <c r="U207" s="78">
        <f t="shared" ca="1" si="82"/>
        <v>1</v>
      </c>
      <c r="V207" s="111"/>
    </row>
    <row r="208" spans="1:22" s="78" customFormat="1" ht="12" x14ac:dyDescent="0.2">
      <c r="A208" s="111">
        <f t="shared" si="73"/>
        <v>0</v>
      </c>
      <c r="B208" s="1"/>
      <c r="C208" s="1"/>
      <c r="D208" s="1"/>
      <c r="E208" s="96"/>
      <c r="F208" s="9"/>
      <c r="G208" s="9"/>
      <c r="H208" s="9"/>
      <c r="I208" s="9"/>
      <c r="J208" s="9"/>
      <c r="K208" s="9"/>
      <c r="L208" s="9">
        <f t="shared" si="81"/>
        <v>0</v>
      </c>
      <c r="M208" s="9"/>
      <c r="N208" s="9"/>
      <c r="O208" s="4"/>
      <c r="P208" s="43"/>
      <c r="Q208" s="43"/>
      <c r="R208" s="88">
        <f t="shared" si="77"/>
        <v>0</v>
      </c>
      <c r="S208" s="88">
        <f t="shared" si="78"/>
        <v>0</v>
      </c>
      <c r="T208" s="88">
        <f t="shared" si="79"/>
        <v>0</v>
      </c>
      <c r="U208" s="78">
        <f t="shared" ca="1" si="82"/>
        <v>1</v>
      </c>
      <c r="V208" s="111"/>
    </row>
    <row r="209" spans="1:23" s="78" customFormat="1" ht="24" x14ac:dyDescent="0.2">
      <c r="A209" s="111">
        <f t="shared" si="73"/>
        <v>1</v>
      </c>
      <c r="B209" s="1">
        <v>770</v>
      </c>
      <c r="C209" s="1" t="s">
        <v>287</v>
      </c>
      <c r="D209" s="1" t="s">
        <v>288</v>
      </c>
      <c r="E209" s="96"/>
      <c r="F209" s="9"/>
      <c r="G209" s="9"/>
      <c r="H209" s="8">
        <v>0</v>
      </c>
      <c r="I209" s="9">
        <v>9</v>
      </c>
      <c r="J209" s="8">
        <v>0</v>
      </c>
      <c r="K209" s="8">
        <v>1</v>
      </c>
      <c r="L209" s="9">
        <f t="shared" si="81"/>
        <v>0</v>
      </c>
      <c r="M209" s="9">
        <v>0</v>
      </c>
      <c r="N209" s="9"/>
      <c r="O209" s="4"/>
      <c r="P209" s="43"/>
      <c r="Q209" s="43"/>
      <c r="R209" s="88">
        <f t="shared" si="77"/>
        <v>0</v>
      </c>
      <c r="S209" s="88">
        <f t="shared" si="78"/>
        <v>0</v>
      </c>
      <c r="T209" s="88">
        <f t="shared" si="79"/>
        <v>0</v>
      </c>
      <c r="U209" s="78">
        <f t="shared" ca="1" si="82"/>
        <v>1</v>
      </c>
      <c r="V209" s="111"/>
    </row>
    <row r="210" spans="1:23" s="78" customFormat="1" ht="12" x14ac:dyDescent="0.2">
      <c r="A210" s="111">
        <f t="shared" si="73"/>
        <v>0</v>
      </c>
      <c r="B210" s="1"/>
      <c r="C210" s="1"/>
      <c r="D210" s="1"/>
      <c r="E210" s="96"/>
      <c r="F210" s="9"/>
      <c r="G210" s="9"/>
      <c r="H210" s="9"/>
      <c r="I210" s="9"/>
      <c r="J210" s="9"/>
      <c r="K210" s="9"/>
      <c r="L210" s="9">
        <f t="shared" si="81"/>
        <v>0</v>
      </c>
      <c r="M210" s="9"/>
      <c r="N210" s="9"/>
      <c r="O210" s="4"/>
      <c r="P210" s="43"/>
      <c r="Q210" s="43"/>
      <c r="R210" s="88">
        <f t="shared" si="77"/>
        <v>0</v>
      </c>
      <c r="S210" s="88">
        <f t="shared" si="78"/>
        <v>0</v>
      </c>
      <c r="T210" s="88">
        <f t="shared" si="79"/>
        <v>0</v>
      </c>
      <c r="U210" s="78">
        <f t="shared" ca="1" si="82"/>
        <v>1</v>
      </c>
      <c r="V210" s="111"/>
    </row>
    <row r="211" spans="1:23" s="78" customFormat="1" ht="12" x14ac:dyDescent="0.2">
      <c r="A211" s="111">
        <f t="shared" si="73"/>
        <v>1</v>
      </c>
      <c r="B211" s="1">
        <v>780</v>
      </c>
      <c r="C211" s="1" t="s">
        <v>289</v>
      </c>
      <c r="D211" s="1" t="s">
        <v>290</v>
      </c>
      <c r="E211" s="96"/>
      <c r="F211" s="9"/>
      <c r="G211" s="9"/>
      <c r="H211" s="8">
        <v>0</v>
      </c>
      <c r="I211" s="9">
        <v>9</v>
      </c>
      <c r="J211" s="8">
        <v>0</v>
      </c>
      <c r="K211" s="8">
        <v>1</v>
      </c>
      <c r="L211" s="9">
        <f t="shared" si="81"/>
        <v>0</v>
      </c>
      <c r="M211" s="9">
        <v>0</v>
      </c>
      <c r="N211" s="9"/>
      <c r="O211" s="4"/>
      <c r="P211" s="43"/>
      <c r="Q211" s="43"/>
      <c r="R211" s="88">
        <f t="shared" si="77"/>
        <v>0</v>
      </c>
      <c r="S211" s="88">
        <f t="shared" si="78"/>
        <v>0</v>
      </c>
      <c r="T211" s="88">
        <f t="shared" si="79"/>
        <v>0</v>
      </c>
      <c r="U211" s="78">
        <f t="shared" ca="1" si="82"/>
        <v>1</v>
      </c>
      <c r="V211" s="111"/>
    </row>
    <row r="212" spans="1:23" s="78" customFormat="1" ht="12" x14ac:dyDescent="0.2">
      <c r="A212" s="111">
        <f t="shared" si="73"/>
        <v>0</v>
      </c>
      <c r="B212" s="1"/>
      <c r="C212" s="1"/>
      <c r="D212" s="1"/>
      <c r="E212" s="96"/>
      <c r="F212" s="9"/>
      <c r="G212" s="9"/>
      <c r="H212" s="9"/>
      <c r="I212" s="9"/>
      <c r="J212" s="9"/>
      <c r="K212" s="9"/>
      <c r="L212" s="9">
        <f t="shared" si="81"/>
        <v>0</v>
      </c>
      <c r="M212" s="9"/>
      <c r="N212" s="9"/>
      <c r="O212" s="4"/>
      <c r="P212" s="43"/>
      <c r="Q212" s="43"/>
      <c r="R212" s="88">
        <f t="shared" ref="R212:R213" si="83">O212-S212</f>
        <v>0</v>
      </c>
      <c r="S212" s="88">
        <f t="shared" ref="S212:S213" si="84">P212*O212</f>
        <v>0</v>
      </c>
      <c r="T212" s="88">
        <f t="shared" si="79"/>
        <v>0</v>
      </c>
      <c r="U212" s="78">
        <f t="shared" ca="1" si="82"/>
        <v>1</v>
      </c>
      <c r="V212" s="111"/>
    </row>
    <row r="213" spans="1:23" s="78" customFormat="1" ht="12" x14ac:dyDescent="0.2">
      <c r="A213" s="111">
        <f t="shared" si="73"/>
        <v>0</v>
      </c>
      <c r="B213" s="1"/>
      <c r="C213" s="1"/>
      <c r="D213" s="1"/>
      <c r="E213" s="96"/>
      <c r="F213" s="9"/>
      <c r="G213" s="9"/>
      <c r="H213" s="9"/>
      <c r="I213" s="9"/>
      <c r="J213" s="9"/>
      <c r="K213" s="9"/>
      <c r="L213" s="9">
        <f t="shared" si="81"/>
        <v>0</v>
      </c>
      <c r="M213" s="9"/>
      <c r="N213" s="9"/>
      <c r="O213" s="4"/>
      <c r="P213" s="43"/>
      <c r="Q213" s="43"/>
      <c r="R213" s="88">
        <f t="shared" si="83"/>
        <v>0</v>
      </c>
      <c r="S213" s="88">
        <f t="shared" si="84"/>
        <v>0</v>
      </c>
      <c r="T213" s="88">
        <f t="shared" si="79"/>
        <v>0</v>
      </c>
      <c r="U213" s="78">
        <f t="shared" ca="1" si="82"/>
        <v>1</v>
      </c>
      <c r="V213" s="111"/>
    </row>
    <row r="214" spans="1:23" s="78" customFormat="1" ht="12" x14ac:dyDescent="0.2">
      <c r="A214" s="111">
        <f t="shared" si="73"/>
        <v>0</v>
      </c>
      <c r="B214" s="1"/>
      <c r="C214" s="1"/>
      <c r="D214" s="1"/>
      <c r="E214" s="1"/>
      <c r="F214" s="9"/>
      <c r="G214" s="9"/>
      <c r="H214" s="9"/>
      <c r="I214" s="9"/>
      <c r="J214" s="9"/>
      <c r="K214" s="9"/>
      <c r="L214" s="9">
        <f t="shared" si="81"/>
        <v>0</v>
      </c>
      <c r="M214" s="9"/>
      <c r="N214" s="9"/>
      <c r="O214" s="4"/>
      <c r="P214" s="43"/>
      <c r="Q214" s="43"/>
      <c r="R214" s="88">
        <f t="shared" si="77"/>
        <v>0</v>
      </c>
      <c r="S214" s="88">
        <f t="shared" si="78"/>
        <v>0</v>
      </c>
      <c r="T214" s="88">
        <f t="shared" si="79"/>
        <v>0</v>
      </c>
      <c r="U214" s="78">
        <f t="shared" ca="1" si="82"/>
        <v>1</v>
      </c>
      <c r="V214" s="111"/>
    </row>
    <row r="215" spans="1:23" s="78" customFormat="1" ht="12" x14ac:dyDescent="0.2">
      <c r="A215" s="111"/>
      <c r="B215" s="418"/>
      <c r="C215" s="418"/>
      <c r="D215" s="419"/>
      <c r="E215" s="419" t="s">
        <v>174</v>
      </c>
      <c r="F215" s="420"/>
      <c r="G215" s="420"/>
      <c r="H215" s="389">
        <f>SUM(H189:H214)/COUNTIF(H189:H214,"&gt;-1")</f>
        <v>0</v>
      </c>
      <c r="I215" s="389">
        <f>SUM(I189:I214)/COUNTIF(I189:I214,"&gt;-0")</f>
        <v>9</v>
      </c>
      <c r="J215" s="421"/>
      <c r="K215" s="421"/>
      <c r="L215" s="391" t="e">
        <f>SUM(L189:L214)/COUNTIF(L189:L214,"&gt;0")</f>
        <v>#DIV/0!</v>
      </c>
      <c r="M215" s="392"/>
      <c r="N215" s="393"/>
      <c r="O215" s="411"/>
      <c r="P215" s="422"/>
      <c r="Q215" s="93"/>
      <c r="R215" s="411"/>
      <c r="S215" s="411"/>
      <c r="T215" s="411"/>
      <c r="U215" s="368"/>
      <c r="V215" s="111"/>
    </row>
    <row r="216" spans="1:23" s="78" customFormat="1" thickBot="1" x14ac:dyDescent="0.25">
      <c r="A216" s="111"/>
      <c r="B216" s="423"/>
      <c r="C216" s="423"/>
      <c r="D216" s="423"/>
      <c r="E216" s="424" t="s">
        <v>291</v>
      </c>
      <c r="F216" s="425"/>
      <c r="G216" s="425"/>
      <c r="H216" s="400"/>
      <c r="I216" s="400"/>
      <c r="J216" s="400"/>
      <c r="K216" s="400"/>
      <c r="L216" s="400"/>
      <c r="M216" s="400"/>
      <c r="N216" s="401"/>
      <c r="O216" s="412">
        <f>SUM(O189:O214)</f>
        <v>0</v>
      </c>
      <c r="P216" s="426"/>
      <c r="Q216" s="94"/>
      <c r="R216" s="412">
        <f>SUM(R189:R214)</f>
        <v>0</v>
      </c>
      <c r="S216" s="412">
        <f>SUM(S189:S214)</f>
        <v>0</v>
      </c>
      <c r="T216" s="412">
        <f>SUM(T189:T214)</f>
        <v>0</v>
      </c>
      <c r="U216" s="368"/>
      <c r="V216" s="111"/>
    </row>
    <row r="217" spans="1:23" s="78" customFormat="1" ht="13.5" thickTop="1" thickBot="1" x14ac:dyDescent="0.25">
      <c r="A217" s="111"/>
      <c r="B217" s="427"/>
      <c r="C217" s="427"/>
      <c r="D217" s="427"/>
      <c r="E217" s="427"/>
      <c r="F217" s="374"/>
      <c r="G217" s="374"/>
      <c r="H217" s="374"/>
      <c r="I217" s="374"/>
      <c r="J217" s="374"/>
      <c r="K217" s="374"/>
      <c r="L217" s="374"/>
      <c r="M217" s="374"/>
      <c r="N217" s="374"/>
      <c r="O217" s="414"/>
      <c r="P217" s="379"/>
      <c r="Q217" s="43"/>
      <c r="R217" s="414"/>
      <c r="S217" s="414"/>
      <c r="T217" s="414"/>
      <c r="U217" s="368"/>
      <c r="V217" s="111"/>
    </row>
    <row r="218" spans="1:23" s="78" customFormat="1" ht="48" hidden="1" x14ac:dyDescent="0.2">
      <c r="A218" s="111"/>
      <c r="B218" s="428">
        <v>9</v>
      </c>
      <c r="C218" s="428" t="s">
        <v>50</v>
      </c>
      <c r="D218" s="429" t="s">
        <v>292</v>
      </c>
      <c r="E218" s="430"/>
      <c r="F218" s="431"/>
      <c r="G218" s="431"/>
      <c r="H218" s="431"/>
      <c r="I218" s="431"/>
      <c r="J218" s="431"/>
      <c r="K218" s="431"/>
      <c r="L218" s="365"/>
      <c r="M218" s="365"/>
      <c r="N218" s="365"/>
      <c r="O218" s="416"/>
      <c r="P218" s="432"/>
      <c r="Q218" s="97"/>
      <c r="R218" s="416"/>
      <c r="S218" s="416"/>
      <c r="T218" s="416"/>
      <c r="U218" s="368"/>
      <c r="V218" s="111"/>
    </row>
    <row r="219" spans="1:23" s="101" customFormat="1" ht="12" hidden="1" x14ac:dyDescent="0.2">
      <c r="A219" s="111">
        <f t="shared" si="73"/>
        <v>0</v>
      </c>
      <c r="B219" s="36">
        <v>900</v>
      </c>
      <c r="C219" s="36" t="s">
        <v>293</v>
      </c>
      <c r="D219" s="36"/>
      <c r="E219" s="36"/>
      <c r="F219" s="98"/>
      <c r="G219" s="98"/>
      <c r="H219" s="98"/>
      <c r="I219" s="9"/>
      <c r="J219" s="98"/>
      <c r="K219" s="98"/>
      <c r="L219" s="9">
        <f>J219*K219</f>
        <v>0</v>
      </c>
      <c r="M219" s="9"/>
      <c r="N219" s="9"/>
      <c r="O219" s="100"/>
      <c r="P219" s="99"/>
      <c r="Q219" s="99"/>
      <c r="R219" s="377">
        <f t="shared" ref="R219:R250" si="85">O219-S219</f>
        <v>0</v>
      </c>
      <c r="S219" s="377">
        <f t="shared" ref="S219:S250" si="86">P219*O219</f>
        <v>0</v>
      </c>
      <c r="T219" s="377">
        <f>Q219*S219</f>
        <v>0</v>
      </c>
      <c r="U219" s="368">
        <f t="shared" ca="1" si="82"/>
        <v>1</v>
      </c>
      <c r="V219" s="111"/>
      <c r="W219" s="78"/>
    </row>
    <row r="220" spans="1:23" s="101" customFormat="1" ht="12" hidden="1" x14ac:dyDescent="0.2">
      <c r="A220" s="111">
        <f t="shared" si="73"/>
        <v>0</v>
      </c>
      <c r="B220" s="36"/>
      <c r="C220" s="36"/>
      <c r="D220" s="36"/>
      <c r="E220" s="36"/>
      <c r="F220" s="98"/>
      <c r="G220" s="98"/>
      <c r="H220" s="98"/>
      <c r="I220" s="9"/>
      <c r="J220" s="98"/>
      <c r="K220" s="98"/>
      <c r="L220" s="9">
        <f>J220*K220</f>
        <v>0</v>
      </c>
      <c r="M220" s="9"/>
      <c r="N220" s="9"/>
      <c r="O220" s="100"/>
      <c r="P220" s="99"/>
      <c r="Q220" s="99"/>
      <c r="R220" s="377">
        <f t="shared" si="85"/>
        <v>0</v>
      </c>
      <c r="S220" s="377">
        <f t="shared" si="86"/>
        <v>0</v>
      </c>
      <c r="T220" s="377">
        <f t="shared" ref="T220:T283" si="87">Q220*S220</f>
        <v>0</v>
      </c>
      <c r="U220" s="368">
        <f t="shared" ca="1" si="82"/>
        <v>1</v>
      </c>
      <c r="V220" s="111"/>
      <c r="W220" s="78"/>
    </row>
    <row r="221" spans="1:23" s="78" customFormat="1" ht="12" hidden="1" x14ac:dyDescent="0.2">
      <c r="A221" s="111">
        <f t="shared" si="73"/>
        <v>0</v>
      </c>
      <c r="B221" s="6">
        <v>901</v>
      </c>
      <c r="C221" s="6" t="s">
        <v>294</v>
      </c>
      <c r="D221" s="445" t="s">
        <v>295</v>
      </c>
      <c r="E221" s="6"/>
      <c r="F221" s="80"/>
      <c r="G221" s="80"/>
      <c r="H221" s="80"/>
      <c r="I221" s="9"/>
      <c r="J221" s="80"/>
      <c r="K221" s="80"/>
      <c r="L221" s="9">
        <f t="shared" ref="L221:L242" si="88">J221*K221</f>
        <v>0</v>
      </c>
      <c r="M221" s="9"/>
      <c r="N221" s="9"/>
      <c r="O221" s="100"/>
      <c r="P221" s="81"/>
      <c r="Q221" s="81"/>
      <c r="R221" s="83">
        <f t="shared" si="85"/>
        <v>0</v>
      </c>
      <c r="S221" s="83">
        <f t="shared" si="86"/>
        <v>0</v>
      </c>
      <c r="T221" s="83">
        <f t="shared" si="87"/>
        <v>0</v>
      </c>
      <c r="U221" s="78">
        <f t="shared" ca="1" si="82"/>
        <v>1</v>
      </c>
      <c r="V221" s="111"/>
    </row>
    <row r="222" spans="1:23" s="78" customFormat="1" ht="12" hidden="1" x14ac:dyDescent="0.2">
      <c r="A222" s="111">
        <f t="shared" si="73"/>
        <v>0</v>
      </c>
      <c r="B222" s="6"/>
      <c r="C222" s="6"/>
      <c r="D222" s="6"/>
      <c r="E222" s="6"/>
      <c r="F222" s="80"/>
      <c r="G222" s="80"/>
      <c r="H222" s="80"/>
      <c r="I222" s="9"/>
      <c r="J222" s="80"/>
      <c r="K222" s="80"/>
      <c r="L222" s="9">
        <f t="shared" si="88"/>
        <v>0</v>
      </c>
      <c r="M222" s="9"/>
      <c r="N222" s="9"/>
      <c r="O222" s="82"/>
      <c r="P222" s="81"/>
      <c r="Q222" s="81"/>
      <c r="R222" s="83">
        <f t="shared" si="85"/>
        <v>0</v>
      </c>
      <c r="S222" s="83">
        <f t="shared" si="86"/>
        <v>0</v>
      </c>
      <c r="T222" s="83">
        <f t="shared" si="87"/>
        <v>0</v>
      </c>
      <c r="U222" s="78">
        <f t="shared" ca="1" si="82"/>
        <v>1</v>
      </c>
      <c r="V222" s="111"/>
    </row>
    <row r="223" spans="1:23" s="78" customFormat="1" ht="24" hidden="1" x14ac:dyDescent="0.2">
      <c r="A223" s="111">
        <f t="shared" si="73"/>
        <v>0</v>
      </c>
      <c r="B223" s="6">
        <v>902</v>
      </c>
      <c r="C223" s="6" t="s">
        <v>296</v>
      </c>
      <c r="D223" s="6" t="s">
        <v>297</v>
      </c>
      <c r="E223" s="6"/>
      <c r="F223" s="80"/>
      <c r="G223" s="80"/>
      <c r="H223" s="80"/>
      <c r="I223" s="9"/>
      <c r="J223" s="80"/>
      <c r="K223" s="80"/>
      <c r="L223" s="9">
        <f t="shared" si="88"/>
        <v>0</v>
      </c>
      <c r="M223" s="9"/>
      <c r="N223" s="9"/>
      <c r="O223" s="100"/>
      <c r="P223" s="81"/>
      <c r="Q223" s="81"/>
      <c r="R223" s="83">
        <f t="shared" si="85"/>
        <v>0</v>
      </c>
      <c r="S223" s="83">
        <f t="shared" si="86"/>
        <v>0</v>
      </c>
      <c r="T223" s="83">
        <f t="shared" si="87"/>
        <v>0</v>
      </c>
      <c r="U223" s="78">
        <f t="shared" ca="1" si="82"/>
        <v>1</v>
      </c>
      <c r="V223" s="111"/>
    </row>
    <row r="224" spans="1:23" s="78" customFormat="1" ht="12" hidden="1" x14ac:dyDescent="0.2">
      <c r="A224" s="111">
        <f t="shared" si="73"/>
        <v>0</v>
      </c>
      <c r="B224" s="6"/>
      <c r="C224" s="6"/>
      <c r="D224" s="6"/>
      <c r="E224" s="6"/>
      <c r="F224" s="80"/>
      <c r="G224" s="80"/>
      <c r="H224" s="80"/>
      <c r="I224" s="9"/>
      <c r="J224" s="80"/>
      <c r="K224" s="80"/>
      <c r="L224" s="9">
        <f t="shared" si="88"/>
        <v>0</v>
      </c>
      <c r="M224" s="9"/>
      <c r="N224" s="9"/>
      <c r="O224" s="82"/>
      <c r="P224" s="81"/>
      <c r="Q224" s="81"/>
      <c r="R224" s="83">
        <f t="shared" si="85"/>
        <v>0</v>
      </c>
      <c r="S224" s="83">
        <f t="shared" si="86"/>
        <v>0</v>
      </c>
      <c r="T224" s="83">
        <f t="shared" si="87"/>
        <v>0</v>
      </c>
      <c r="U224" s="78">
        <f t="shared" ca="1" si="82"/>
        <v>1</v>
      </c>
      <c r="V224" s="111"/>
    </row>
    <row r="225" spans="1:22" s="78" customFormat="1" ht="24" hidden="1" x14ac:dyDescent="0.2">
      <c r="A225" s="111">
        <f t="shared" si="73"/>
        <v>0</v>
      </c>
      <c r="B225" s="6">
        <v>903</v>
      </c>
      <c r="C225" s="6" t="s">
        <v>298</v>
      </c>
      <c r="D225" s="6" t="s">
        <v>299</v>
      </c>
      <c r="E225" s="6"/>
      <c r="F225" s="80"/>
      <c r="G225" s="80"/>
      <c r="H225" s="80"/>
      <c r="I225" s="9"/>
      <c r="J225" s="80"/>
      <c r="K225" s="80"/>
      <c r="L225" s="9">
        <f t="shared" si="88"/>
        <v>0</v>
      </c>
      <c r="M225" s="9"/>
      <c r="N225" s="9"/>
      <c r="O225" s="100"/>
      <c r="P225" s="81"/>
      <c r="Q225" s="81"/>
      <c r="R225" s="83">
        <f t="shared" si="85"/>
        <v>0</v>
      </c>
      <c r="S225" s="83">
        <f t="shared" si="86"/>
        <v>0</v>
      </c>
      <c r="T225" s="83">
        <f t="shared" si="87"/>
        <v>0</v>
      </c>
      <c r="U225" s="78">
        <f t="shared" ca="1" si="82"/>
        <v>1</v>
      </c>
      <c r="V225" s="111"/>
    </row>
    <row r="226" spans="1:22" s="78" customFormat="1" ht="12" hidden="1" x14ac:dyDescent="0.2">
      <c r="A226" s="111">
        <f t="shared" si="73"/>
        <v>0</v>
      </c>
      <c r="B226" s="6"/>
      <c r="C226" s="6"/>
      <c r="D226" s="6"/>
      <c r="E226" s="6"/>
      <c r="F226" s="80"/>
      <c r="G226" s="80"/>
      <c r="H226" s="80"/>
      <c r="I226" s="9"/>
      <c r="J226" s="80"/>
      <c r="K226" s="80"/>
      <c r="L226" s="9">
        <f t="shared" ref="L226:L233" si="89">J226*K226</f>
        <v>0</v>
      </c>
      <c r="M226" s="9"/>
      <c r="N226" s="9"/>
      <c r="O226" s="82"/>
      <c r="P226" s="81"/>
      <c r="Q226" s="81"/>
      <c r="R226" s="83">
        <f t="shared" si="85"/>
        <v>0</v>
      </c>
      <c r="S226" s="83">
        <f t="shared" si="86"/>
        <v>0</v>
      </c>
      <c r="T226" s="83">
        <f t="shared" si="87"/>
        <v>0</v>
      </c>
      <c r="U226" s="78">
        <f t="shared" ca="1" si="82"/>
        <v>1</v>
      </c>
      <c r="V226" s="111"/>
    </row>
    <row r="227" spans="1:22" s="78" customFormat="1" ht="24" hidden="1" x14ac:dyDescent="0.2">
      <c r="A227" s="111">
        <f t="shared" si="73"/>
        <v>0</v>
      </c>
      <c r="B227" s="6">
        <v>904</v>
      </c>
      <c r="C227" s="6" t="s">
        <v>300</v>
      </c>
      <c r="D227" s="6" t="s">
        <v>301</v>
      </c>
      <c r="E227" s="6"/>
      <c r="F227" s="80"/>
      <c r="G227" s="80"/>
      <c r="H227" s="80"/>
      <c r="I227" s="9"/>
      <c r="J227" s="80"/>
      <c r="K227" s="80"/>
      <c r="L227" s="9">
        <f t="shared" si="89"/>
        <v>0</v>
      </c>
      <c r="M227" s="9"/>
      <c r="N227" s="9"/>
      <c r="O227" s="100"/>
      <c r="P227" s="81"/>
      <c r="Q227" s="81"/>
      <c r="R227" s="83">
        <f t="shared" si="85"/>
        <v>0</v>
      </c>
      <c r="S227" s="83">
        <f t="shared" si="86"/>
        <v>0</v>
      </c>
      <c r="T227" s="83">
        <f t="shared" si="87"/>
        <v>0</v>
      </c>
      <c r="U227" s="78">
        <f t="shared" ca="1" si="82"/>
        <v>1</v>
      </c>
      <c r="V227" s="111"/>
    </row>
    <row r="228" spans="1:22" s="78" customFormat="1" ht="12" hidden="1" x14ac:dyDescent="0.2">
      <c r="A228" s="111">
        <f t="shared" si="73"/>
        <v>0</v>
      </c>
      <c r="B228" s="6"/>
      <c r="C228" s="6"/>
      <c r="D228" s="6"/>
      <c r="E228" s="6"/>
      <c r="F228" s="80"/>
      <c r="G228" s="80"/>
      <c r="H228" s="80"/>
      <c r="I228" s="9"/>
      <c r="J228" s="80"/>
      <c r="K228" s="80"/>
      <c r="L228" s="9">
        <f t="shared" si="89"/>
        <v>0</v>
      </c>
      <c r="M228" s="9"/>
      <c r="N228" s="9"/>
      <c r="O228" s="82"/>
      <c r="P228" s="81"/>
      <c r="Q228" s="81"/>
      <c r="R228" s="83">
        <f t="shared" si="85"/>
        <v>0</v>
      </c>
      <c r="S228" s="83">
        <f t="shared" si="86"/>
        <v>0</v>
      </c>
      <c r="T228" s="83">
        <f t="shared" si="87"/>
        <v>0</v>
      </c>
      <c r="U228" s="78">
        <f t="shared" ca="1" si="82"/>
        <v>1</v>
      </c>
      <c r="V228" s="111"/>
    </row>
    <row r="229" spans="1:22" s="78" customFormat="1" ht="61.5" hidden="1" customHeight="1" x14ac:dyDescent="0.2">
      <c r="A229" s="111">
        <f t="shared" si="73"/>
        <v>0</v>
      </c>
      <c r="B229" s="6">
        <v>905</v>
      </c>
      <c r="C229" s="6" t="s">
        <v>302</v>
      </c>
      <c r="D229" s="6" t="s">
        <v>303</v>
      </c>
      <c r="E229" s="6"/>
      <c r="F229" s="80"/>
      <c r="G229" s="80"/>
      <c r="H229" s="80"/>
      <c r="I229" s="9"/>
      <c r="J229" s="80"/>
      <c r="K229" s="80"/>
      <c r="L229" s="9">
        <f t="shared" si="89"/>
        <v>0</v>
      </c>
      <c r="M229" s="9"/>
      <c r="N229" s="9"/>
      <c r="O229" s="100"/>
      <c r="P229" s="81"/>
      <c r="Q229" s="81"/>
      <c r="R229" s="83">
        <f t="shared" si="85"/>
        <v>0</v>
      </c>
      <c r="S229" s="83">
        <f t="shared" si="86"/>
        <v>0</v>
      </c>
      <c r="T229" s="83">
        <f t="shared" si="87"/>
        <v>0</v>
      </c>
      <c r="U229" s="78">
        <f t="shared" ca="1" si="82"/>
        <v>1</v>
      </c>
      <c r="V229" s="111"/>
    </row>
    <row r="230" spans="1:22" s="78" customFormat="1" ht="12" hidden="1" x14ac:dyDescent="0.2">
      <c r="A230" s="111">
        <f t="shared" si="73"/>
        <v>0</v>
      </c>
      <c r="B230" s="6"/>
      <c r="C230" s="6"/>
      <c r="D230" s="6"/>
      <c r="E230" s="6"/>
      <c r="F230" s="80"/>
      <c r="G230" s="80"/>
      <c r="H230" s="80"/>
      <c r="I230" s="9"/>
      <c r="J230" s="80"/>
      <c r="K230" s="80"/>
      <c r="L230" s="9">
        <f>J230*K230</f>
        <v>0</v>
      </c>
      <c r="M230" s="9"/>
      <c r="N230" s="9"/>
      <c r="O230" s="82"/>
      <c r="P230" s="81"/>
      <c r="Q230" s="81"/>
      <c r="R230" s="83">
        <f t="shared" si="85"/>
        <v>0</v>
      </c>
      <c r="S230" s="83">
        <f t="shared" si="86"/>
        <v>0</v>
      </c>
      <c r="T230" s="83">
        <f t="shared" si="87"/>
        <v>0</v>
      </c>
      <c r="U230" s="78">
        <f t="shared" ca="1" si="82"/>
        <v>1</v>
      </c>
      <c r="V230" s="111"/>
    </row>
    <row r="231" spans="1:22" s="78" customFormat="1" ht="36" hidden="1" x14ac:dyDescent="0.2">
      <c r="A231" s="111">
        <f t="shared" si="73"/>
        <v>0</v>
      </c>
      <c r="B231" s="6">
        <v>906</v>
      </c>
      <c r="C231" s="6" t="s">
        <v>304</v>
      </c>
      <c r="D231" s="6" t="s">
        <v>305</v>
      </c>
      <c r="E231" s="6"/>
      <c r="F231" s="80"/>
      <c r="G231" s="80"/>
      <c r="H231" s="80"/>
      <c r="I231" s="9"/>
      <c r="J231" s="80"/>
      <c r="K231" s="80"/>
      <c r="L231" s="9">
        <f>J231*K231</f>
        <v>0</v>
      </c>
      <c r="M231" s="9"/>
      <c r="N231" s="9"/>
      <c r="O231" s="100"/>
      <c r="P231" s="81"/>
      <c r="Q231" s="81"/>
      <c r="R231" s="83">
        <f t="shared" si="85"/>
        <v>0</v>
      </c>
      <c r="S231" s="83">
        <f t="shared" si="86"/>
        <v>0</v>
      </c>
      <c r="T231" s="83">
        <f t="shared" si="87"/>
        <v>0</v>
      </c>
      <c r="U231" s="78">
        <f t="shared" ca="1" si="82"/>
        <v>1</v>
      </c>
      <c r="V231" s="111"/>
    </row>
    <row r="232" spans="1:22" s="78" customFormat="1" ht="12" hidden="1" x14ac:dyDescent="0.2">
      <c r="A232" s="111">
        <f t="shared" si="73"/>
        <v>0</v>
      </c>
      <c r="B232" s="6"/>
      <c r="C232" s="6"/>
      <c r="D232" s="6"/>
      <c r="E232" s="6"/>
      <c r="F232" s="80"/>
      <c r="G232" s="80"/>
      <c r="H232" s="80"/>
      <c r="I232" s="9"/>
      <c r="J232" s="80"/>
      <c r="K232" s="80"/>
      <c r="L232" s="9">
        <f t="shared" si="89"/>
        <v>0</v>
      </c>
      <c r="M232" s="9"/>
      <c r="N232" s="9"/>
      <c r="O232" s="82"/>
      <c r="P232" s="81"/>
      <c r="Q232" s="81"/>
      <c r="R232" s="83">
        <f t="shared" si="85"/>
        <v>0</v>
      </c>
      <c r="S232" s="83">
        <f t="shared" si="86"/>
        <v>0</v>
      </c>
      <c r="T232" s="83">
        <f t="shared" si="87"/>
        <v>0</v>
      </c>
      <c r="U232" s="78">
        <f t="shared" ca="1" si="82"/>
        <v>1</v>
      </c>
      <c r="V232" s="111"/>
    </row>
    <row r="233" spans="1:22" s="78" customFormat="1" ht="12" hidden="1" x14ac:dyDescent="0.2">
      <c r="A233" s="111">
        <f t="shared" si="73"/>
        <v>0</v>
      </c>
      <c r="B233" s="5">
        <v>910</v>
      </c>
      <c r="C233" s="5" t="s">
        <v>306</v>
      </c>
      <c r="D233" s="6"/>
      <c r="E233" s="6"/>
      <c r="F233" s="80"/>
      <c r="G233" s="80"/>
      <c r="H233" s="80"/>
      <c r="I233" s="9"/>
      <c r="J233" s="80"/>
      <c r="K233" s="80"/>
      <c r="L233" s="9">
        <f t="shared" si="89"/>
        <v>0</v>
      </c>
      <c r="M233" s="9"/>
      <c r="N233" s="9"/>
      <c r="O233" s="100"/>
      <c r="P233" s="81"/>
      <c r="Q233" s="81"/>
      <c r="R233" s="83">
        <f t="shared" si="85"/>
        <v>0</v>
      </c>
      <c r="S233" s="83">
        <f t="shared" si="86"/>
        <v>0</v>
      </c>
      <c r="T233" s="83">
        <f t="shared" si="87"/>
        <v>0</v>
      </c>
      <c r="U233" s="78">
        <f t="shared" ca="1" si="82"/>
        <v>1</v>
      </c>
      <c r="V233" s="111"/>
    </row>
    <row r="234" spans="1:22" s="78" customFormat="1" ht="12" hidden="1" x14ac:dyDescent="0.2">
      <c r="A234" s="111">
        <f t="shared" si="73"/>
        <v>0</v>
      </c>
      <c r="B234" s="6"/>
      <c r="C234" s="6"/>
      <c r="D234" s="6"/>
      <c r="E234" s="6"/>
      <c r="F234" s="80"/>
      <c r="G234" s="80"/>
      <c r="H234" s="80"/>
      <c r="I234" s="9"/>
      <c r="J234" s="80"/>
      <c r="K234" s="80"/>
      <c r="L234" s="9">
        <f t="shared" si="88"/>
        <v>0</v>
      </c>
      <c r="M234" s="9"/>
      <c r="N234" s="9"/>
      <c r="O234" s="82"/>
      <c r="P234" s="81"/>
      <c r="Q234" s="81"/>
      <c r="R234" s="83">
        <f t="shared" si="85"/>
        <v>0</v>
      </c>
      <c r="S234" s="83">
        <f t="shared" si="86"/>
        <v>0</v>
      </c>
      <c r="T234" s="83">
        <f t="shared" si="87"/>
        <v>0</v>
      </c>
      <c r="U234" s="78">
        <f t="shared" ca="1" si="82"/>
        <v>1</v>
      </c>
      <c r="V234" s="111"/>
    </row>
    <row r="235" spans="1:22" s="78" customFormat="1" ht="12" hidden="1" x14ac:dyDescent="0.2">
      <c r="A235" s="111">
        <f t="shared" si="73"/>
        <v>0</v>
      </c>
      <c r="B235" s="6">
        <v>911</v>
      </c>
      <c r="C235" s="6" t="s">
        <v>307</v>
      </c>
      <c r="D235" s="6" t="s">
        <v>308</v>
      </c>
      <c r="E235" s="6"/>
      <c r="F235" s="80"/>
      <c r="G235" s="80"/>
      <c r="H235" s="80"/>
      <c r="I235" s="9"/>
      <c r="J235" s="80"/>
      <c r="K235" s="80"/>
      <c r="L235" s="9">
        <f t="shared" si="88"/>
        <v>0</v>
      </c>
      <c r="M235" s="9"/>
      <c r="N235" s="9"/>
      <c r="O235" s="100"/>
      <c r="P235" s="81"/>
      <c r="Q235" s="81"/>
      <c r="R235" s="83">
        <f t="shared" si="85"/>
        <v>0</v>
      </c>
      <c r="S235" s="83">
        <f t="shared" si="86"/>
        <v>0</v>
      </c>
      <c r="T235" s="83">
        <f t="shared" si="87"/>
        <v>0</v>
      </c>
      <c r="U235" s="78">
        <f t="shared" ca="1" si="82"/>
        <v>1</v>
      </c>
      <c r="V235" s="111"/>
    </row>
    <row r="236" spans="1:22" s="78" customFormat="1" ht="12" hidden="1" x14ac:dyDescent="0.2">
      <c r="A236" s="111">
        <f t="shared" si="73"/>
        <v>0</v>
      </c>
      <c r="B236" s="6"/>
      <c r="C236" s="6"/>
      <c r="D236" s="6"/>
      <c r="E236" s="6"/>
      <c r="F236" s="80"/>
      <c r="G236" s="80"/>
      <c r="H236" s="80"/>
      <c r="I236" s="9"/>
      <c r="J236" s="80"/>
      <c r="K236" s="80"/>
      <c r="L236" s="9">
        <f t="shared" si="88"/>
        <v>0</v>
      </c>
      <c r="M236" s="9"/>
      <c r="N236" s="9"/>
      <c r="O236" s="82"/>
      <c r="P236" s="81"/>
      <c r="Q236" s="81"/>
      <c r="R236" s="83">
        <f t="shared" si="85"/>
        <v>0</v>
      </c>
      <c r="S236" s="83">
        <f t="shared" si="86"/>
        <v>0</v>
      </c>
      <c r="T236" s="83">
        <f t="shared" si="87"/>
        <v>0</v>
      </c>
      <c r="U236" s="78">
        <f t="shared" ca="1" si="82"/>
        <v>1</v>
      </c>
      <c r="V236" s="111"/>
    </row>
    <row r="237" spans="1:22" s="78" customFormat="1" ht="36" hidden="1" x14ac:dyDescent="0.2">
      <c r="A237" s="111">
        <f t="shared" si="73"/>
        <v>0</v>
      </c>
      <c r="B237" s="6">
        <v>912</v>
      </c>
      <c r="C237" s="6" t="s">
        <v>309</v>
      </c>
      <c r="D237" s="6" t="s">
        <v>310</v>
      </c>
      <c r="E237" s="6" t="s">
        <v>311</v>
      </c>
      <c r="F237" s="80"/>
      <c r="G237" s="80"/>
      <c r="H237" s="80"/>
      <c r="I237" s="9"/>
      <c r="J237" s="80"/>
      <c r="K237" s="80"/>
      <c r="L237" s="9">
        <f t="shared" si="88"/>
        <v>0</v>
      </c>
      <c r="M237" s="9"/>
      <c r="N237" s="9"/>
      <c r="O237" s="100"/>
      <c r="P237" s="81"/>
      <c r="Q237" s="81"/>
      <c r="R237" s="83">
        <f t="shared" si="85"/>
        <v>0</v>
      </c>
      <c r="S237" s="83">
        <f t="shared" si="86"/>
        <v>0</v>
      </c>
      <c r="T237" s="83">
        <f t="shared" si="87"/>
        <v>0</v>
      </c>
      <c r="U237" s="78">
        <f t="shared" ca="1" si="82"/>
        <v>1</v>
      </c>
      <c r="V237" s="111"/>
    </row>
    <row r="238" spans="1:22" s="78" customFormat="1" ht="12" hidden="1" x14ac:dyDescent="0.2">
      <c r="A238" s="111">
        <f t="shared" si="73"/>
        <v>0</v>
      </c>
      <c r="B238" s="6"/>
      <c r="C238" s="6"/>
      <c r="D238" s="6"/>
      <c r="E238" s="6"/>
      <c r="F238" s="80"/>
      <c r="G238" s="80"/>
      <c r="H238" s="80"/>
      <c r="I238" s="9"/>
      <c r="J238" s="80"/>
      <c r="K238" s="80"/>
      <c r="L238" s="9">
        <f t="shared" si="88"/>
        <v>0</v>
      </c>
      <c r="M238" s="9"/>
      <c r="N238" s="9"/>
      <c r="O238" s="82"/>
      <c r="P238" s="81"/>
      <c r="Q238" s="81"/>
      <c r="R238" s="83">
        <f t="shared" si="85"/>
        <v>0</v>
      </c>
      <c r="S238" s="83">
        <f t="shared" si="86"/>
        <v>0</v>
      </c>
      <c r="T238" s="83">
        <f t="shared" si="87"/>
        <v>0</v>
      </c>
      <c r="U238" s="78">
        <f t="shared" ca="1" si="82"/>
        <v>1</v>
      </c>
      <c r="V238" s="111"/>
    </row>
    <row r="239" spans="1:22" s="78" customFormat="1" ht="36" hidden="1" x14ac:dyDescent="0.2">
      <c r="A239" s="111">
        <f t="shared" si="73"/>
        <v>0</v>
      </c>
      <c r="B239" s="6">
        <v>913</v>
      </c>
      <c r="C239" s="6" t="s">
        <v>312</v>
      </c>
      <c r="D239" s="6" t="s">
        <v>313</v>
      </c>
      <c r="E239" s="6" t="s">
        <v>314</v>
      </c>
      <c r="F239" s="80"/>
      <c r="G239" s="80"/>
      <c r="H239" s="80"/>
      <c r="I239" s="9"/>
      <c r="J239" s="80"/>
      <c r="K239" s="80"/>
      <c r="L239" s="9">
        <f t="shared" si="88"/>
        <v>0</v>
      </c>
      <c r="M239" s="9"/>
      <c r="N239" s="9"/>
      <c r="O239" s="100"/>
      <c r="P239" s="81"/>
      <c r="Q239" s="81"/>
      <c r="R239" s="83">
        <f t="shared" si="85"/>
        <v>0</v>
      </c>
      <c r="S239" s="83">
        <f t="shared" si="86"/>
        <v>0</v>
      </c>
      <c r="T239" s="83">
        <f t="shared" si="87"/>
        <v>0</v>
      </c>
      <c r="U239" s="78">
        <f t="shared" ref="U239:U292" ca="1" si="90">IF(N239&lt;=W$5,1,IF(N239&gt;0,INT((N239-W$5 -1)/5)+2,0))</f>
        <v>1</v>
      </c>
      <c r="V239" s="111"/>
    </row>
    <row r="240" spans="1:22" s="78" customFormat="1" ht="12" hidden="1" x14ac:dyDescent="0.2">
      <c r="A240" s="111">
        <f t="shared" si="73"/>
        <v>0</v>
      </c>
      <c r="B240" s="6"/>
      <c r="C240" s="6"/>
      <c r="D240" s="6"/>
      <c r="E240" s="6"/>
      <c r="F240" s="80"/>
      <c r="G240" s="80"/>
      <c r="H240" s="80"/>
      <c r="I240" s="9"/>
      <c r="J240" s="80"/>
      <c r="K240" s="80"/>
      <c r="L240" s="9">
        <f t="shared" si="88"/>
        <v>0</v>
      </c>
      <c r="M240" s="9"/>
      <c r="N240" s="9"/>
      <c r="O240" s="82"/>
      <c r="P240" s="81"/>
      <c r="Q240" s="81"/>
      <c r="R240" s="83">
        <f t="shared" si="85"/>
        <v>0</v>
      </c>
      <c r="S240" s="83">
        <f t="shared" si="86"/>
        <v>0</v>
      </c>
      <c r="T240" s="83">
        <f t="shared" si="87"/>
        <v>0</v>
      </c>
      <c r="U240" s="78">
        <f t="shared" ca="1" si="90"/>
        <v>1</v>
      </c>
      <c r="V240" s="111"/>
    </row>
    <row r="241" spans="1:22" s="78" customFormat="1" ht="12" hidden="1" x14ac:dyDescent="0.2">
      <c r="A241" s="111">
        <f t="shared" ref="A241:A294" si="91">IF(H241+I241+K241=0,0,IF(N241+O241=0,1,2))</f>
        <v>0</v>
      </c>
      <c r="B241" s="5">
        <v>920</v>
      </c>
      <c r="C241" s="5" t="s">
        <v>315</v>
      </c>
      <c r="D241" s="6"/>
      <c r="E241" s="5"/>
      <c r="F241" s="102"/>
      <c r="G241" s="102"/>
      <c r="H241" s="80"/>
      <c r="I241" s="9"/>
      <c r="J241" s="80"/>
      <c r="K241" s="80"/>
      <c r="L241" s="9">
        <f t="shared" si="88"/>
        <v>0</v>
      </c>
      <c r="M241" s="9"/>
      <c r="N241" s="9"/>
      <c r="O241" s="100"/>
      <c r="P241" s="103"/>
      <c r="Q241" s="103"/>
      <c r="R241" s="83">
        <f t="shared" si="85"/>
        <v>0</v>
      </c>
      <c r="S241" s="83">
        <f t="shared" si="86"/>
        <v>0</v>
      </c>
      <c r="T241" s="83">
        <f t="shared" si="87"/>
        <v>0</v>
      </c>
      <c r="U241" s="78">
        <f t="shared" ca="1" si="90"/>
        <v>1</v>
      </c>
      <c r="V241" s="111"/>
    </row>
    <row r="242" spans="1:22" s="78" customFormat="1" ht="72" hidden="1" x14ac:dyDescent="0.2">
      <c r="A242" s="111">
        <f t="shared" si="91"/>
        <v>0</v>
      </c>
      <c r="B242" s="6">
        <v>921</v>
      </c>
      <c r="C242" s="6" t="s">
        <v>316</v>
      </c>
      <c r="D242" s="6" t="s">
        <v>317</v>
      </c>
      <c r="E242" s="6" t="s">
        <v>318</v>
      </c>
      <c r="F242" s="80"/>
      <c r="G242" s="80"/>
      <c r="H242" s="80"/>
      <c r="I242" s="9"/>
      <c r="J242" s="80"/>
      <c r="K242" s="80"/>
      <c r="L242" s="9">
        <f t="shared" si="88"/>
        <v>0</v>
      </c>
      <c r="M242" s="9"/>
      <c r="N242" s="9"/>
      <c r="O242" s="100"/>
      <c r="P242" s="81"/>
      <c r="Q242" s="81"/>
      <c r="R242" s="83">
        <f t="shared" si="85"/>
        <v>0</v>
      </c>
      <c r="S242" s="83">
        <f t="shared" si="86"/>
        <v>0</v>
      </c>
      <c r="T242" s="83">
        <f t="shared" si="87"/>
        <v>0</v>
      </c>
      <c r="U242" s="78">
        <f t="shared" ca="1" si="90"/>
        <v>1</v>
      </c>
      <c r="V242" s="111"/>
    </row>
    <row r="243" spans="1:22" s="78" customFormat="1" ht="12" hidden="1" x14ac:dyDescent="0.2">
      <c r="A243" s="111">
        <f t="shared" si="91"/>
        <v>0</v>
      </c>
      <c r="B243" s="6"/>
      <c r="C243" s="6"/>
      <c r="D243" s="6"/>
      <c r="E243" s="6"/>
      <c r="F243" s="80"/>
      <c r="G243" s="80"/>
      <c r="H243" s="80"/>
      <c r="I243" s="9"/>
      <c r="J243" s="80"/>
      <c r="K243" s="80"/>
      <c r="L243" s="9">
        <f t="shared" ref="L243:L277" si="92">J243*K243</f>
        <v>0</v>
      </c>
      <c r="M243" s="9"/>
      <c r="N243" s="9"/>
      <c r="O243" s="82"/>
      <c r="P243" s="81"/>
      <c r="Q243" s="81"/>
      <c r="R243" s="83">
        <f t="shared" si="85"/>
        <v>0</v>
      </c>
      <c r="S243" s="83">
        <f t="shared" si="86"/>
        <v>0</v>
      </c>
      <c r="T243" s="83">
        <f t="shared" si="87"/>
        <v>0</v>
      </c>
      <c r="U243" s="78">
        <f t="shared" ca="1" si="90"/>
        <v>1</v>
      </c>
      <c r="V243" s="111"/>
    </row>
    <row r="244" spans="1:22" s="78" customFormat="1" ht="72" hidden="1" x14ac:dyDescent="0.2">
      <c r="A244" s="111">
        <f t="shared" si="91"/>
        <v>0</v>
      </c>
      <c r="B244" s="6">
        <v>922</v>
      </c>
      <c r="C244" s="6" t="s">
        <v>319</v>
      </c>
      <c r="D244" s="6" t="s">
        <v>320</v>
      </c>
      <c r="E244" s="6"/>
      <c r="F244" s="80"/>
      <c r="G244" s="80"/>
      <c r="H244" s="80"/>
      <c r="I244" s="9"/>
      <c r="J244" s="80"/>
      <c r="K244" s="80"/>
      <c r="L244" s="9">
        <f t="shared" si="92"/>
        <v>0</v>
      </c>
      <c r="M244" s="9"/>
      <c r="N244" s="9"/>
      <c r="O244" s="82"/>
      <c r="P244" s="81"/>
      <c r="Q244" s="81"/>
      <c r="R244" s="83">
        <f t="shared" si="85"/>
        <v>0</v>
      </c>
      <c r="S244" s="83">
        <f t="shared" si="86"/>
        <v>0</v>
      </c>
      <c r="T244" s="83">
        <f t="shared" si="87"/>
        <v>0</v>
      </c>
      <c r="U244" s="78">
        <f t="shared" ca="1" si="90"/>
        <v>1</v>
      </c>
      <c r="V244" s="111"/>
    </row>
    <row r="245" spans="1:22" s="78" customFormat="1" ht="12" hidden="1" x14ac:dyDescent="0.2">
      <c r="A245" s="111">
        <f t="shared" si="91"/>
        <v>0</v>
      </c>
      <c r="B245" s="6"/>
      <c r="C245" s="6"/>
      <c r="D245" s="6"/>
      <c r="E245" s="6"/>
      <c r="F245" s="80"/>
      <c r="G245" s="80"/>
      <c r="H245" s="80"/>
      <c r="I245" s="9"/>
      <c r="J245" s="80"/>
      <c r="K245" s="80"/>
      <c r="L245" s="9">
        <f t="shared" si="92"/>
        <v>0</v>
      </c>
      <c r="M245" s="9"/>
      <c r="N245" s="9"/>
      <c r="O245" s="82"/>
      <c r="P245" s="81"/>
      <c r="Q245" s="81"/>
      <c r="R245" s="83">
        <f t="shared" si="85"/>
        <v>0</v>
      </c>
      <c r="S245" s="83">
        <f t="shared" si="86"/>
        <v>0</v>
      </c>
      <c r="T245" s="83">
        <f t="shared" si="87"/>
        <v>0</v>
      </c>
      <c r="U245" s="78">
        <f t="shared" ca="1" si="90"/>
        <v>1</v>
      </c>
      <c r="V245" s="111"/>
    </row>
    <row r="246" spans="1:22" s="78" customFormat="1" ht="60" hidden="1" x14ac:dyDescent="0.2">
      <c r="A246" s="111">
        <f t="shared" si="91"/>
        <v>0</v>
      </c>
      <c r="B246" s="6">
        <v>923</v>
      </c>
      <c r="C246" s="6" t="s">
        <v>321</v>
      </c>
      <c r="D246" s="6" t="s">
        <v>322</v>
      </c>
      <c r="E246" s="6"/>
      <c r="F246" s="80"/>
      <c r="G246" s="80"/>
      <c r="H246" s="80"/>
      <c r="I246" s="9"/>
      <c r="J246" s="80"/>
      <c r="K246" s="80"/>
      <c r="L246" s="9">
        <f t="shared" si="92"/>
        <v>0</v>
      </c>
      <c r="M246" s="9"/>
      <c r="N246" s="9"/>
      <c r="O246" s="82"/>
      <c r="P246" s="81"/>
      <c r="Q246" s="81"/>
      <c r="R246" s="83">
        <f t="shared" si="85"/>
        <v>0</v>
      </c>
      <c r="S246" s="83">
        <f t="shared" si="86"/>
        <v>0</v>
      </c>
      <c r="T246" s="83">
        <f t="shared" si="87"/>
        <v>0</v>
      </c>
      <c r="U246" s="78">
        <f t="shared" ca="1" si="90"/>
        <v>1</v>
      </c>
      <c r="V246" s="111"/>
    </row>
    <row r="247" spans="1:22" s="78" customFormat="1" ht="12" hidden="1" x14ac:dyDescent="0.2">
      <c r="A247" s="111">
        <f t="shared" si="91"/>
        <v>0</v>
      </c>
      <c r="B247" s="6"/>
      <c r="C247" s="6"/>
      <c r="D247" s="6"/>
      <c r="E247" s="6"/>
      <c r="F247" s="80"/>
      <c r="G247" s="80"/>
      <c r="H247" s="80"/>
      <c r="I247" s="9"/>
      <c r="J247" s="80"/>
      <c r="K247" s="80"/>
      <c r="L247" s="9">
        <f t="shared" si="92"/>
        <v>0</v>
      </c>
      <c r="M247" s="9"/>
      <c r="N247" s="9"/>
      <c r="O247" s="82"/>
      <c r="P247" s="81"/>
      <c r="Q247" s="81"/>
      <c r="R247" s="83">
        <f t="shared" si="85"/>
        <v>0</v>
      </c>
      <c r="S247" s="83">
        <f t="shared" si="86"/>
        <v>0</v>
      </c>
      <c r="T247" s="83">
        <f t="shared" si="87"/>
        <v>0</v>
      </c>
      <c r="U247" s="78">
        <f t="shared" ca="1" si="90"/>
        <v>1</v>
      </c>
      <c r="V247" s="111"/>
    </row>
    <row r="248" spans="1:22" s="78" customFormat="1" ht="36" hidden="1" x14ac:dyDescent="0.2">
      <c r="A248" s="111">
        <f t="shared" si="91"/>
        <v>0</v>
      </c>
      <c r="B248" s="6">
        <v>924</v>
      </c>
      <c r="C248" s="6" t="s">
        <v>323</v>
      </c>
      <c r="D248" s="6" t="s">
        <v>324</v>
      </c>
      <c r="E248" s="6"/>
      <c r="F248" s="80"/>
      <c r="G248" s="80"/>
      <c r="H248" s="80"/>
      <c r="I248" s="9"/>
      <c r="J248" s="80"/>
      <c r="K248" s="80"/>
      <c r="L248" s="9">
        <f t="shared" si="92"/>
        <v>0</v>
      </c>
      <c r="M248" s="9"/>
      <c r="N248" s="9"/>
      <c r="O248" s="82"/>
      <c r="P248" s="81"/>
      <c r="Q248" s="81"/>
      <c r="R248" s="83">
        <f t="shared" si="85"/>
        <v>0</v>
      </c>
      <c r="S248" s="83">
        <f t="shared" si="86"/>
        <v>0</v>
      </c>
      <c r="T248" s="83">
        <f t="shared" si="87"/>
        <v>0</v>
      </c>
      <c r="U248" s="78">
        <f t="shared" ca="1" si="90"/>
        <v>1</v>
      </c>
      <c r="V248" s="111"/>
    </row>
    <row r="249" spans="1:22" s="78" customFormat="1" ht="12" hidden="1" x14ac:dyDescent="0.2">
      <c r="A249" s="111">
        <f t="shared" si="91"/>
        <v>0</v>
      </c>
      <c r="B249" s="6"/>
      <c r="C249" s="6"/>
      <c r="D249" s="6"/>
      <c r="E249" s="6"/>
      <c r="F249" s="80"/>
      <c r="G249" s="80"/>
      <c r="H249" s="80"/>
      <c r="I249" s="9"/>
      <c r="J249" s="80"/>
      <c r="K249" s="80"/>
      <c r="L249" s="9">
        <f>J249*K249</f>
        <v>0</v>
      </c>
      <c r="M249" s="9"/>
      <c r="N249" s="9"/>
      <c r="O249" s="82"/>
      <c r="P249" s="81"/>
      <c r="Q249" s="81"/>
      <c r="R249" s="83">
        <f t="shared" si="85"/>
        <v>0</v>
      </c>
      <c r="S249" s="83">
        <f t="shared" si="86"/>
        <v>0</v>
      </c>
      <c r="T249" s="83">
        <f t="shared" si="87"/>
        <v>0</v>
      </c>
      <c r="U249" s="78">
        <f t="shared" ca="1" si="90"/>
        <v>1</v>
      </c>
      <c r="V249" s="111"/>
    </row>
    <row r="250" spans="1:22" s="78" customFormat="1" ht="48" hidden="1" x14ac:dyDescent="0.2">
      <c r="A250" s="111">
        <f t="shared" si="91"/>
        <v>0</v>
      </c>
      <c r="B250" s="6">
        <v>925</v>
      </c>
      <c r="C250" s="6" t="s">
        <v>325</v>
      </c>
      <c r="D250" s="6" t="s">
        <v>326</v>
      </c>
      <c r="E250" s="6"/>
      <c r="F250" s="80"/>
      <c r="G250" s="80"/>
      <c r="H250" s="80"/>
      <c r="I250" s="9"/>
      <c r="J250" s="80"/>
      <c r="K250" s="80"/>
      <c r="L250" s="9">
        <f>J250*K250</f>
        <v>0</v>
      </c>
      <c r="M250" s="9"/>
      <c r="N250" s="9"/>
      <c r="O250" s="82"/>
      <c r="P250" s="81"/>
      <c r="Q250" s="81"/>
      <c r="R250" s="83">
        <f t="shared" si="85"/>
        <v>0</v>
      </c>
      <c r="S250" s="83">
        <f t="shared" si="86"/>
        <v>0</v>
      </c>
      <c r="T250" s="83">
        <f t="shared" si="87"/>
        <v>0</v>
      </c>
      <c r="U250" s="78">
        <f t="shared" ca="1" si="90"/>
        <v>1</v>
      </c>
      <c r="V250" s="111"/>
    </row>
    <row r="251" spans="1:22" s="78" customFormat="1" ht="12" hidden="1" x14ac:dyDescent="0.2">
      <c r="A251" s="111">
        <f t="shared" si="91"/>
        <v>0</v>
      </c>
      <c r="B251" s="6"/>
      <c r="C251" s="6"/>
      <c r="D251" s="6"/>
      <c r="E251" s="6"/>
      <c r="F251" s="80"/>
      <c r="G251" s="80"/>
      <c r="H251" s="80"/>
      <c r="I251" s="9"/>
      <c r="J251" s="80"/>
      <c r="K251" s="80"/>
      <c r="L251" s="9">
        <f>J251*K251</f>
        <v>0</v>
      </c>
      <c r="M251" s="9"/>
      <c r="N251" s="9"/>
      <c r="O251" s="82"/>
      <c r="P251" s="81"/>
      <c r="Q251" s="81"/>
      <c r="R251" s="83">
        <f t="shared" ref="R251:R282" si="93">O251-S251</f>
        <v>0</v>
      </c>
      <c r="S251" s="83">
        <f t="shared" ref="S251:S282" si="94">P251*O251</f>
        <v>0</v>
      </c>
      <c r="T251" s="83">
        <f t="shared" si="87"/>
        <v>0</v>
      </c>
      <c r="U251" s="78">
        <f t="shared" ca="1" si="90"/>
        <v>1</v>
      </c>
      <c r="V251" s="111"/>
    </row>
    <row r="252" spans="1:22" s="78" customFormat="1" ht="24" hidden="1" x14ac:dyDescent="0.2">
      <c r="A252" s="111">
        <f t="shared" si="91"/>
        <v>0</v>
      </c>
      <c r="B252" s="6">
        <v>926</v>
      </c>
      <c r="C252" s="6" t="s">
        <v>327</v>
      </c>
      <c r="D252" s="6" t="s">
        <v>328</v>
      </c>
      <c r="E252" s="6"/>
      <c r="F252" s="80"/>
      <c r="G252" s="80"/>
      <c r="H252" s="80"/>
      <c r="I252" s="9"/>
      <c r="J252" s="80"/>
      <c r="K252" s="80"/>
      <c r="L252" s="9">
        <f>J252*K252</f>
        <v>0</v>
      </c>
      <c r="M252" s="9"/>
      <c r="N252" s="9"/>
      <c r="O252" s="82"/>
      <c r="P252" s="81"/>
      <c r="Q252" s="81"/>
      <c r="R252" s="83">
        <f t="shared" si="93"/>
        <v>0</v>
      </c>
      <c r="S252" s="83">
        <f t="shared" si="94"/>
        <v>0</v>
      </c>
      <c r="T252" s="83">
        <f t="shared" si="87"/>
        <v>0</v>
      </c>
      <c r="U252" s="78">
        <f t="shared" ca="1" si="90"/>
        <v>1</v>
      </c>
      <c r="V252" s="111"/>
    </row>
    <row r="253" spans="1:22" s="78" customFormat="1" ht="12" hidden="1" x14ac:dyDescent="0.2">
      <c r="A253" s="111">
        <f t="shared" si="91"/>
        <v>0</v>
      </c>
      <c r="B253" s="6"/>
      <c r="C253" s="6"/>
      <c r="D253" s="6"/>
      <c r="E253" s="6"/>
      <c r="F253" s="80"/>
      <c r="G253" s="80"/>
      <c r="H253" s="80"/>
      <c r="I253" s="9"/>
      <c r="J253" s="80"/>
      <c r="K253" s="80"/>
      <c r="L253" s="9">
        <f t="shared" si="92"/>
        <v>0</v>
      </c>
      <c r="M253" s="9"/>
      <c r="N253" s="9"/>
      <c r="O253" s="82"/>
      <c r="P253" s="81"/>
      <c r="Q253" s="81"/>
      <c r="R253" s="83">
        <f t="shared" si="93"/>
        <v>0</v>
      </c>
      <c r="S253" s="83">
        <f t="shared" si="94"/>
        <v>0</v>
      </c>
      <c r="T253" s="83">
        <f t="shared" si="87"/>
        <v>0</v>
      </c>
      <c r="U253" s="78">
        <f t="shared" ca="1" si="90"/>
        <v>1</v>
      </c>
      <c r="V253" s="111"/>
    </row>
    <row r="254" spans="1:22" s="78" customFormat="1" ht="24" hidden="1" x14ac:dyDescent="0.2">
      <c r="A254" s="111">
        <f t="shared" si="91"/>
        <v>0</v>
      </c>
      <c r="B254" s="6">
        <v>927</v>
      </c>
      <c r="C254" s="6" t="s">
        <v>329</v>
      </c>
      <c r="D254" s="6" t="s">
        <v>330</v>
      </c>
      <c r="E254" s="6"/>
      <c r="F254" s="80"/>
      <c r="G254" s="80"/>
      <c r="H254" s="80"/>
      <c r="I254" s="9"/>
      <c r="J254" s="80"/>
      <c r="K254" s="80"/>
      <c r="L254" s="9">
        <f t="shared" si="92"/>
        <v>0</v>
      </c>
      <c r="M254" s="9"/>
      <c r="N254" s="9"/>
      <c r="O254" s="82"/>
      <c r="P254" s="81"/>
      <c r="Q254" s="81"/>
      <c r="R254" s="83">
        <f t="shared" si="93"/>
        <v>0</v>
      </c>
      <c r="S254" s="83">
        <f t="shared" si="94"/>
        <v>0</v>
      </c>
      <c r="T254" s="83">
        <f t="shared" si="87"/>
        <v>0</v>
      </c>
      <c r="U254" s="78">
        <f t="shared" ca="1" si="90"/>
        <v>1</v>
      </c>
      <c r="V254" s="111"/>
    </row>
    <row r="255" spans="1:22" s="78" customFormat="1" ht="36" hidden="1" x14ac:dyDescent="0.2">
      <c r="A255" s="111">
        <f t="shared" si="91"/>
        <v>0</v>
      </c>
      <c r="B255" s="6">
        <v>9271</v>
      </c>
      <c r="C255" s="6" t="s">
        <v>331</v>
      </c>
      <c r="D255" s="6" t="s">
        <v>332</v>
      </c>
      <c r="E255" s="6"/>
      <c r="F255" s="80"/>
      <c r="G255" s="80"/>
      <c r="H255" s="80"/>
      <c r="I255" s="9"/>
      <c r="J255" s="80"/>
      <c r="K255" s="80"/>
      <c r="L255" s="9">
        <f t="shared" si="92"/>
        <v>0</v>
      </c>
      <c r="M255" s="9"/>
      <c r="N255" s="9"/>
      <c r="O255" s="82"/>
      <c r="P255" s="81"/>
      <c r="Q255" s="81"/>
      <c r="R255" s="83">
        <f t="shared" si="93"/>
        <v>0</v>
      </c>
      <c r="S255" s="83">
        <f t="shared" si="94"/>
        <v>0</v>
      </c>
      <c r="T255" s="83">
        <f t="shared" si="87"/>
        <v>0</v>
      </c>
      <c r="U255" s="78">
        <f t="shared" ca="1" si="90"/>
        <v>1</v>
      </c>
      <c r="V255" s="111"/>
    </row>
    <row r="256" spans="1:22" s="78" customFormat="1" ht="36" hidden="1" x14ac:dyDescent="0.2">
      <c r="A256" s="111">
        <f t="shared" si="91"/>
        <v>0</v>
      </c>
      <c r="B256" s="6">
        <v>9272</v>
      </c>
      <c r="C256" s="6" t="s">
        <v>333</v>
      </c>
      <c r="D256" s="6" t="s">
        <v>334</v>
      </c>
      <c r="E256" s="6"/>
      <c r="F256" s="80"/>
      <c r="G256" s="80"/>
      <c r="H256" s="80"/>
      <c r="I256" s="9"/>
      <c r="J256" s="80"/>
      <c r="K256" s="80"/>
      <c r="L256" s="9">
        <f t="shared" si="92"/>
        <v>0</v>
      </c>
      <c r="M256" s="9"/>
      <c r="N256" s="9"/>
      <c r="O256" s="82"/>
      <c r="P256" s="81"/>
      <c r="Q256" s="81"/>
      <c r="R256" s="83">
        <f t="shared" si="93"/>
        <v>0</v>
      </c>
      <c r="S256" s="83">
        <f t="shared" si="94"/>
        <v>0</v>
      </c>
      <c r="T256" s="83">
        <f t="shared" si="87"/>
        <v>0</v>
      </c>
      <c r="U256" s="78">
        <f t="shared" ca="1" si="90"/>
        <v>1</v>
      </c>
      <c r="V256" s="111"/>
    </row>
    <row r="257" spans="1:22" s="78" customFormat="1" ht="24" hidden="1" x14ac:dyDescent="0.2">
      <c r="A257" s="111">
        <f t="shared" si="91"/>
        <v>0</v>
      </c>
      <c r="B257" s="6">
        <v>9273</v>
      </c>
      <c r="C257" s="6" t="s">
        <v>335</v>
      </c>
      <c r="D257" s="6" t="s">
        <v>336</v>
      </c>
      <c r="E257" s="6"/>
      <c r="F257" s="80"/>
      <c r="G257" s="80"/>
      <c r="H257" s="80"/>
      <c r="I257" s="9"/>
      <c r="J257" s="80"/>
      <c r="K257" s="80"/>
      <c r="L257" s="9">
        <f t="shared" si="92"/>
        <v>0</v>
      </c>
      <c r="M257" s="9"/>
      <c r="N257" s="9"/>
      <c r="O257" s="82"/>
      <c r="P257" s="81"/>
      <c r="Q257" s="81"/>
      <c r="R257" s="83">
        <f t="shared" si="93"/>
        <v>0</v>
      </c>
      <c r="S257" s="83">
        <f t="shared" si="94"/>
        <v>0</v>
      </c>
      <c r="T257" s="83">
        <f t="shared" si="87"/>
        <v>0</v>
      </c>
      <c r="U257" s="78">
        <f t="shared" ca="1" si="90"/>
        <v>1</v>
      </c>
      <c r="V257" s="111"/>
    </row>
    <row r="258" spans="1:22" s="78" customFormat="1" ht="24" hidden="1" x14ac:dyDescent="0.2">
      <c r="A258" s="111">
        <f t="shared" si="91"/>
        <v>0</v>
      </c>
      <c r="B258" s="6">
        <v>9274</v>
      </c>
      <c r="C258" s="6" t="s">
        <v>337</v>
      </c>
      <c r="D258" s="6" t="s">
        <v>338</v>
      </c>
      <c r="E258" s="6"/>
      <c r="F258" s="80"/>
      <c r="G258" s="80"/>
      <c r="H258" s="80"/>
      <c r="I258" s="9"/>
      <c r="J258" s="80"/>
      <c r="K258" s="80"/>
      <c r="L258" s="9">
        <f>J258*K258</f>
        <v>0</v>
      </c>
      <c r="M258" s="9"/>
      <c r="N258" s="9"/>
      <c r="O258" s="82"/>
      <c r="P258" s="81"/>
      <c r="Q258" s="81"/>
      <c r="R258" s="83">
        <f t="shared" si="93"/>
        <v>0</v>
      </c>
      <c r="S258" s="83">
        <f t="shared" si="94"/>
        <v>0</v>
      </c>
      <c r="T258" s="83">
        <f t="shared" si="87"/>
        <v>0</v>
      </c>
      <c r="U258" s="78">
        <f t="shared" ca="1" si="90"/>
        <v>1</v>
      </c>
      <c r="V258" s="111"/>
    </row>
    <row r="259" spans="1:22" s="78" customFormat="1" ht="60" hidden="1" x14ac:dyDescent="0.2">
      <c r="A259" s="111">
        <f t="shared" si="91"/>
        <v>0</v>
      </c>
      <c r="B259" s="6">
        <v>9275</v>
      </c>
      <c r="C259" s="6" t="s">
        <v>339</v>
      </c>
      <c r="D259" s="5" t="s">
        <v>340</v>
      </c>
      <c r="E259" s="5" t="s">
        <v>341</v>
      </c>
      <c r="F259" s="80"/>
      <c r="G259" s="80"/>
      <c r="H259" s="80"/>
      <c r="I259" s="9"/>
      <c r="J259" s="80"/>
      <c r="K259" s="80"/>
      <c r="L259" s="9">
        <f t="shared" si="92"/>
        <v>0</v>
      </c>
      <c r="M259" s="9"/>
      <c r="N259" s="9"/>
      <c r="O259" s="82"/>
      <c r="P259" s="81"/>
      <c r="Q259" s="81"/>
      <c r="R259" s="83">
        <f t="shared" si="93"/>
        <v>0</v>
      </c>
      <c r="S259" s="83">
        <f t="shared" si="94"/>
        <v>0</v>
      </c>
      <c r="T259" s="83">
        <f t="shared" si="87"/>
        <v>0</v>
      </c>
      <c r="U259" s="78">
        <f t="shared" ca="1" si="90"/>
        <v>1</v>
      </c>
      <c r="V259" s="111"/>
    </row>
    <row r="260" spans="1:22" s="78" customFormat="1" ht="12" hidden="1" x14ac:dyDescent="0.2">
      <c r="A260" s="111">
        <f t="shared" si="91"/>
        <v>0</v>
      </c>
      <c r="B260" s="6"/>
      <c r="C260" s="6"/>
      <c r="D260" s="6"/>
      <c r="E260" s="6"/>
      <c r="F260" s="80"/>
      <c r="G260" s="80"/>
      <c r="H260" s="80"/>
      <c r="I260" s="9"/>
      <c r="J260" s="80"/>
      <c r="K260" s="80"/>
      <c r="L260" s="9">
        <f t="shared" si="92"/>
        <v>0</v>
      </c>
      <c r="M260" s="9"/>
      <c r="N260" s="9"/>
      <c r="O260" s="82"/>
      <c r="P260" s="81"/>
      <c r="Q260" s="81"/>
      <c r="R260" s="83">
        <f t="shared" si="93"/>
        <v>0</v>
      </c>
      <c r="S260" s="83">
        <f t="shared" si="94"/>
        <v>0</v>
      </c>
      <c r="T260" s="83">
        <f t="shared" si="87"/>
        <v>0</v>
      </c>
      <c r="U260" s="78">
        <f t="shared" ca="1" si="90"/>
        <v>1</v>
      </c>
      <c r="V260" s="111"/>
    </row>
    <row r="261" spans="1:22" s="78" customFormat="1" ht="85.5" hidden="1" customHeight="1" x14ac:dyDescent="0.2">
      <c r="A261" s="111">
        <f t="shared" si="91"/>
        <v>0</v>
      </c>
      <c r="B261" s="6">
        <v>928</v>
      </c>
      <c r="C261" s="6" t="s">
        <v>342</v>
      </c>
      <c r="D261" s="6" t="s">
        <v>343</v>
      </c>
      <c r="E261" s="6"/>
      <c r="F261" s="80"/>
      <c r="G261" s="80"/>
      <c r="H261" s="80"/>
      <c r="I261" s="9"/>
      <c r="J261" s="80"/>
      <c r="K261" s="80"/>
      <c r="L261" s="9">
        <f t="shared" si="92"/>
        <v>0</v>
      </c>
      <c r="M261" s="9"/>
      <c r="N261" s="9"/>
      <c r="O261" s="82"/>
      <c r="P261" s="81"/>
      <c r="Q261" s="81"/>
      <c r="R261" s="83">
        <f t="shared" si="93"/>
        <v>0</v>
      </c>
      <c r="S261" s="83">
        <f t="shared" si="94"/>
        <v>0</v>
      </c>
      <c r="T261" s="83">
        <f t="shared" si="87"/>
        <v>0</v>
      </c>
      <c r="U261" s="78">
        <f t="shared" ca="1" si="90"/>
        <v>1</v>
      </c>
      <c r="V261" s="111"/>
    </row>
    <row r="262" spans="1:22" s="78" customFormat="1" ht="24" hidden="1" x14ac:dyDescent="0.2">
      <c r="A262" s="111">
        <f t="shared" si="91"/>
        <v>0</v>
      </c>
      <c r="B262" s="6">
        <v>9281</v>
      </c>
      <c r="C262" s="6" t="s">
        <v>344</v>
      </c>
      <c r="D262" s="6" t="s">
        <v>345</v>
      </c>
      <c r="E262" s="6"/>
      <c r="F262" s="80"/>
      <c r="G262" s="80"/>
      <c r="H262" s="80"/>
      <c r="I262" s="9"/>
      <c r="J262" s="80"/>
      <c r="K262" s="80"/>
      <c r="L262" s="9">
        <f t="shared" si="92"/>
        <v>0</v>
      </c>
      <c r="M262" s="9"/>
      <c r="N262" s="9"/>
      <c r="O262" s="82"/>
      <c r="P262" s="81"/>
      <c r="Q262" s="81"/>
      <c r="R262" s="83">
        <f t="shared" si="93"/>
        <v>0</v>
      </c>
      <c r="S262" s="83">
        <f t="shared" si="94"/>
        <v>0</v>
      </c>
      <c r="T262" s="83">
        <f t="shared" si="87"/>
        <v>0</v>
      </c>
      <c r="U262" s="78">
        <f t="shared" ca="1" si="90"/>
        <v>1</v>
      </c>
      <c r="V262" s="111"/>
    </row>
    <row r="263" spans="1:22" s="78" customFormat="1" ht="12" hidden="1" x14ac:dyDescent="0.2">
      <c r="A263" s="111">
        <f t="shared" si="91"/>
        <v>0</v>
      </c>
      <c r="B263" s="6"/>
      <c r="C263" s="6"/>
      <c r="D263" s="6"/>
      <c r="E263" s="6"/>
      <c r="F263" s="80"/>
      <c r="G263" s="80"/>
      <c r="H263" s="80"/>
      <c r="I263" s="9"/>
      <c r="J263" s="80"/>
      <c r="K263" s="80"/>
      <c r="L263" s="9"/>
      <c r="M263" s="9"/>
      <c r="N263" s="9"/>
      <c r="O263" s="82"/>
      <c r="P263" s="81"/>
      <c r="Q263" s="81"/>
      <c r="R263" s="83">
        <f t="shared" si="93"/>
        <v>0</v>
      </c>
      <c r="S263" s="83">
        <f t="shared" si="94"/>
        <v>0</v>
      </c>
      <c r="T263" s="83">
        <f t="shared" si="87"/>
        <v>0</v>
      </c>
      <c r="U263" s="78">
        <f t="shared" ca="1" si="90"/>
        <v>1</v>
      </c>
      <c r="V263" s="111"/>
    </row>
    <row r="264" spans="1:22" s="78" customFormat="1" ht="36" hidden="1" x14ac:dyDescent="0.2">
      <c r="A264" s="111">
        <f t="shared" si="91"/>
        <v>0</v>
      </c>
      <c r="B264" s="6">
        <v>929</v>
      </c>
      <c r="C264" s="6" t="s">
        <v>346</v>
      </c>
      <c r="D264" s="6" t="s">
        <v>347</v>
      </c>
      <c r="E264" s="6"/>
      <c r="F264" s="80"/>
      <c r="G264" s="80"/>
      <c r="H264" s="80"/>
      <c r="I264" s="9"/>
      <c r="J264" s="80"/>
      <c r="K264" s="80"/>
      <c r="L264" s="9">
        <f t="shared" si="92"/>
        <v>0</v>
      </c>
      <c r="M264" s="9"/>
      <c r="N264" s="9"/>
      <c r="O264" s="82"/>
      <c r="P264" s="81"/>
      <c r="Q264" s="81"/>
      <c r="R264" s="83">
        <f t="shared" si="93"/>
        <v>0</v>
      </c>
      <c r="S264" s="83">
        <f t="shared" si="94"/>
        <v>0</v>
      </c>
      <c r="T264" s="83">
        <f t="shared" si="87"/>
        <v>0</v>
      </c>
      <c r="U264" s="78">
        <f t="shared" ca="1" si="90"/>
        <v>1</v>
      </c>
      <c r="V264" s="111"/>
    </row>
    <row r="265" spans="1:22" s="78" customFormat="1" ht="24" hidden="1" x14ac:dyDescent="0.2">
      <c r="A265" s="111">
        <f t="shared" si="91"/>
        <v>0</v>
      </c>
      <c r="B265" s="6">
        <v>9291</v>
      </c>
      <c r="C265" s="6" t="s">
        <v>348</v>
      </c>
      <c r="D265" s="6" t="s">
        <v>349</v>
      </c>
      <c r="E265" s="6"/>
      <c r="F265" s="80"/>
      <c r="G265" s="80"/>
      <c r="H265" s="80"/>
      <c r="I265" s="9"/>
      <c r="J265" s="80"/>
      <c r="K265" s="80"/>
      <c r="L265" s="9">
        <f>J265*K265</f>
        <v>0</v>
      </c>
      <c r="M265" s="9"/>
      <c r="N265" s="9"/>
      <c r="O265" s="82"/>
      <c r="P265" s="81"/>
      <c r="Q265" s="81"/>
      <c r="R265" s="83">
        <f t="shared" si="93"/>
        <v>0</v>
      </c>
      <c r="S265" s="83">
        <f t="shared" si="94"/>
        <v>0</v>
      </c>
      <c r="T265" s="83">
        <f t="shared" si="87"/>
        <v>0</v>
      </c>
      <c r="U265" s="78">
        <f t="shared" ca="1" si="90"/>
        <v>1</v>
      </c>
      <c r="V265" s="111"/>
    </row>
    <row r="266" spans="1:22" s="78" customFormat="1" ht="12" hidden="1" x14ac:dyDescent="0.2">
      <c r="A266" s="111">
        <f t="shared" si="91"/>
        <v>0</v>
      </c>
      <c r="B266" s="6">
        <v>9292</v>
      </c>
      <c r="C266" s="6" t="s">
        <v>350</v>
      </c>
      <c r="D266" s="6" t="s">
        <v>351</v>
      </c>
      <c r="E266" s="6"/>
      <c r="F266" s="80"/>
      <c r="G266" s="80"/>
      <c r="H266" s="80"/>
      <c r="I266" s="9"/>
      <c r="J266" s="80"/>
      <c r="K266" s="80"/>
      <c r="L266" s="9">
        <f t="shared" si="92"/>
        <v>0</v>
      </c>
      <c r="M266" s="9"/>
      <c r="N266" s="9"/>
      <c r="O266" s="82"/>
      <c r="P266" s="81"/>
      <c r="Q266" s="81"/>
      <c r="R266" s="83">
        <f t="shared" si="93"/>
        <v>0</v>
      </c>
      <c r="S266" s="83">
        <f t="shared" si="94"/>
        <v>0</v>
      </c>
      <c r="T266" s="83">
        <f t="shared" si="87"/>
        <v>0</v>
      </c>
      <c r="U266" s="78">
        <f t="shared" ca="1" si="90"/>
        <v>1</v>
      </c>
      <c r="V266" s="111"/>
    </row>
    <row r="267" spans="1:22" s="78" customFormat="1" ht="24" hidden="1" x14ac:dyDescent="0.2">
      <c r="A267" s="111">
        <f t="shared" si="91"/>
        <v>0</v>
      </c>
      <c r="B267" s="6">
        <v>9293</v>
      </c>
      <c r="C267" s="6" t="s">
        <v>352</v>
      </c>
      <c r="D267" s="6" t="s">
        <v>353</v>
      </c>
      <c r="E267" s="6"/>
      <c r="F267" s="80"/>
      <c r="G267" s="80"/>
      <c r="H267" s="80"/>
      <c r="I267" s="9"/>
      <c r="J267" s="80"/>
      <c r="K267" s="80"/>
      <c r="L267" s="9">
        <f t="shared" si="92"/>
        <v>0</v>
      </c>
      <c r="M267" s="9"/>
      <c r="N267" s="9"/>
      <c r="O267" s="82"/>
      <c r="P267" s="81"/>
      <c r="Q267" s="81"/>
      <c r="R267" s="83">
        <f t="shared" si="93"/>
        <v>0</v>
      </c>
      <c r="S267" s="83">
        <f t="shared" si="94"/>
        <v>0</v>
      </c>
      <c r="T267" s="83">
        <f t="shared" si="87"/>
        <v>0</v>
      </c>
      <c r="U267" s="78">
        <f t="shared" ca="1" si="90"/>
        <v>1</v>
      </c>
      <c r="V267" s="111"/>
    </row>
    <row r="268" spans="1:22" s="78" customFormat="1" ht="12" hidden="1" x14ac:dyDescent="0.2">
      <c r="A268" s="111">
        <f t="shared" si="91"/>
        <v>0</v>
      </c>
      <c r="B268" s="6"/>
      <c r="C268" s="6"/>
      <c r="D268" s="6"/>
      <c r="E268" s="6"/>
      <c r="F268" s="80"/>
      <c r="G268" s="80"/>
      <c r="H268" s="80"/>
      <c r="I268" s="9"/>
      <c r="J268" s="80"/>
      <c r="K268" s="80"/>
      <c r="L268" s="9">
        <f t="shared" si="92"/>
        <v>0</v>
      </c>
      <c r="M268" s="9"/>
      <c r="N268" s="9"/>
      <c r="O268" s="82"/>
      <c r="P268" s="81"/>
      <c r="Q268" s="81"/>
      <c r="R268" s="83">
        <f t="shared" si="93"/>
        <v>0</v>
      </c>
      <c r="S268" s="83">
        <f t="shared" si="94"/>
        <v>0</v>
      </c>
      <c r="T268" s="83">
        <f t="shared" si="87"/>
        <v>0</v>
      </c>
      <c r="U268" s="78">
        <f t="shared" ca="1" si="90"/>
        <v>1</v>
      </c>
      <c r="V268" s="111"/>
    </row>
    <row r="269" spans="1:22" s="78" customFormat="1" ht="24" hidden="1" x14ac:dyDescent="0.2">
      <c r="A269" s="111">
        <f t="shared" si="91"/>
        <v>0</v>
      </c>
      <c r="B269" s="6">
        <v>930</v>
      </c>
      <c r="C269" s="6" t="s">
        <v>354</v>
      </c>
      <c r="D269" s="6" t="s">
        <v>355</v>
      </c>
      <c r="E269" s="6"/>
      <c r="F269" s="80"/>
      <c r="G269" s="80"/>
      <c r="H269" s="80"/>
      <c r="I269" s="9"/>
      <c r="J269" s="80"/>
      <c r="K269" s="80"/>
      <c r="L269" s="9">
        <f t="shared" si="92"/>
        <v>0</v>
      </c>
      <c r="M269" s="9"/>
      <c r="N269" s="9"/>
      <c r="O269" s="82"/>
      <c r="P269" s="81"/>
      <c r="Q269" s="81"/>
      <c r="R269" s="83">
        <f t="shared" si="93"/>
        <v>0</v>
      </c>
      <c r="S269" s="83">
        <f t="shared" si="94"/>
        <v>0</v>
      </c>
      <c r="T269" s="83">
        <f t="shared" si="87"/>
        <v>0</v>
      </c>
      <c r="U269" s="78">
        <f t="shared" ca="1" si="90"/>
        <v>1</v>
      </c>
      <c r="V269" s="111"/>
    </row>
    <row r="270" spans="1:22" s="78" customFormat="1" ht="12" hidden="1" x14ac:dyDescent="0.2">
      <c r="A270" s="111">
        <f t="shared" si="91"/>
        <v>0</v>
      </c>
      <c r="B270" s="6"/>
      <c r="C270" s="6"/>
      <c r="D270" s="6"/>
      <c r="E270" s="6"/>
      <c r="F270" s="80"/>
      <c r="G270" s="80"/>
      <c r="H270" s="80"/>
      <c r="I270" s="9"/>
      <c r="J270" s="80"/>
      <c r="K270" s="80"/>
      <c r="L270" s="9">
        <f t="shared" si="92"/>
        <v>0</v>
      </c>
      <c r="M270" s="9"/>
      <c r="N270" s="9"/>
      <c r="O270" s="82"/>
      <c r="P270" s="81"/>
      <c r="Q270" s="81"/>
      <c r="R270" s="83">
        <f t="shared" si="93"/>
        <v>0</v>
      </c>
      <c r="S270" s="83">
        <f t="shared" si="94"/>
        <v>0</v>
      </c>
      <c r="T270" s="83">
        <f t="shared" si="87"/>
        <v>0</v>
      </c>
      <c r="U270" s="78">
        <f t="shared" ca="1" si="90"/>
        <v>1</v>
      </c>
      <c r="V270" s="111"/>
    </row>
    <row r="271" spans="1:22" s="78" customFormat="1" ht="24" hidden="1" x14ac:dyDescent="0.2">
      <c r="A271" s="111">
        <f t="shared" si="91"/>
        <v>0</v>
      </c>
      <c r="B271" s="6">
        <v>931</v>
      </c>
      <c r="C271" s="6" t="s">
        <v>356</v>
      </c>
      <c r="D271" s="6" t="s">
        <v>357</v>
      </c>
      <c r="E271" s="6"/>
      <c r="F271" s="80"/>
      <c r="G271" s="80"/>
      <c r="H271" s="80"/>
      <c r="I271" s="9"/>
      <c r="J271" s="80"/>
      <c r="K271" s="80"/>
      <c r="L271" s="9">
        <f t="shared" si="92"/>
        <v>0</v>
      </c>
      <c r="M271" s="9"/>
      <c r="N271" s="9"/>
      <c r="O271" s="82"/>
      <c r="P271" s="81"/>
      <c r="Q271" s="81"/>
      <c r="R271" s="83">
        <f t="shared" si="93"/>
        <v>0</v>
      </c>
      <c r="S271" s="83">
        <f t="shared" si="94"/>
        <v>0</v>
      </c>
      <c r="T271" s="83">
        <f t="shared" si="87"/>
        <v>0</v>
      </c>
      <c r="U271" s="78">
        <f t="shared" ca="1" si="90"/>
        <v>1</v>
      </c>
      <c r="V271" s="111"/>
    </row>
    <row r="272" spans="1:22" s="78" customFormat="1" ht="24" hidden="1" x14ac:dyDescent="0.2">
      <c r="A272" s="111">
        <f t="shared" si="91"/>
        <v>0</v>
      </c>
      <c r="B272" s="6">
        <v>9311</v>
      </c>
      <c r="C272" s="6" t="s">
        <v>358</v>
      </c>
      <c r="D272" s="6" t="s">
        <v>359</v>
      </c>
      <c r="E272" s="6"/>
      <c r="F272" s="80"/>
      <c r="G272" s="80"/>
      <c r="H272" s="80"/>
      <c r="I272" s="9"/>
      <c r="J272" s="80"/>
      <c r="K272" s="80"/>
      <c r="L272" s="9">
        <f>J272*K272</f>
        <v>0</v>
      </c>
      <c r="M272" s="9"/>
      <c r="N272" s="9"/>
      <c r="O272" s="82"/>
      <c r="P272" s="81"/>
      <c r="Q272" s="81"/>
      <c r="R272" s="83">
        <f t="shared" si="93"/>
        <v>0</v>
      </c>
      <c r="S272" s="83">
        <f t="shared" si="94"/>
        <v>0</v>
      </c>
      <c r="T272" s="83">
        <f t="shared" si="87"/>
        <v>0</v>
      </c>
      <c r="U272" s="78">
        <f t="shared" ca="1" si="90"/>
        <v>1</v>
      </c>
      <c r="V272" s="111"/>
    </row>
    <row r="273" spans="1:22" s="78" customFormat="1" ht="48" hidden="1" x14ac:dyDescent="0.2">
      <c r="A273" s="111">
        <f t="shared" si="91"/>
        <v>0</v>
      </c>
      <c r="B273" s="6">
        <v>9312</v>
      </c>
      <c r="C273" s="6" t="s">
        <v>360</v>
      </c>
      <c r="D273" s="6" t="s">
        <v>361</v>
      </c>
      <c r="E273" s="6"/>
      <c r="F273" s="80"/>
      <c r="G273" s="80"/>
      <c r="H273" s="80"/>
      <c r="I273" s="9"/>
      <c r="J273" s="80"/>
      <c r="K273" s="80"/>
      <c r="L273" s="9">
        <f>J273*K273</f>
        <v>0</v>
      </c>
      <c r="M273" s="9"/>
      <c r="N273" s="9"/>
      <c r="O273" s="82"/>
      <c r="P273" s="81"/>
      <c r="Q273" s="81"/>
      <c r="R273" s="83">
        <f t="shared" si="93"/>
        <v>0</v>
      </c>
      <c r="S273" s="83">
        <f t="shared" si="94"/>
        <v>0</v>
      </c>
      <c r="T273" s="83">
        <f t="shared" si="87"/>
        <v>0</v>
      </c>
      <c r="U273" s="78">
        <f t="shared" ca="1" si="90"/>
        <v>1</v>
      </c>
      <c r="V273" s="111"/>
    </row>
    <row r="274" spans="1:22" s="78" customFormat="1" ht="24" hidden="1" x14ac:dyDescent="0.2">
      <c r="A274" s="111">
        <f t="shared" si="91"/>
        <v>0</v>
      </c>
      <c r="B274" s="6">
        <v>9313</v>
      </c>
      <c r="C274" s="6" t="s">
        <v>362</v>
      </c>
      <c r="D274" s="6" t="s">
        <v>363</v>
      </c>
      <c r="E274" s="6"/>
      <c r="F274" s="80"/>
      <c r="G274" s="80"/>
      <c r="H274" s="80"/>
      <c r="I274" s="9"/>
      <c r="J274" s="80"/>
      <c r="K274" s="80"/>
      <c r="L274" s="9">
        <f>J274*K274</f>
        <v>0</v>
      </c>
      <c r="M274" s="9"/>
      <c r="N274" s="9"/>
      <c r="O274" s="82"/>
      <c r="P274" s="81"/>
      <c r="Q274" s="81"/>
      <c r="R274" s="83">
        <f t="shared" si="93"/>
        <v>0</v>
      </c>
      <c r="S274" s="83">
        <f t="shared" si="94"/>
        <v>0</v>
      </c>
      <c r="T274" s="83">
        <f t="shared" si="87"/>
        <v>0</v>
      </c>
      <c r="U274" s="78">
        <f t="shared" ca="1" si="90"/>
        <v>1</v>
      </c>
      <c r="V274" s="111"/>
    </row>
    <row r="275" spans="1:22" s="78" customFormat="1" ht="12" hidden="1" x14ac:dyDescent="0.2">
      <c r="A275" s="111">
        <f t="shared" si="91"/>
        <v>0</v>
      </c>
      <c r="B275" s="6">
        <v>9314</v>
      </c>
      <c r="C275" s="6" t="s">
        <v>364</v>
      </c>
      <c r="D275" s="6" t="s">
        <v>365</v>
      </c>
      <c r="E275" s="6"/>
      <c r="F275" s="80"/>
      <c r="G275" s="80"/>
      <c r="H275" s="80"/>
      <c r="I275" s="9"/>
      <c r="J275" s="80"/>
      <c r="K275" s="80"/>
      <c r="L275" s="9">
        <f>J275*K275</f>
        <v>0</v>
      </c>
      <c r="M275" s="9"/>
      <c r="N275" s="9"/>
      <c r="O275" s="82"/>
      <c r="P275" s="81"/>
      <c r="Q275" s="81"/>
      <c r="R275" s="83">
        <f t="shared" si="93"/>
        <v>0</v>
      </c>
      <c r="S275" s="83">
        <f t="shared" si="94"/>
        <v>0</v>
      </c>
      <c r="T275" s="83">
        <f t="shared" si="87"/>
        <v>0</v>
      </c>
      <c r="U275" s="78">
        <f t="shared" ca="1" si="90"/>
        <v>1</v>
      </c>
      <c r="V275" s="111"/>
    </row>
    <row r="276" spans="1:22" s="78" customFormat="1" ht="12" hidden="1" x14ac:dyDescent="0.2">
      <c r="A276" s="111">
        <f t="shared" si="91"/>
        <v>0</v>
      </c>
      <c r="B276" s="6">
        <v>9315</v>
      </c>
      <c r="C276" s="6" t="s">
        <v>366</v>
      </c>
      <c r="D276" s="6" t="s">
        <v>367</v>
      </c>
      <c r="E276" s="6"/>
      <c r="F276" s="80"/>
      <c r="G276" s="80"/>
      <c r="H276" s="80"/>
      <c r="I276" s="9"/>
      <c r="J276" s="80"/>
      <c r="K276" s="80"/>
      <c r="L276" s="9">
        <f>J276*K276</f>
        <v>0</v>
      </c>
      <c r="M276" s="9"/>
      <c r="N276" s="9"/>
      <c r="O276" s="82"/>
      <c r="P276" s="81"/>
      <c r="Q276" s="81"/>
      <c r="R276" s="83">
        <f t="shared" si="93"/>
        <v>0</v>
      </c>
      <c r="S276" s="83">
        <f t="shared" si="94"/>
        <v>0</v>
      </c>
      <c r="T276" s="83">
        <f t="shared" si="87"/>
        <v>0</v>
      </c>
      <c r="U276" s="78">
        <f t="shared" ca="1" si="90"/>
        <v>1</v>
      </c>
      <c r="V276" s="111"/>
    </row>
    <row r="277" spans="1:22" s="78" customFormat="1" ht="12" hidden="1" x14ac:dyDescent="0.2">
      <c r="A277" s="111">
        <f t="shared" si="91"/>
        <v>0</v>
      </c>
      <c r="B277" s="6"/>
      <c r="C277" s="6"/>
      <c r="D277" s="6"/>
      <c r="E277" s="6"/>
      <c r="F277" s="80"/>
      <c r="G277" s="80"/>
      <c r="H277" s="80"/>
      <c r="I277" s="9"/>
      <c r="J277" s="80"/>
      <c r="K277" s="80"/>
      <c r="L277" s="9">
        <f t="shared" si="92"/>
        <v>0</v>
      </c>
      <c r="M277" s="9"/>
      <c r="N277" s="9"/>
      <c r="O277" s="82"/>
      <c r="P277" s="81"/>
      <c r="Q277" s="81"/>
      <c r="R277" s="83">
        <f t="shared" si="93"/>
        <v>0</v>
      </c>
      <c r="S277" s="83">
        <f t="shared" si="94"/>
        <v>0</v>
      </c>
      <c r="T277" s="83">
        <f t="shared" si="87"/>
        <v>0</v>
      </c>
      <c r="U277" s="78">
        <f t="shared" ca="1" si="90"/>
        <v>1</v>
      </c>
      <c r="V277" s="111"/>
    </row>
    <row r="278" spans="1:22" s="78" customFormat="1" ht="84" hidden="1" x14ac:dyDescent="0.2">
      <c r="A278" s="111">
        <f t="shared" si="91"/>
        <v>0</v>
      </c>
      <c r="B278" s="5">
        <v>940</v>
      </c>
      <c r="C278" s="5" t="s">
        <v>368</v>
      </c>
      <c r="D278" s="6" t="s">
        <v>369</v>
      </c>
      <c r="E278" s="6" t="s">
        <v>370</v>
      </c>
      <c r="F278" s="102"/>
      <c r="G278" s="102"/>
      <c r="H278" s="80"/>
      <c r="I278" s="9"/>
      <c r="J278" s="80"/>
      <c r="K278" s="80"/>
      <c r="L278" s="9">
        <f t="shared" ref="L278:L289" si="95">J278*K278</f>
        <v>0</v>
      </c>
      <c r="M278" s="9"/>
      <c r="N278" s="9"/>
      <c r="O278" s="104"/>
      <c r="P278" s="103"/>
      <c r="Q278" s="103"/>
      <c r="R278" s="83">
        <f t="shared" si="93"/>
        <v>0</v>
      </c>
      <c r="S278" s="83">
        <f t="shared" si="94"/>
        <v>0</v>
      </c>
      <c r="T278" s="83">
        <f t="shared" si="87"/>
        <v>0</v>
      </c>
      <c r="U278" s="78">
        <f t="shared" ca="1" si="90"/>
        <v>1</v>
      </c>
      <c r="V278" s="111"/>
    </row>
    <row r="279" spans="1:22" s="78" customFormat="1" ht="12" hidden="1" x14ac:dyDescent="0.2">
      <c r="A279" s="111">
        <f t="shared" si="91"/>
        <v>0</v>
      </c>
      <c r="B279" s="6"/>
      <c r="C279" s="6"/>
      <c r="D279" s="6"/>
      <c r="E279" s="6"/>
      <c r="F279" s="80"/>
      <c r="G279" s="80"/>
      <c r="H279" s="80"/>
      <c r="I279" s="9"/>
      <c r="J279" s="80"/>
      <c r="K279" s="80"/>
      <c r="L279" s="9">
        <f t="shared" si="95"/>
        <v>0</v>
      </c>
      <c r="M279" s="9"/>
      <c r="N279" s="9"/>
      <c r="O279" s="82"/>
      <c r="P279" s="81"/>
      <c r="Q279" s="81"/>
      <c r="R279" s="83">
        <f t="shared" si="93"/>
        <v>0</v>
      </c>
      <c r="S279" s="83">
        <f t="shared" si="94"/>
        <v>0</v>
      </c>
      <c r="T279" s="83">
        <f t="shared" si="87"/>
        <v>0</v>
      </c>
      <c r="U279" s="78">
        <f t="shared" ca="1" si="90"/>
        <v>1</v>
      </c>
      <c r="V279" s="111"/>
    </row>
    <row r="280" spans="1:22" s="78" customFormat="1" ht="12" hidden="1" x14ac:dyDescent="0.2">
      <c r="A280" s="111">
        <f t="shared" si="91"/>
        <v>0</v>
      </c>
      <c r="B280" s="5">
        <v>960</v>
      </c>
      <c r="C280" s="5" t="s">
        <v>371</v>
      </c>
      <c r="D280" s="6"/>
      <c r="E280" s="5"/>
      <c r="F280" s="102"/>
      <c r="G280" s="102"/>
      <c r="H280" s="80"/>
      <c r="I280" s="9"/>
      <c r="J280" s="80"/>
      <c r="K280" s="80"/>
      <c r="L280" s="9">
        <f t="shared" si="95"/>
        <v>0</v>
      </c>
      <c r="M280" s="9"/>
      <c r="N280" s="9"/>
      <c r="O280" s="104"/>
      <c r="P280" s="103"/>
      <c r="Q280" s="103"/>
      <c r="R280" s="83">
        <f t="shared" si="93"/>
        <v>0</v>
      </c>
      <c r="S280" s="83">
        <f t="shared" si="94"/>
        <v>0</v>
      </c>
      <c r="T280" s="83">
        <f t="shared" si="87"/>
        <v>0</v>
      </c>
      <c r="U280" s="78">
        <f t="shared" ca="1" si="90"/>
        <v>1</v>
      </c>
      <c r="V280" s="111"/>
    </row>
    <row r="281" spans="1:22" s="78" customFormat="1" ht="48" hidden="1" x14ac:dyDescent="0.2">
      <c r="A281" s="111">
        <f t="shared" si="91"/>
        <v>0</v>
      </c>
      <c r="B281" s="6">
        <v>961</v>
      </c>
      <c r="C281" s="6" t="s">
        <v>372</v>
      </c>
      <c r="D281" s="6" t="s">
        <v>373</v>
      </c>
      <c r="E281" s="6"/>
      <c r="F281" s="80"/>
      <c r="G281" s="80"/>
      <c r="H281" s="80"/>
      <c r="I281" s="9"/>
      <c r="J281" s="80"/>
      <c r="K281" s="80"/>
      <c r="L281" s="9">
        <f t="shared" si="95"/>
        <v>0</v>
      </c>
      <c r="M281" s="9"/>
      <c r="N281" s="9"/>
      <c r="O281" s="82"/>
      <c r="P281" s="81"/>
      <c r="Q281" s="81"/>
      <c r="R281" s="83">
        <f t="shared" si="93"/>
        <v>0</v>
      </c>
      <c r="S281" s="83">
        <f t="shared" si="94"/>
        <v>0</v>
      </c>
      <c r="T281" s="83">
        <f t="shared" si="87"/>
        <v>0</v>
      </c>
      <c r="U281" s="78">
        <f t="shared" ca="1" si="90"/>
        <v>1</v>
      </c>
      <c r="V281" s="111"/>
    </row>
    <row r="282" spans="1:22" s="78" customFormat="1" ht="12" hidden="1" x14ac:dyDescent="0.2">
      <c r="A282" s="111">
        <f t="shared" si="91"/>
        <v>0</v>
      </c>
      <c r="B282" s="6"/>
      <c r="C282" s="6"/>
      <c r="D282" s="6"/>
      <c r="E282" s="6"/>
      <c r="F282" s="80"/>
      <c r="G282" s="80"/>
      <c r="H282" s="80"/>
      <c r="I282" s="9"/>
      <c r="J282" s="80"/>
      <c r="K282" s="80"/>
      <c r="L282" s="9">
        <f t="shared" si="95"/>
        <v>0</v>
      </c>
      <c r="M282" s="9"/>
      <c r="N282" s="9"/>
      <c r="O282" s="82"/>
      <c r="P282" s="81"/>
      <c r="Q282" s="81"/>
      <c r="R282" s="83">
        <f t="shared" si="93"/>
        <v>0</v>
      </c>
      <c r="S282" s="83">
        <f t="shared" si="94"/>
        <v>0</v>
      </c>
      <c r="T282" s="83">
        <f t="shared" si="87"/>
        <v>0</v>
      </c>
      <c r="U282" s="78">
        <f t="shared" ca="1" si="90"/>
        <v>1</v>
      </c>
      <c r="V282" s="111"/>
    </row>
    <row r="283" spans="1:22" s="78" customFormat="1" ht="48" hidden="1" x14ac:dyDescent="0.2">
      <c r="A283" s="111">
        <f t="shared" si="91"/>
        <v>0</v>
      </c>
      <c r="B283" s="6">
        <v>962</v>
      </c>
      <c r="C283" s="6" t="s">
        <v>374</v>
      </c>
      <c r="D283" s="6" t="s">
        <v>375</v>
      </c>
      <c r="E283" s="6"/>
      <c r="F283" s="80"/>
      <c r="G283" s="80"/>
      <c r="H283" s="80"/>
      <c r="I283" s="9"/>
      <c r="J283" s="80"/>
      <c r="K283" s="80"/>
      <c r="L283" s="9">
        <f t="shared" si="95"/>
        <v>0</v>
      </c>
      <c r="M283" s="9"/>
      <c r="N283" s="9"/>
      <c r="O283" s="82"/>
      <c r="P283" s="81"/>
      <c r="Q283" s="81"/>
      <c r="R283" s="83">
        <f t="shared" ref="R283:R294" si="96">O283-S283</f>
        <v>0</v>
      </c>
      <c r="S283" s="83">
        <f t="shared" ref="S283:S294" si="97">P283*O283</f>
        <v>0</v>
      </c>
      <c r="T283" s="83">
        <f t="shared" si="87"/>
        <v>0</v>
      </c>
      <c r="U283" s="78">
        <f t="shared" ca="1" si="90"/>
        <v>1</v>
      </c>
      <c r="V283" s="111"/>
    </row>
    <row r="284" spans="1:22" s="78" customFormat="1" ht="12" hidden="1" x14ac:dyDescent="0.2">
      <c r="A284" s="111">
        <f t="shared" si="91"/>
        <v>0</v>
      </c>
      <c r="B284" s="6"/>
      <c r="C284" s="6"/>
      <c r="D284" s="6"/>
      <c r="E284" s="6"/>
      <c r="F284" s="80"/>
      <c r="G284" s="80"/>
      <c r="H284" s="80"/>
      <c r="I284" s="9"/>
      <c r="J284" s="80"/>
      <c r="K284" s="80"/>
      <c r="L284" s="9">
        <f t="shared" si="95"/>
        <v>0</v>
      </c>
      <c r="M284" s="9"/>
      <c r="N284" s="9"/>
      <c r="O284" s="82"/>
      <c r="P284" s="81"/>
      <c r="Q284" s="81"/>
      <c r="R284" s="83">
        <f t="shared" si="96"/>
        <v>0</v>
      </c>
      <c r="S284" s="83">
        <f t="shared" si="97"/>
        <v>0</v>
      </c>
      <c r="T284" s="83">
        <f t="shared" ref="T284:T294" si="98">Q284*S284</f>
        <v>0</v>
      </c>
      <c r="U284" s="78">
        <f t="shared" ca="1" si="90"/>
        <v>1</v>
      </c>
      <c r="V284" s="111"/>
    </row>
    <row r="285" spans="1:22" s="78" customFormat="1" ht="60" hidden="1" x14ac:dyDescent="0.2">
      <c r="A285" s="111">
        <f t="shared" si="91"/>
        <v>0</v>
      </c>
      <c r="B285" s="6">
        <v>963</v>
      </c>
      <c r="C285" s="6" t="s">
        <v>376</v>
      </c>
      <c r="D285" s="6" t="s">
        <v>377</v>
      </c>
      <c r="E285" s="6"/>
      <c r="F285" s="80"/>
      <c r="G285" s="80"/>
      <c r="H285" s="80"/>
      <c r="I285" s="9"/>
      <c r="J285" s="80"/>
      <c r="K285" s="80"/>
      <c r="L285" s="9">
        <f t="shared" si="95"/>
        <v>0</v>
      </c>
      <c r="M285" s="9"/>
      <c r="N285" s="9"/>
      <c r="O285" s="82"/>
      <c r="P285" s="81"/>
      <c r="Q285" s="81"/>
      <c r="R285" s="83">
        <f t="shared" si="96"/>
        <v>0</v>
      </c>
      <c r="S285" s="83">
        <f t="shared" si="97"/>
        <v>0</v>
      </c>
      <c r="T285" s="83">
        <f t="shared" si="98"/>
        <v>0</v>
      </c>
      <c r="U285" s="78">
        <f t="shared" ca="1" si="90"/>
        <v>1</v>
      </c>
      <c r="V285" s="111"/>
    </row>
    <row r="286" spans="1:22" s="78" customFormat="1" ht="12" hidden="1" x14ac:dyDescent="0.2">
      <c r="A286" s="111">
        <f t="shared" si="91"/>
        <v>0</v>
      </c>
      <c r="B286" s="6"/>
      <c r="C286" s="6"/>
      <c r="D286" s="6"/>
      <c r="E286" s="6"/>
      <c r="F286" s="105"/>
      <c r="G286" s="105"/>
      <c r="H286" s="105"/>
      <c r="I286" s="9"/>
      <c r="J286" s="80"/>
      <c r="K286" s="80"/>
      <c r="L286" s="9">
        <f>J286*K286</f>
        <v>0</v>
      </c>
      <c r="M286" s="9"/>
      <c r="N286" s="9"/>
      <c r="O286" s="82"/>
      <c r="P286" s="81"/>
      <c r="Q286" s="81"/>
      <c r="R286" s="83">
        <f t="shared" si="96"/>
        <v>0</v>
      </c>
      <c r="S286" s="83">
        <f t="shared" si="97"/>
        <v>0</v>
      </c>
      <c r="T286" s="83">
        <f t="shared" si="98"/>
        <v>0</v>
      </c>
      <c r="U286" s="78">
        <f t="shared" ca="1" si="90"/>
        <v>1</v>
      </c>
      <c r="V286" s="111"/>
    </row>
    <row r="287" spans="1:22" s="78" customFormat="1" ht="36" hidden="1" x14ac:dyDescent="0.2">
      <c r="A287" s="111">
        <f t="shared" si="91"/>
        <v>0</v>
      </c>
      <c r="B287" s="6">
        <v>964</v>
      </c>
      <c r="C287" s="6" t="s">
        <v>378</v>
      </c>
      <c r="D287" s="6" t="s">
        <v>379</v>
      </c>
      <c r="E287" s="6"/>
      <c r="F287" s="105"/>
      <c r="G287" s="105"/>
      <c r="H287" s="105"/>
      <c r="I287" s="9"/>
      <c r="J287" s="80"/>
      <c r="K287" s="80"/>
      <c r="L287" s="9">
        <f>J287*K287</f>
        <v>0</v>
      </c>
      <c r="M287" s="9"/>
      <c r="N287" s="9"/>
      <c r="O287" s="82"/>
      <c r="P287" s="81"/>
      <c r="Q287" s="81"/>
      <c r="R287" s="83">
        <f t="shared" si="96"/>
        <v>0</v>
      </c>
      <c r="S287" s="83">
        <f t="shared" si="97"/>
        <v>0</v>
      </c>
      <c r="T287" s="83">
        <f t="shared" si="98"/>
        <v>0</v>
      </c>
      <c r="U287" s="78">
        <f t="shared" ca="1" si="90"/>
        <v>1</v>
      </c>
      <c r="V287" s="111"/>
    </row>
    <row r="288" spans="1:22" s="78" customFormat="1" ht="12" hidden="1" x14ac:dyDescent="0.2">
      <c r="A288" s="111">
        <f t="shared" si="91"/>
        <v>0</v>
      </c>
      <c r="B288" s="6"/>
      <c r="C288" s="6"/>
      <c r="D288" s="6"/>
      <c r="E288" s="6"/>
      <c r="F288" s="105"/>
      <c r="G288" s="105"/>
      <c r="H288" s="105"/>
      <c r="I288" s="9"/>
      <c r="J288" s="80"/>
      <c r="K288" s="80"/>
      <c r="L288" s="85">
        <f t="shared" si="95"/>
        <v>0</v>
      </c>
      <c r="M288" s="9"/>
      <c r="N288" s="9"/>
      <c r="O288" s="82"/>
      <c r="P288" s="81"/>
      <c r="Q288" s="81"/>
      <c r="R288" s="83">
        <f t="shared" si="96"/>
        <v>0</v>
      </c>
      <c r="S288" s="83">
        <f t="shared" si="97"/>
        <v>0</v>
      </c>
      <c r="T288" s="83">
        <f t="shared" si="98"/>
        <v>0</v>
      </c>
      <c r="U288" s="78">
        <f t="shared" ca="1" si="90"/>
        <v>1</v>
      </c>
      <c r="V288" s="111"/>
    </row>
    <row r="289" spans="1:23" s="78" customFormat="1" ht="24" hidden="1" x14ac:dyDescent="0.2">
      <c r="A289" s="111">
        <f t="shared" si="91"/>
        <v>0</v>
      </c>
      <c r="B289" s="6">
        <v>966</v>
      </c>
      <c r="C289" s="6" t="s">
        <v>380</v>
      </c>
      <c r="D289" s="6" t="s">
        <v>381</v>
      </c>
      <c r="E289" s="6"/>
      <c r="F289" s="105"/>
      <c r="G289" s="105"/>
      <c r="H289" s="105"/>
      <c r="I289" s="9"/>
      <c r="J289" s="80"/>
      <c r="K289" s="80"/>
      <c r="L289" s="85">
        <f t="shared" si="95"/>
        <v>0</v>
      </c>
      <c r="M289" s="9"/>
      <c r="N289" s="9"/>
      <c r="O289" s="82"/>
      <c r="P289" s="81"/>
      <c r="Q289" s="81"/>
      <c r="R289" s="83">
        <f t="shared" si="96"/>
        <v>0</v>
      </c>
      <c r="S289" s="83">
        <f t="shared" si="97"/>
        <v>0</v>
      </c>
      <c r="T289" s="83">
        <f t="shared" si="98"/>
        <v>0</v>
      </c>
      <c r="U289" s="78">
        <f t="shared" ca="1" si="90"/>
        <v>1</v>
      </c>
      <c r="V289" s="111"/>
    </row>
    <row r="290" spans="1:23" s="78" customFormat="1" ht="12" hidden="1" x14ac:dyDescent="0.2">
      <c r="A290" s="111">
        <f t="shared" si="91"/>
        <v>0</v>
      </c>
      <c r="B290" s="6"/>
      <c r="C290" s="6"/>
      <c r="D290" s="6"/>
      <c r="E290" s="6"/>
      <c r="F290" s="105"/>
      <c r="G290" s="105"/>
      <c r="H290" s="105"/>
      <c r="I290" s="9"/>
      <c r="J290" s="80"/>
      <c r="K290" s="80"/>
      <c r="L290" s="85">
        <f>J290*K290</f>
        <v>0</v>
      </c>
      <c r="M290" s="9"/>
      <c r="N290" s="9"/>
      <c r="O290" s="82"/>
      <c r="P290" s="81"/>
      <c r="Q290" s="81"/>
      <c r="R290" s="83">
        <f t="shared" si="96"/>
        <v>0</v>
      </c>
      <c r="S290" s="83">
        <f t="shared" si="97"/>
        <v>0</v>
      </c>
      <c r="T290" s="83">
        <f t="shared" si="98"/>
        <v>0</v>
      </c>
      <c r="U290" s="78">
        <f t="shared" ca="1" si="90"/>
        <v>1</v>
      </c>
      <c r="V290" s="111"/>
    </row>
    <row r="291" spans="1:23" s="78" customFormat="1" ht="24" hidden="1" x14ac:dyDescent="0.2">
      <c r="A291" s="111">
        <f t="shared" si="91"/>
        <v>0</v>
      </c>
      <c r="B291" s="6">
        <v>967</v>
      </c>
      <c r="C291" s="6" t="s">
        <v>382</v>
      </c>
      <c r="D291" s="6" t="s">
        <v>383</v>
      </c>
      <c r="E291" s="6"/>
      <c r="F291" s="105"/>
      <c r="G291" s="105"/>
      <c r="H291" s="105"/>
      <c r="I291" s="9"/>
      <c r="J291" s="80"/>
      <c r="K291" s="80"/>
      <c r="L291" s="85">
        <f>J291*K291</f>
        <v>0</v>
      </c>
      <c r="M291" s="9"/>
      <c r="N291" s="9"/>
      <c r="O291" s="82"/>
      <c r="P291" s="81"/>
      <c r="Q291" s="81"/>
      <c r="R291" s="83">
        <f t="shared" si="96"/>
        <v>0</v>
      </c>
      <c r="S291" s="83">
        <f t="shared" si="97"/>
        <v>0</v>
      </c>
      <c r="T291" s="83">
        <f t="shared" si="98"/>
        <v>0</v>
      </c>
      <c r="U291" s="78">
        <f t="shared" ca="1" si="90"/>
        <v>1</v>
      </c>
      <c r="V291" s="111"/>
    </row>
    <row r="292" spans="1:23" s="78" customFormat="1" ht="12" hidden="1" x14ac:dyDescent="0.2">
      <c r="A292" s="111">
        <f t="shared" si="91"/>
        <v>0</v>
      </c>
      <c r="B292" s="6"/>
      <c r="C292" s="6"/>
      <c r="D292" s="6"/>
      <c r="E292" s="6"/>
      <c r="F292" s="105"/>
      <c r="G292" s="105"/>
      <c r="H292" s="105"/>
      <c r="I292" s="9"/>
      <c r="J292" s="80"/>
      <c r="K292" s="80"/>
      <c r="L292" s="85">
        <f t="shared" ref="L292:L294" si="99">J292*K292</f>
        <v>0</v>
      </c>
      <c r="M292" s="9"/>
      <c r="N292" s="9"/>
      <c r="O292" s="82"/>
      <c r="P292" s="81"/>
      <c r="Q292" s="81"/>
      <c r="R292" s="83">
        <f t="shared" ref="R292:R293" si="100">O292-S292</f>
        <v>0</v>
      </c>
      <c r="S292" s="83">
        <f t="shared" ref="S292:S293" si="101">P292*O292</f>
        <v>0</v>
      </c>
      <c r="T292" s="83">
        <f t="shared" si="98"/>
        <v>0</v>
      </c>
      <c r="U292" s="78">
        <f t="shared" ca="1" si="90"/>
        <v>1</v>
      </c>
      <c r="V292" s="111"/>
    </row>
    <row r="293" spans="1:23" s="78" customFormat="1" ht="12" hidden="1" x14ac:dyDescent="0.2">
      <c r="A293" s="111">
        <f t="shared" si="91"/>
        <v>0</v>
      </c>
      <c r="B293" s="6"/>
      <c r="C293" s="6"/>
      <c r="D293" s="6"/>
      <c r="E293" s="6"/>
      <c r="F293" s="105"/>
      <c r="G293" s="105"/>
      <c r="H293" s="105"/>
      <c r="I293" s="9"/>
      <c r="J293" s="80"/>
      <c r="K293" s="80"/>
      <c r="L293" s="85">
        <f t="shared" si="99"/>
        <v>0</v>
      </c>
      <c r="M293" s="9"/>
      <c r="N293" s="9"/>
      <c r="O293" s="82"/>
      <c r="P293" s="81"/>
      <c r="Q293" s="81"/>
      <c r="R293" s="83">
        <f t="shared" si="100"/>
        <v>0</v>
      </c>
      <c r="S293" s="83">
        <f t="shared" si="101"/>
        <v>0</v>
      </c>
      <c r="T293" s="83">
        <f t="shared" si="98"/>
        <v>0</v>
      </c>
      <c r="U293" s="78">
        <f t="shared" ref="U293:U294" ca="1" si="102">IF(N293&lt;=W$5,1,IF(N293&gt;0,INT((N293-W$5 -1)/5)+2,0))</f>
        <v>1</v>
      </c>
      <c r="V293" s="111"/>
    </row>
    <row r="294" spans="1:23" s="78" customFormat="1" ht="12" hidden="1" x14ac:dyDescent="0.2">
      <c r="A294" s="111">
        <f t="shared" si="91"/>
        <v>0</v>
      </c>
      <c r="B294" s="6"/>
      <c r="C294" s="6"/>
      <c r="D294" s="6"/>
      <c r="E294" s="6"/>
      <c r="F294" s="105"/>
      <c r="G294" s="105"/>
      <c r="H294" s="105"/>
      <c r="I294" s="9"/>
      <c r="J294" s="80"/>
      <c r="K294" s="80"/>
      <c r="L294" s="85">
        <f t="shared" si="99"/>
        <v>0</v>
      </c>
      <c r="M294" s="9"/>
      <c r="N294" s="9"/>
      <c r="O294" s="82"/>
      <c r="P294" s="81"/>
      <c r="Q294" s="81"/>
      <c r="R294" s="83">
        <f t="shared" si="96"/>
        <v>0</v>
      </c>
      <c r="S294" s="83">
        <f t="shared" si="97"/>
        <v>0</v>
      </c>
      <c r="T294" s="83">
        <f t="shared" si="98"/>
        <v>0</v>
      </c>
      <c r="U294" s="78">
        <f t="shared" ca="1" si="102"/>
        <v>1</v>
      </c>
      <c r="V294" s="111"/>
    </row>
    <row r="295" spans="1:23" s="106" customFormat="1" ht="12" hidden="1" x14ac:dyDescent="0.2">
      <c r="A295" s="111"/>
      <c r="B295" s="386"/>
      <c r="C295" s="386"/>
      <c r="D295" s="387"/>
      <c r="E295" s="387" t="s">
        <v>174</v>
      </c>
      <c r="F295" s="388"/>
      <c r="G295" s="388"/>
      <c r="H295" s="389" t="e">
        <f>SUM(H219:H294)/COUNTIF(H219:H294,"&gt;-1")</f>
        <v>#DIV/0!</v>
      </c>
      <c r="I295" s="389" t="e">
        <f>SUM(I219:I294)/COUNTIF(I219:I294,"&gt;-0")</f>
        <v>#DIV/0!</v>
      </c>
      <c r="J295" s="390"/>
      <c r="K295" s="390"/>
      <c r="L295" s="391" t="e">
        <f>SUM(L219:L294)/COUNTIF(L219:L294,"&gt;0")</f>
        <v>#DIV/0!</v>
      </c>
      <c r="M295" s="392"/>
      <c r="N295" s="393"/>
      <c r="O295" s="394"/>
      <c r="P295" s="395"/>
      <c r="Q295" s="86"/>
      <c r="R295" s="394"/>
      <c r="S295" s="394"/>
      <c r="T295" s="394"/>
      <c r="U295" s="368"/>
      <c r="V295" s="111"/>
      <c r="W295" s="78"/>
    </row>
    <row r="296" spans="1:23" s="106" customFormat="1" hidden="1" thickBot="1" x14ac:dyDescent="0.25">
      <c r="A296" s="111"/>
      <c r="B296" s="396"/>
      <c r="C296" s="396"/>
      <c r="D296" s="396"/>
      <c r="E296" s="397" t="s">
        <v>384</v>
      </c>
      <c r="F296" s="398"/>
      <c r="G296" s="398"/>
      <c r="H296" s="399"/>
      <c r="I296" s="399"/>
      <c r="J296" s="399"/>
      <c r="K296" s="399"/>
      <c r="L296" s="399"/>
      <c r="M296" s="399"/>
      <c r="N296" s="417"/>
      <c r="O296" s="402">
        <f>SUM(O219:O294)</f>
        <v>0</v>
      </c>
      <c r="P296" s="403"/>
      <c r="Q296" s="87"/>
      <c r="R296" s="402">
        <f>SUM(R219:R294)</f>
        <v>0</v>
      </c>
      <c r="S296" s="402">
        <f>SUM(S219:S294)</f>
        <v>0</v>
      </c>
      <c r="T296" s="402">
        <f t="shared" ref="T296" si="103">SUM(T219:T294)</f>
        <v>0</v>
      </c>
      <c r="U296" s="368"/>
      <c r="V296" s="111"/>
      <c r="W296" s="78"/>
    </row>
    <row r="297" spans="1:23" s="78" customFormat="1" thickTop="1" x14ac:dyDescent="0.2">
      <c r="A297" s="111"/>
      <c r="E297" s="107" t="s">
        <v>385</v>
      </c>
      <c r="F297" s="108"/>
      <c r="G297" s="108"/>
      <c r="H297" s="109">
        <f>SUM(H15:H33,H39:H89,H94:H113,H118:H132,H137:H163,H168:H184,H189:H214,H219:H294,)/(COUNTIF(H15:H33,"&gt;-1")+COUNTIF(H39:H89,"&gt;-1")+COUNTIF(H94:H113,"&gt;-1")+COUNTIF(H118:H132,"&gt;-1")+COUNTIF(H137:H163,"&gt;-1")+COUNTIF(H168:H184,"&gt;-1")+COUNTIF(H189:H214,"&gt;-1")+COUNTIF(H219:H294,"&gt;-1"))</f>
        <v>0</v>
      </c>
      <c r="I297" s="110">
        <f>SUM(I15:I33,I39:I89,I94:I113,I118:I132,I137:I163,I168:I184,I189:I214,I219:I294,)/(COUNTIF(I15:I33,"&gt;-1")+COUNTIF(I39:I89,"&gt;-1")+COUNTIF(I94:I113,"&gt;-1")+COUNTIF(I118:I132,"&gt;-1")+COUNTIF(I137:I163,"&gt;-1")+COUNTIF(I168:I184,"&gt;-1")+COUNTIF(I189:I214,"&gt;-1")+COUNTIF(I219:I294,"&gt;-1"))</f>
        <v>9</v>
      </c>
      <c r="J297" s="111"/>
      <c r="K297" s="111"/>
      <c r="L297" s="112" t="e">
        <f>SUM(L15:L33,L39:L89,L94:L113,L118:L132,L137:L163,L168:L184,L189:L214,L219:L294,)/(COUNTIF(L15:L33,"&gt;0")+COUNTIF(L39:L89,"&gt;0")+COUNTIF(L94:L113,"&gt;0")+COUNTIF(L118:L132,"&gt;0")+COUNTIF(L137:L163,"&gt;0")+COUNTIF(L168:L184,"&gt;0")+COUNTIF(L189:L214,"&gt;0")+COUNTIF(L219:L294,"&gt;0"))</f>
        <v>#DIV/0!</v>
      </c>
      <c r="M297" s="113"/>
      <c r="N297" s="114"/>
      <c r="O297" s="115"/>
      <c r="P297" s="84"/>
      <c r="R297" s="115"/>
      <c r="S297" s="115"/>
      <c r="T297" s="115"/>
      <c r="V297" s="111"/>
    </row>
    <row r="298" spans="1:23" s="78" customFormat="1" ht="12" x14ac:dyDescent="0.2">
      <c r="A298" s="111"/>
      <c r="F298" s="116"/>
      <c r="G298" s="116"/>
      <c r="H298" s="111"/>
      <c r="I298" s="111"/>
      <c r="J298" s="111"/>
      <c r="K298" s="111"/>
      <c r="L298" s="111"/>
      <c r="M298" s="111"/>
      <c r="N298" s="111"/>
      <c r="O298" s="115"/>
      <c r="P298" s="84"/>
      <c r="R298" s="115"/>
      <c r="S298" s="115"/>
      <c r="T298" s="115"/>
      <c r="V298" s="111"/>
    </row>
    <row r="299" spans="1:23" s="78" customFormat="1" ht="12" x14ac:dyDescent="0.2">
      <c r="A299" s="111"/>
      <c r="F299" s="116"/>
      <c r="G299" s="116"/>
      <c r="H299" s="111"/>
      <c r="I299" s="111"/>
      <c r="J299" s="111"/>
      <c r="K299" s="111"/>
      <c r="L299" s="111"/>
      <c r="M299" s="111"/>
      <c r="N299" s="111"/>
      <c r="O299" s="115"/>
      <c r="P299" s="84"/>
      <c r="R299" s="115"/>
      <c r="S299" s="115"/>
      <c r="T299" s="115"/>
      <c r="V299" s="111"/>
    </row>
    <row r="300" spans="1:23" s="78" customFormat="1" ht="12" x14ac:dyDescent="0.2">
      <c r="A300" s="111"/>
      <c r="F300" s="116"/>
      <c r="G300" s="116"/>
      <c r="H300" s="111"/>
      <c r="I300" s="111"/>
      <c r="J300" s="111"/>
      <c r="K300" s="111"/>
      <c r="L300" s="111"/>
      <c r="M300" s="111"/>
      <c r="N300" s="111"/>
      <c r="O300" s="115"/>
      <c r="P300" s="84"/>
      <c r="R300" s="115"/>
      <c r="S300" s="115"/>
      <c r="T300" s="115"/>
      <c r="V300" s="111"/>
    </row>
    <row r="301" spans="1:23" s="78" customFormat="1" ht="12" x14ac:dyDescent="0.2">
      <c r="A301" s="111"/>
      <c r="F301" s="116"/>
      <c r="G301" s="116"/>
      <c r="H301" s="111"/>
      <c r="I301" s="111"/>
      <c r="J301" s="111"/>
      <c r="K301" s="111"/>
      <c r="L301" s="111"/>
      <c r="M301" s="111"/>
      <c r="N301" s="111"/>
      <c r="O301" s="115"/>
      <c r="P301" s="84"/>
      <c r="R301" s="115"/>
      <c r="S301" s="115"/>
      <c r="T301" s="115"/>
      <c r="V301" s="111"/>
    </row>
    <row r="302" spans="1:23" s="78" customFormat="1" ht="12" x14ac:dyDescent="0.2">
      <c r="A302" s="111"/>
      <c r="F302" s="116"/>
      <c r="G302" s="116"/>
      <c r="H302" s="111"/>
      <c r="I302" s="111"/>
      <c r="J302" s="111"/>
      <c r="K302" s="111"/>
      <c r="L302" s="111"/>
      <c r="M302" s="111"/>
      <c r="N302" s="111"/>
      <c r="O302" s="115"/>
      <c r="P302" s="84"/>
      <c r="R302" s="115"/>
      <c r="S302" s="115"/>
      <c r="T302" s="115"/>
      <c r="V302" s="111"/>
    </row>
    <row r="303" spans="1:23" s="78" customFormat="1" ht="12" x14ac:dyDescent="0.2">
      <c r="A303" s="111"/>
      <c r="F303" s="116"/>
      <c r="G303" s="116"/>
      <c r="H303" s="111"/>
      <c r="I303" s="111"/>
      <c r="J303" s="111"/>
      <c r="K303" s="111"/>
      <c r="L303" s="111"/>
      <c r="M303" s="111"/>
      <c r="N303" s="111"/>
      <c r="O303" s="115"/>
      <c r="P303" s="84"/>
      <c r="R303" s="115"/>
      <c r="S303" s="115"/>
      <c r="T303" s="115"/>
      <c r="V303" s="111"/>
    </row>
    <row r="304" spans="1:23" s="78" customFormat="1" ht="12" x14ac:dyDescent="0.2">
      <c r="A304" s="111"/>
      <c r="F304" s="116"/>
      <c r="G304" s="116"/>
      <c r="H304" s="111"/>
      <c r="I304" s="111"/>
      <c r="J304" s="111"/>
      <c r="K304" s="111"/>
      <c r="L304" s="111"/>
      <c r="M304" s="111"/>
      <c r="N304" s="111"/>
      <c r="O304" s="115"/>
      <c r="P304" s="84"/>
      <c r="R304" s="115"/>
      <c r="S304" s="115"/>
      <c r="T304" s="115"/>
      <c r="V304" s="111"/>
    </row>
    <row r="305" spans="1:22" s="78" customFormat="1" ht="12" x14ac:dyDescent="0.2">
      <c r="A305" s="111"/>
      <c r="F305" s="116"/>
      <c r="G305" s="116"/>
      <c r="H305" s="111"/>
      <c r="I305" s="111"/>
      <c r="J305" s="111"/>
      <c r="K305" s="111"/>
      <c r="L305" s="111"/>
      <c r="M305" s="111"/>
      <c r="N305" s="111"/>
      <c r="O305" s="115"/>
      <c r="P305" s="84"/>
      <c r="R305" s="115"/>
      <c r="S305" s="115"/>
      <c r="T305" s="115"/>
      <c r="V305" s="111"/>
    </row>
    <row r="306" spans="1:22" s="78" customFormat="1" ht="12" x14ac:dyDescent="0.2">
      <c r="A306" s="111"/>
      <c r="F306" s="116"/>
      <c r="G306" s="116"/>
      <c r="H306" s="111"/>
      <c r="I306" s="111"/>
      <c r="J306" s="111"/>
      <c r="K306" s="111"/>
      <c r="L306" s="111"/>
      <c r="M306" s="111"/>
      <c r="N306" s="111"/>
      <c r="O306" s="115"/>
      <c r="P306" s="84"/>
      <c r="R306" s="115"/>
      <c r="S306" s="115"/>
      <c r="T306" s="115"/>
      <c r="V306" s="111"/>
    </row>
    <row r="307" spans="1:22" s="78" customFormat="1" ht="12" x14ac:dyDescent="0.2">
      <c r="A307" s="111"/>
      <c r="F307" s="116"/>
      <c r="G307" s="116"/>
      <c r="H307" s="111"/>
      <c r="I307" s="111"/>
      <c r="J307" s="111"/>
      <c r="K307" s="111"/>
      <c r="L307" s="111"/>
      <c r="M307" s="111"/>
      <c r="N307" s="111"/>
      <c r="O307" s="115"/>
      <c r="P307" s="84"/>
      <c r="R307" s="115"/>
      <c r="S307" s="115"/>
      <c r="T307" s="115"/>
      <c r="V307" s="111"/>
    </row>
    <row r="308" spans="1:22" s="78" customFormat="1" ht="12" x14ac:dyDescent="0.2">
      <c r="A308" s="111"/>
      <c r="F308" s="116"/>
      <c r="G308" s="116"/>
      <c r="H308" s="111"/>
      <c r="I308" s="111"/>
      <c r="J308" s="111"/>
      <c r="K308" s="111"/>
      <c r="L308" s="111"/>
      <c r="M308" s="111"/>
      <c r="N308" s="111"/>
      <c r="O308" s="115"/>
      <c r="P308" s="84"/>
      <c r="R308" s="115"/>
      <c r="S308" s="115"/>
      <c r="T308" s="115"/>
      <c r="V308" s="111"/>
    </row>
    <row r="309" spans="1:22" s="78" customFormat="1" ht="12" x14ac:dyDescent="0.2">
      <c r="A309" s="111"/>
      <c r="F309" s="116"/>
      <c r="G309" s="116"/>
      <c r="H309" s="111"/>
      <c r="I309" s="111"/>
      <c r="J309" s="111"/>
      <c r="K309" s="111"/>
      <c r="L309" s="111"/>
      <c r="M309" s="111"/>
      <c r="N309" s="111"/>
      <c r="O309" s="115"/>
      <c r="P309" s="84"/>
      <c r="R309" s="115"/>
      <c r="S309" s="115"/>
      <c r="T309" s="115"/>
      <c r="V309" s="111"/>
    </row>
    <row r="310" spans="1:22" s="78" customFormat="1" ht="12" x14ac:dyDescent="0.2">
      <c r="A310" s="111"/>
      <c r="F310" s="116"/>
      <c r="G310" s="116"/>
      <c r="H310" s="111"/>
      <c r="I310" s="111"/>
      <c r="J310" s="111"/>
      <c r="K310" s="111"/>
      <c r="L310" s="111"/>
      <c r="M310" s="111"/>
      <c r="N310" s="111"/>
      <c r="O310" s="115"/>
      <c r="P310" s="84"/>
      <c r="R310" s="115"/>
      <c r="S310" s="115"/>
      <c r="T310" s="115"/>
      <c r="V310" s="111"/>
    </row>
    <row r="311" spans="1:22" s="78" customFormat="1" ht="12" x14ac:dyDescent="0.2">
      <c r="A311" s="111"/>
      <c r="F311" s="116"/>
      <c r="G311" s="116"/>
      <c r="H311" s="111"/>
      <c r="I311" s="111"/>
      <c r="J311" s="111"/>
      <c r="K311" s="111"/>
      <c r="L311" s="111"/>
      <c r="M311" s="111"/>
      <c r="N311" s="111"/>
      <c r="O311" s="115"/>
      <c r="P311" s="84"/>
      <c r="R311" s="115"/>
      <c r="S311" s="115"/>
      <c r="T311" s="115"/>
      <c r="V311" s="111"/>
    </row>
    <row r="312" spans="1:22" s="78" customFormat="1" ht="12" x14ac:dyDescent="0.2">
      <c r="A312" s="111"/>
      <c r="F312" s="116"/>
      <c r="G312" s="116"/>
      <c r="H312" s="111"/>
      <c r="I312" s="111"/>
      <c r="J312" s="111"/>
      <c r="K312" s="111"/>
      <c r="L312" s="111"/>
      <c r="M312" s="111"/>
      <c r="N312" s="111"/>
      <c r="O312" s="115"/>
      <c r="P312" s="84"/>
      <c r="R312" s="115"/>
      <c r="S312" s="115"/>
      <c r="T312" s="115"/>
      <c r="V312" s="111"/>
    </row>
    <row r="313" spans="1:22" s="78" customFormat="1" ht="12" x14ac:dyDescent="0.2">
      <c r="A313" s="111"/>
      <c r="F313" s="116"/>
      <c r="G313" s="116"/>
      <c r="H313" s="111"/>
      <c r="I313" s="111"/>
      <c r="J313" s="111"/>
      <c r="K313" s="111"/>
      <c r="L313" s="111"/>
      <c r="M313" s="111"/>
      <c r="N313" s="111"/>
      <c r="O313" s="115"/>
      <c r="P313" s="84"/>
      <c r="R313" s="115"/>
      <c r="S313" s="115"/>
      <c r="T313" s="115"/>
      <c r="V313" s="111"/>
    </row>
    <row r="314" spans="1:22" s="78" customFormat="1" ht="12" x14ac:dyDescent="0.2">
      <c r="A314" s="111"/>
      <c r="F314" s="116"/>
      <c r="G314" s="116"/>
      <c r="H314" s="111"/>
      <c r="I314" s="111"/>
      <c r="J314" s="111"/>
      <c r="K314" s="111"/>
      <c r="L314" s="111"/>
      <c r="M314" s="111"/>
      <c r="N314" s="111"/>
      <c r="O314" s="115"/>
      <c r="P314" s="84"/>
      <c r="R314" s="115"/>
      <c r="S314" s="115"/>
      <c r="T314" s="115"/>
      <c r="V314" s="111"/>
    </row>
    <row r="315" spans="1:22" s="78" customFormat="1" ht="12" x14ac:dyDescent="0.2">
      <c r="A315" s="111"/>
      <c r="F315" s="116"/>
      <c r="G315" s="116"/>
      <c r="H315" s="111"/>
      <c r="I315" s="111"/>
      <c r="J315" s="111"/>
      <c r="K315" s="111"/>
      <c r="L315" s="111"/>
      <c r="M315" s="111"/>
      <c r="N315" s="111"/>
      <c r="O315" s="115"/>
      <c r="P315" s="84"/>
      <c r="R315" s="115"/>
      <c r="S315" s="115"/>
      <c r="T315" s="115"/>
      <c r="V315" s="111"/>
    </row>
    <row r="316" spans="1:22" s="78" customFormat="1" ht="12" x14ac:dyDescent="0.2">
      <c r="A316" s="111"/>
      <c r="F316" s="116"/>
      <c r="G316" s="116"/>
      <c r="H316" s="111"/>
      <c r="I316" s="111"/>
      <c r="J316" s="111"/>
      <c r="K316" s="111"/>
      <c r="L316" s="111"/>
      <c r="M316" s="111"/>
      <c r="N316" s="111"/>
      <c r="O316" s="115"/>
      <c r="P316" s="84"/>
      <c r="R316" s="115"/>
      <c r="S316" s="115"/>
      <c r="T316" s="115"/>
      <c r="V316" s="111"/>
    </row>
    <row r="317" spans="1:22" s="78" customFormat="1" ht="12" x14ac:dyDescent="0.2">
      <c r="A317" s="111"/>
      <c r="F317" s="116"/>
      <c r="G317" s="116"/>
      <c r="H317" s="111"/>
      <c r="I317" s="111"/>
      <c r="J317" s="111"/>
      <c r="K317" s="111"/>
      <c r="L317" s="111"/>
      <c r="M317" s="111"/>
      <c r="N317" s="111"/>
      <c r="O317" s="115"/>
      <c r="P317" s="84"/>
      <c r="R317" s="115"/>
      <c r="S317" s="115"/>
      <c r="T317" s="115"/>
      <c r="V317" s="111"/>
    </row>
    <row r="318" spans="1:22" s="78" customFormat="1" ht="12" x14ac:dyDescent="0.2">
      <c r="A318" s="111"/>
      <c r="F318" s="116"/>
      <c r="G318" s="116"/>
      <c r="H318" s="111"/>
      <c r="I318" s="111"/>
      <c r="J318" s="111"/>
      <c r="K318" s="111"/>
      <c r="L318" s="111"/>
      <c r="M318" s="111"/>
      <c r="N318" s="111"/>
      <c r="O318" s="115"/>
      <c r="P318" s="84"/>
      <c r="R318" s="115"/>
      <c r="S318" s="115"/>
      <c r="T318" s="115"/>
      <c r="V318" s="111"/>
    </row>
    <row r="319" spans="1:22" s="78" customFormat="1" ht="12" x14ac:dyDescent="0.2">
      <c r="A319" s="111"/>
      <c r="F319" s="116"/>
      <c r="G319" s="116"/>
      <c r="H319" s="111"/>
      <c r="I319" s="111"/>
      <c r="J319" s="111"/>
      <c r="K319" s="111"/>
      <c r="L319" s="111"/>
      <c r="M319" s="111"/>
      <c r="N319" s="111"/>
      <c r="O319" s="115"/>
      <c r="P319" s="84"/>
      <c r="R319" s="115"/>
      <c r="S319" s="115"/>
      <c r="T319" s="115"/>
      <c r="V319" s="111"/>
    </row>
    <row r="320" spans="1:22" s="78" customFormat="1" ht="12" x14ac:dyDescent="0.2">
      <c r="A320" s="111"/>
      <c r="F320" s="116"/>
      <c r="G320" s="116"/>
      <c r="H320" s="111"/>
      <c r="I320" s="111"/>
      <c r="J320" s="111"/>
      <c r="K320" s="111"/>
      <c r="L320" s="111"/>
      <c r="M320" s="111"/>
      <c r="N320" s="111"/>
      <c r="O320" s="115"/>
      <c r="P320" s="84"/>
      <c r="R320" s="115"/>
      <c r="S320" s="115"/>
      <c r="T320" s="115"/>
      <c r="V320" s="111"/>
    </row>
    <row r="321" spans="1:22" s="78" customFormat="1" ht="12" x14ac:dyDescent="0.2">
      <c r="A321" s="111"/>
      <c r="F321" s="116"/>
      <c r="G321" s="116"/>
      <c r="H321" s="111"/>
      <c r="I321" s="111"/>
      <c r="J321" s="111"/>
      <c r="K321" s="111"/>
      <c r="L321" s="111"/>
      <c r="M321" s="111"/>
      <c r="N321" s="111"/>
      <c r="O321" s="115"/>
      <c r="P321" s="84"/>
      <c r="R321" s="115"/>
      <c r="S321" s="115"/>
      <c r="T321" s="115"/>
      <c r="V321" s="111"/>
    </row>
    <row r="322" spans="1:22" s="78" customFormat="1" ht="12" x14ac:dyDescent="0.2">
      <c r="A322" s="111"/>
      <c r="F322" s="116"/>
      <c r="G322" s="116"/>
      <c r="H322" s="111"/>
      <c r="I322" s="111"/>
      <c r="J322" s="111"/>
      <c r="K322" s="111"/>
      <c r="L322" s="111"/>
      <c r="M322" s="111"/>
      <c r="N322" s="111"/>
      <c r="O322" s="115"/>
      <c r="P322" s="84"/>
      <c r="R322" s="115"/>
      <c r="S322" s="115"/>
      <c r="T322" s="115"/>
      <c r="V322" s="111"/>
    </row>
    <row r="323" spans="1:22" s="78" customFormat="1" ht="12" x14ac:dyDescent="0.2">
      <c r="A323" s="111"/>
      <c r="F323" s="116"/>
      <c r="G323" s="116"/>
      <c r="H323" s="111"/>
      <c r="I323" s="111"/>
      <c r="J323" s="111"/>
      <c r="K323" s="111"/>
      <c r="L323" s="111"/>
      <c r="M323" s="111"/>
      <c r="N323" s="111"/>
      <c r="O323" s="115"/>
      <c r="P323" s="84"/>
      <c r="R323" s="115"/>
      <c r="S323" s="115"/>
      <c r="T323" s="115"/>
      <c r="V323" s="111"/>
    </row>
    <row r="324" spans="1:22" s="78" customFormat="1" ht="12" x14ac:dyDescent="0.2">
      <c r="A324" s="111"/>
      <c r="F324" s="116"/>
      <c r="G324" s="116"/>
      <c r="H324" s="111"/>
      <c r="I324" s="111"/>
      <c r="J324" s="111"/>
      <c r="K324" s="111"/>
      <c r="L324" s="111"/>
      <c r="M324" s="111"/>
      <c r="N324" s="111"/>
      <c r="O324" s="115"/>
      <c r="P324" s="84"/>
      <c r="R324" s="115"/>
      <c r="S324" s="115"/>
      <c r="T324" s="115"/>
      <c r="V324" s="111"/>
    </row>
    <row r="325" spans="1:22" s="78" customFormat="1" ht="12" x14ac:dyDescent="0.2">
      <c r="A325" s="111"/>
      <c r="F325" s="116"/>
      <c r="G325" s="116"/>
      <c r="H325" s="111"/>
      <c r="I325" s="111"/>
      <c r="J325" s="111"/>
      <c r="K325" s="111"/>
      <c r="L325" s="111"/>
      <c r="M325" s="111"/>
      <c r="N325" s="111"/>
      <c r="O325" s="115"/>
      <c r="P325" s="84"/>
      <c r="R325" s="115"/>
      <c r="S325" s="115"/>
      <c r="T325" s="115"/>
      <c r="V325" s="111"/>
    </row>
    <row r="326" spans="1:22" s="78" customFormat="1" ht="12" x14ac:dyDescent="0.2">
      <c r="A326" s="111"/>
      <c r="F326" s="116"/>
      <c r="G326" s="116"/>
      <c r="H326" s="111"/>
      <c r="I326" s="111"/>
      <c r="J326" s="111"/>
      <c r="K326" s="111"/>
      <c r="L326" s="111"/>
      <c r="M326" s="111"/>
      <c r="N326" s="111"/>
      <c r="O326" s="115"/>
      <c r="P326" s="84"/>
      <c r="R326" s="115"/>
      <c r="S326" s="115"/>
      <c r="T326" s="115"/>
      <c r="V326" s="111"/>
    </row>
  </sheetData>
  <sheetProtection insertRows="0" deleteRows="0" autoFilter="0"/>
  <autoFilter ref="B36:U326" xr:uid="{00000000-0009-0000-0000-000001000000}"/>
  <mergeCells count="19">
    <mergeCell ref="B1:D1"/>
    <mergeCell ref="E4:E9"/>
    <mergeCell ref="M4:M11"/>
    <mergeCell ref="F4:F11"/>
    <mergeCell ref="H4:H11"/>
    <mergeCell ref="I4:I11"/>
    <mergeCell ref="J4:J11"/>
    <mergeCell ref="K4:K11"/>
    <mergeCell ref="B2:C2"/>
    <mergeCell ref="G4:G11"/>
    <mergeCell ref="L4:L11"/>
    <mergeCell ref="E10:E11"/>
    <mergeCell ref="R7:T10"/>
    <mergeCell ref="O11:Q11"/>
    <mergeCell ref="A12:A13"/>
    <mergeCell ref="R11:S11"/>
    <mergeCell ref="N4:N11"/>
    <mergeCell ref="R4:T6"/>
    <mergeCell ref="O4:Q10"/>
  </mergeCells>
  <phoneticPr fontId="2" type="noConversion"/>
  <conditionalFormatting sqref="L34 L295 L215 L185 L164 L133 L114 L90 L297">
    <cfRule type="cellIs" dxfId="455" priority="475" stopIfTrue="1" operator="between">
      <formula>0</formula>
      <formula>2.5</formula>
    </cfRule>
    <cfRule type="cellIs" dxfId="454" priority="476" stopIfTrue="1" operator="between">
      <formula>2.51</formula>
      <formula>5</formula>
    </cfRule>
    <cfRule type="cellIs" dxfId="453" priority="477" stopIfTrue="1" operator="between">
      <formula>5.01</formula>
      <formula>9</formula>
    </cfRule>
  </conditionalFormatting>
  <conditionalFormatting sqref="L15:L33 L95 L119 L138 L169 L190 L39:L42 L44 L46 L48 L50 L52 L54 L56 L58 L60 L62 L64 L66 L68 L70 L72 L74 L76 L78 L80 L82 L84 L86:L89 L97 L99 L101 L103 L105 L107 L109 L111:L113 L121 L123 L125 L127 L129 L131:L132 L140 L142 L144 L146 L148 L150 L152 L154 L156 L158 L160:L163 L171 L173 L175 L177 L179 L181 L183:L184 L192 L200 L202 L204 L206 L208 L210 L212:L214 L219:L294">
    <cfRule type="cellIs" dxfId="452" priority="478" stopIfTrue="1" operator="between">
      <formula>1</formula>
      <formula>2</formula>
    </cfRule>
    <cfRule type="cellIs" dxfId="451" priority="479" stopIfTrue="1" operator="between">
      <formula>3</formula>
      <formula>4</formula>
    </cfRule>
    <cfRule type="cellIs" dxfId="450" priority="480" stopIfTrue="1" operator="between">
      <formula>5</formula>
      <formula>9</formula>
    </cfRule>
  </conditionalFormatting>
  <conditionalFormatting sqref="H295 H215 H185 H164 H133 H114 H90 H34 H297">
    <cfRule type="cellIs" dxfId="449" priority="481" stopIfTrue="1" operator="between">
      <formula>0</formula>
      <formula>1.5</formula>
    </cfRule>
    <cfRule type="cellIs" dxfId="448" priority="482" stopIfTrue="1" operator="between">
      <formula>1.51</formula>
      <formula>2.5</formula>
    </cfRule>
    <cfRule type="cellIs" dxfId="447" priority="483" stopIfTrue="1" operator="between">
      <formula>2.51</formula>
      <formula>3</formula>
    </cfRule>
  </conditionalFormatting>
  <conditionalFormatting sqref="I34 I90 I114 I133 I164 I185 I215 I295 I297">
    <cfRule type="cellIs" dxfId="446" priority="484" stopIfTrue="1" operator="between">
      <formula>1</formula>
      <formula>5</formula>
    </cfRule>
    <cfRule type="cellIs" dxfId="445" priority="485" stopIfTrue="1" operator="between">
      <formula>5.01</formula>
      <formula>7</formula>
    </cfRule>
    <cfRule type="cellIs" dxfId="444" priority="486" stopIfTrue="1" operator="between">
      <formula>7.01</formula>
      <formula>9</formula>
    </cfRule>
  </conditionalFormatting>
  <conditionalFormatting sqref="I16:I33 I95 I119 I138 I169 I190 I39:I42 I44 I46 I48 I50 I52 I54 I56 I58 I60 I62 I64 I66 I68 I70 I72 I74 I76 I78 I80 I82 I84 I86:I89 I97 I99 I101 I103 I105 I107 I109 I111:I113 I121 I123 I125 I127 I129 I131:I132 I140 I142 I144 I146 I148 I150 I152 I154 I156 I158 I160:I163 I171 I173 I175 I177 I179 I181 I183:I184 I192 I200 I202 I204 I206 I208 I210 I212:I214 I219:I294">
    <cfRule type="cellIs" dxfId="443" priority="469" stopIfTrue="1" operator="between">
      <formula>7.1</formula>
      <formula>9</formula>
    </cfRule>
    <cfRule type="cellIs" dxfId="442" priority="470" stopIfTrue="1" operator="between">
      <formula>5.1</formula>
      <formula>7</formula>
    </cfRule>
    <cfRule type="cellIs" dxfId="441" priority="471" stopIfTrue="1" operator="between">
      <formula>1</formula>
      <formula>5</formula>
    </cfRule>
  </conditionalFormatting>
  <conditionalFormatting sqref="L38">
    <cfRule type="cellIs" dxfId="440" priority="445" stopIfTrue="1" operator="between">
      <formula>1</formula>
      <formula>2</formula>
    </cfRule>
    <cfRule type="cellIs" dxfId="439" priority="446" stopIfTrue="1" operator="between">
      <formula>3</formula>
      <formula>4</formula>
    </cfRule>
    <cfRule type="cellIs" dxfId="438" priority="447" stopIfTrue="1" operator="between">
      <formula>5</formula>
      <formula>9</formula>
    </cfRule>
  </conditionalFormatting>
  <conditionalFormatting sqref="L43">
    <cfRule type="cellIs" dxfId="437" priority="442" stopIfTrue="1" operator="between">
      <formula>1</formula>
      <formula>2</formula>
    </cfRule>
    <cfRule type="cellIs" dxfId="436" priority="443" stopIfTrue="1" operator="between">
      <formula>3</formula>
      <formula>4</formula>
    </cfRule>
    <cfRule type="cellIs" dxfId="435" priority="444" stopIfTrue="1" operator="between">
      <formula>5</formula>
      <formula>9</formula>
    </cfRule>
  </conditionalFormatting>
  <conditionalFormatting sqref="I43">
    <cfRule type="cellIs" dxfId="434" priority="439" stopIfTrue="1" operator="between">
      <formula>7.1</formula>
      <formula>9</formula>
    </cfRule>
    <cfRule type="cellIs" dxfId="433" priority="440" stopIfTrue="1" operator="between">
      <formula>5.1</formula>
      <formula>7</formula>
    </cfRule>
    <cfRule type="cellIs" dxfId="432" priority="441" stopIfTrue="1" operator="between">
      <formula>1</formula>
      <formula>5</formula>
    </cfRule>
  </conditionalFormatting>
  <conditionalFormatting sqref="L45">
    <cfRule type="cellIs" dxfId="431" priority="436" stopIfTrue="1" operator="between">
      <formula>1</formula>
      <formula>2</formula>
    </cfRule>
    <cfRule type="cellIs" dxfId="430" priority="437" stopIfTrue="1" operator="between">
      <formula>3</formula>
      <formula>4</formula>
    </cfRule>
    <cfRule type="cellIs" dxfId="429" priority="438" stopIfTrue="1" operator="between">
      <formula>5</formula>
      <formula>9</formula>
    </cfRule>
  </conditionalFormatting>
  <conditionalFormatting sqref="I45">
    <cfRule type="cellIs" dxfId="428" priority="433" stopIfTrue="1" operator="between">
      <formula>7.1</formula>
      <formula>9</formula>
    </cfRule>
    <cfRule type="cellIs" dxfId="427" priority="434" stopIfTrue="1" operator="between">
      <formula>5.1</formula>
      <formula>7</formula>
    </cfRule>
    <cfRule type="cellIs" dxfId="426" priority="435" stopIfTrue="1" operator="between">
      <formula>1</formula>
      <formula>5</formula>
    </cfRule>
  </conditionalFormatting>
  <conditionalFormatting sqref="L47">
    <cfRule type="cellIs" dxfId="425" priority="430" stopIfTrue="1" operator="between">
      <formula>1</formula>
      <formula>2</formula>
    </cfRule>
    <cfRule type="cellIs" dxfId="424" priority="431" stopIfTrue="1" operator="between">
      <formula>3</formula>
      <formula>4</formula>
    </cfRule>
    <cfRule type="cellIs" dxfId="423" priority="432" stopIfTrue="1" operator="between">
      <formula>5</formula>
      <formula>9</formula>
    </cfRule>
  </conditionalFormatting>
  <conditionalFormatting sqref="I47">
    <cfRule type="cellIs" dxfId="422" priority="427" stopIfTrue="1" operator="between">
      <formula>7.1</formula>
      <formula>9</formula>
    </cfRule>
    <cfRule type="cellIs" dxfId="421" priority="428" stopIfTrue="1" operator="between">
      <formula>5.1</formula>
      <formula>7</formula>
    </cfRule>
    <cfRule type="cellIs" dxfId="420" priority="429" stopIfTrue="1" operator="between">
      <formula>1</formula>
      <formula>5</formula>
    </cfRule>
  </conditionalFormatting>
  <conditionalFormatting sqref="L49">
    <cfRule type="cellIs" dxfId="419" priority="424" stopIfTrue="1" operator="between">
      <formula>1</formula>
      <formula>2</formula>
    </cfRule>
    <cfRule type="cellIs" dxfId="418" priority="425" stopIfTrue="1" operator="between">
      <formula>3</formula>
      <formula>4</formula>
    </cfRule>
    <cfRule type="cellIs" dxfId="417" priority="426" stopIfTrue="1" operator="between">
      <formula>5</formula>
      <formula>9</formula>
    </cfRule>
  </conditionalFormatting>
  <conditionalFormatting sqref="I49">
    <cfRule type="cellIs" dxfId="416" priority="421" stopIfTrue="1" operator="between">
      <formula>7.1</formula>
      <formula>9</formula>
    </cfRule>
    <cfRule type="cellIs" dxfId="415" priority="422" stopIfTrue="1" operator="between">
      <formula>5.1</formula>
      <formula>7</formula>
    </cfRule>
    <cfRule type="cellIs" dxfId="414" priority="423" stopIfTrue="1" operator="between">
      <formula>1</formula>
      <formula>5</formula>
    </cfRule>
  </conditionalFormatting>
  <conditionalFormatting sqref="L51">
    <cfRule type="cellIs" dxfId="413" priority="418" stopIfTrue="1" operator="between">
      <formula>1</formula>
      <formula>2</formula>
    </cfRule>
    <cfRule type="cellIs" dxfId="412" priority="419" stopIfTrue="1" operator="between">
      <formula>3</formula>
      <formula>4</formula>
    </cfRule>
    <cfRule type="cellIs" dxfId="411" priority="420" stopIfTrue="1" operator="between">
      <formula>5</formula>
      <formula>9</formula>
    </cfRule>
  </conditionalFormatting>
  <conditionalFormatting sqref="I51">
    <cfRule type="cellIs" dxfId="410" priority="415" stopIfTrue="1" operator="between">
      <formula>7.1</formula>
      <formula>9</formula>
    </cfRule>
    <cfRule type="cellIs" dxfId="409" priority="416" stopIfTrue="1" operator="between">
      <formula>5.1</formula>
      <formula>7</formula>
    </cfRule>
    <cfRule type="cellIs" dxfId="408" priority="417" stopIfTrue="1" operator="between">
      <formula>1</formula>
      <formula>5</formula>
    </cfRule>
  </conditionalFormatting>
  <conditionalFormatting sqref="L53">
    <cfRule type="cellIs" dxfId="407" priority="412" stopIfTrue="1" operator="between">
      <formula>1</formula>
      <formula>2</formula>
    </cfRule>
    <cfRule type="cellIs" dxfId="406" priority="413" stopIfTrue="1" operator="between">
      <formula>3</formula>
      <formula>4</formula>
    </cfRule>
    <cfRule type="cellIs" dxfId="405" priority="414" stopIfTrue="1" operator="between">
      <formula>5</formula>
      <formula>9</formula>
    </cfRule>
  </conditionalFormatting>
  <conditionalFormatting sqref="I53">
    <cfRule type="cellIs" dxfId="404" priority="409" stopIfTrue="1" operator="between">
      <formula>7.1</formula>
      <formula>9</formula>
    </cfRule>
    <cfRule type="cellIs" dxfId="403" priority="410" stopIfTrue="1" operator="between">
      <formula>5.1</formula>
      <formula>7</formula>
    </cfRule>
    <cfRule type="cellIs" dxfId="402" priority="411" stopIfTrue="1" operator="between">
      <formula>1</formula>
      <formula>5</formula>
    </cfRule>
  </conditionalFormatting>
  <conditionalFormatting sqref="L55">
    <cfRule type="cellIs" dxfId="401" priority="406" stopIfTrue="1" operator="between">
      <formula>1</formula>
      <formula>2</formula>
    </cfRule>
    <cfRule type="cellIs" dxfId="400" priority="407" stopIfTrue="1" operator="between">
      <formula>3</formula>
      <formula>4</formula>
    </cfRule>
    <cfRule type="cellIs" dxfId="399" priority="408" stopIfTrue="1" operator="between">
      <formula>5</formula>
      <formula>9</formula>
    </cfRule>
  </conditionalFormatting>
  <conditionalFormatting sqref="I55">
    <cfRule type="cellIs" dxfId="398" priority="403" stopIfTrue="1" operator="between">
      <formula>7.1</formula>
      <formula>9</formula>
    </cfRule>
    <cfRule type="cellIs" dxfId="397" priority="404" stopIfTrue="1" operator="between">
      <formula>5.1</formula>
      <formula>7</formula>
    </cfRule>
    <cfRule type="cellIs" dxfId="396" priority="405" stopIfTrue="1" operator="between">
      <formula>1</formula>
      <formula>5</formula>
    </cfRule>
  </conditionalFormatting>
  <conditionalFormatting sqref="L57">
    <cfRule type="cellIs" dxfId="395" priority="400" stopIfTrue="1" operator="between">
      <formula>1</formula>
      <formula>2</formula>
    </cfRule>
    <cfRule type="cellIs" dxfId="394" priority="401" stopIfTrue="1" operator="between">
      <formula>3</formula>
      <formula>4</formula>
    </cfRule>
    <cfRule type="cellIs" dxfId="393" priority="402" stopIfTrue="1" operator="between">
      <formula>5</formula>
      <formula>9</formula>
    </cfRule>
  </conditionalFormatting>
  <conditionalFormatting sqref="I57">
    <cfRule type="cellIs" dxfId="392" priority="397" stopIfTrue="1" operator="between">
      <formula>7.1</formula>
      <formula>9</formula>
    </cfRule>
    <cfRule type="cellIs" dxfId="391" priority="398" stopIfTrue="1" operator="between">
      <formula>5.1</formula>
      <formula>7</formula>
    </cfRule>
    <cfRule type="cellIs" dxfId="390" priority="399" stopIfTrue="1" operator="between">
      <formula>1</formula>
      <formula>5</formula>
    </cfRule>
  </conditionalFormatting>
  <conditionalFormatting sqref="L59">
    <cfRule type="cellIs" dxfId="389" priority="394" stopIfTrue="1" operator="between">
      <formula>1</formula>
      <formula>2</formula>
    </cfRule>
    <cfRule type="cellIs" dxfId="388" priority="395" stopIfTrue="1" operator="between">
      <formula>3</formula>
      <formula>4</formula>
    </cfRule>
    <cfRule type="cellIs" dxfId="387" priority="396" stopIfTrue="1" operator="between">
      <formula>5</formula>
      <formula>9</formula>
    </cfRule>
  </conditionalFormatting>
  <conditionalFormatting sqref="I59">
    <cfRule type="cellIs" dxfId="386" priority="391" stopIfTrue="1" operator="between">
      <formula>7.1</formula>
      <formula>9</formula>
    </cfRule>
    <cfRule type="cellIs" dxfId="385" priority="392" stopIfTrue="1" operator="between">
      <formula>5.1</formula>
      <formula>7</formula>
    </cfRule>
    <cfRule type="cellIs" dxfId="384" priority="393" stopIfTrue="1" operator="between">
      <formula>1</formula>
      <formula>5</formula>
    </cfRule>
  </conditionalFormatting>
  <conditionalFormatting sqref="L61">
    <cfRule type="cellIs" dxfId="383" priority="388" stopIfTrue="1" operator="between">
      <formula>1</formula>
      <formula>2</formula>
    </cfRule>
    <cfRule type="cellIs" dxfId="382" priority="389" stopIfTrue="1" operator="between">
      <formula>3</formula>
      <formula>4</formula>
    </cfRule>
    <cfRule type="cellIs" dxfId="381" priority="390" stopIfTrue="1" operator="between">
      <formula>5</formula>
      <formula>9</formula>
    </cfRule>
  </conditionalFormatting>
  <conditionalFormatting sqref="I61">
    <cfRule type="cellIs" dxfId="380" priority="385" stopIfTrue="1" operator="between">
      <formula>7.1</formula>
      <formula>9</formula>
    </cfRule>
    <cfRule type="cellIs" dxfId="379" priority="386" stopIfTrue="1" operator="between">
      <formula>5.1</formula>
      <formula>7</formula>
    </cfRule>
    <cfRule type="cellIs" dxfId="378" priority="387" stopIfTrue="1" operator="between">
      <formula>1</formula>
      <formula>5</formula>
    </cfRule>
  </conditionalFormatting>
  <conditionalFormatting sqref="L63">
    <cfRule type="cellIs" dxfId="377" priority="382" stopIfTrue="1" operator="between">
      <formula>1</formula>
      <formula>2</formula>
    </cfRule>
    <cfRule type="cellIs" dxfId="376" priority="383" stopIfTrue="1" operator="between">
      <formula>3</formula>
      <formula>4</formula>
    </cfRule>
    <cfRule type="cellIs" dxfId="375" priority="384" stopIfTrue="1" operator="between">
      <formula>5</formula>
      <formula>9</formula>
    </cfRule>
  </conditionalFormatting>
  <conditionalFormatting sqref="I63">
    <cfRule type="cellIs" dxfId="374" priority="379" stopIfTrue="1" operator="between">
      <formula>7.1</formula>
      <formula>9</formula>
    </cfRule>
    <cfRule type="cellIs" dxfId="373" priority="380" stopIfTrue="1" operator="between">
      <formula>5.1</formula>
      <formula>7</formula>
    </cfRule>
    <cfRule type="cellIs" dxfId="372" priority="381" stopIfTrue="1" operator="between">
      <formula>1</formula>
      <formula>5</formula>
    </cfRule>
  </conditionalFormatting>
  <conditionalFormatting sqref="L65">
    <cfRule type="cellIs" dxfId="371" priority="376" stopIfTrue="1" operator="between">
      <formula>1</formula>
      <formula>2</formula>
    </cfRule>
    <cfRule type="cellIs" dxfId="370" priority="377" stopIfTrue="1" operator="between">
      <formula>3</formula>
      <formula>4</formula>
    </cfRule>
    <cfRule type="cellIs" dxfId="369" priority="378" stopIfTrue="1" operator="between">
      <formula>5</formula>
      <formula>9</formula>
    </cfRule>
  </conditionalFormatting>
  <conditionalFormatting sqref="I65">
    <cfRule type="cellIs" dxfId="368" priority="373" stopIfTrue="1" operator="between">
      <formula>7.1</formula>
      <formula>9</formula>
    </cfRule>
    <cfRule type="cellIs" dxfId="367" priority="374" stopIfTrue="1" operator="between">
      <formula>5.1</formula>
      <formula>7</formula>
    </cfRule>
    <cfRule type="cellIs" dxfId="366" priority="375" stopIfTrue="1" operator="between">
      <formula>1</formula>
      <formula>5</formula>
    </cfRule>
  </conditionalFormatting>
  <conditionalFormatting sqref="L67">
    <cfRule type="cellIs" dxfId="365" priority="370" stopIfTrue="1" operator="between">
      <formula>1</formula>
      <formula>2</formula>
    </cfRule>
    <cfRule type="cellIs" dxfId="364" priority="371" stopIfTrue="1" operator="between">
      <formula>3</formula>
      <formula>4</formula>
    </cfRule>
    <cfRule type="cellIs" dxfId="363" priority="372" stopIfTrue="1" operator="between">
      <formula>5</formula>
      <formula>9</formula>
    </cfRule>
  </conditionalFormatting>
  <conditionalFormatting sqref="I67">
    <cfRule type="cellIs" dxfId="362" priority="367" stopIfTrue="1" operator="between">
      <formula>7.1</formula>
      <formula>9</formula>
    </cfRule>
    <cfRule type="cellIs" dxfId="361" priority="368" stopIfTrue="1" operator="between">
      <formula>5.1</formula>
      <formula>7</formula>
    </cfRule>
    <cfRule type="cellIs" dxfId="360" priority="369" stopIfTrue="1" operator="between">
      <formula>1</formula>
      <formula>5</formula>
    </cfRule>
  </conditionalFormatting>
  <conditionalFormatting sqref="L69">
    <cfRule type="cellIs" dxfId="359" priority="364" stopIfTrue="1" operator="between">
      <formula>1</formula>
      <formula>2</formula>
    </cfRule>
    <cfRule type="cellIs" dxfId="358" priority="365" stopIfTrue="1" operator="between">
      <formula>3</formula>
      <formula>4</formula>
    </cfRule>
    <cfRule type="cellIs" dxfId="357" priority="366" stopIfTrue="1" operator="between">
      <formula>5</formula>
      <formula>9</formula>
    </cfRule>
  </conditionalFormatting>
  <conditionalFormatting sqref="I69">
    <cfRule type="cellIs" dxfId="356" priority="361" stopIfTrue="1" operator="between">
      <formula>7.1</formula>
      <formula>9</formula>
    </cfRule>
    <cfRule type="cellIs" dxfId="355" priority="362" stopIfTrue="1" operator="between">
      <formula>5.1</formula>
      <formula>7</formula>
    </cfRule>
    <cfRule type="cellIs" dxfId="354" priority="363" stopIfTrue="1" operator="between">
      <formula>1</formula>
      <formula>5</formula>
    </cfRule>
  </conditionalFormatting>
  <conditionalFormatting sqref="L71">
    <cfRule type="cellIs" dxfId="353" priority="358" stopIfTrue="1" operator="between">
      <formula>1</formula>
      <formula>2</formula>
    </cfRule>
    <cfRule type="cellIs" dxfId="352" priority="359" stopIfTrue="1" operator="between">
      <formula>3</formula>
      <formula>4</formula>
    </cfRule>
    <cfRule type="cellIs" dxfId="351" priority="360" stopIfTrue="1" operator="between">
      <formula>5</formula>
      <formula>9</formula>
    </cfRule>
  </conditionalFormatting>
  <conditionalFormatting sqref="I71">
    <cfRule type="cellIs" dxfId="350" priority="355" stopIfTrue="1" operator="between">
      <formula>7.1</formula>
      <formula>9</formula>
    </cfRule>
    <cfRule type="cellIs" dxfId="349" priority="356" stopIfTrue="1" operator="between">
      <formula>5.1</formula>
      <formula>7</formula>
    </cfRule>
    <cfRule type="cellIs" dxfId="348" priority="357" stopIfTrue="1" operator="between">
      <formula>1</formula>
      <formula>5</formula>
    </cfRule>
  </conditionalFormatting>
  <conditionalFormatting sqref="L73">
    <cfRule type="cellIs" dxfId="347" priority="352" stopIfTrue="1" operator="between">
      <formula>1</formula>
      <formula>2</formula>
    </cfRule>
    <cfRule type="cellIs" dxfId="346" priority="353" stopIfTrue="1" operator="between">
      <formula>3</formula>
      <formula>4</formula>
    </cfRule>
    <cfRule type="cellIs" dxfId="345" priority="354" stopIfTrue="1" operator="between">
      <formula>5</formula>
      <formula>9</formula>
    </cfRule>
  </conditionalFormatting>
  <conditionalFormatting sqref="I73">
    <cfRule type="cellIs" dxfId="344" priority="349" stopIfTrue="1" operator="between">
      <formula>7.1</formula>
      <formula>9</formula>
    </cfRule>
    <cfRule type="cellIs" dxfId="343" priority="350" stopIfTrue="1" operator="between">
      <formula>5.1</formula>
      <formula>7</formula>
    </cfRule>
    <cfRule type="cellIs" dxfId="342" priority="351" stopIfTrue="1" operator="between">
      <formula>1</formula>
      <formula>5</formula>
    </cfRule>
  </conditionalFormatting>
  <conditionalFormatting sqref="L75">
    <cfRule type="cellIs" dxfId="341" priority="346" stopIfTrue="1" operator="between">
      <formula>1</formula>
      <formula>2</formula>
    </cfRule>
    <cfRule type="cellIs" dxfId="340" priority="347" stopIfTrue="1" operator="between">
      <formula>3</formula>
      <formula>4</formula>
    </cfRule>
    <cfRule type="cellIs" dxfId="339" priority="348" stopIfTrue="1" operator="between">
      <formula>5</formula>
      <formula>9</formula>
    </cfRule>
  </conditionalFormatting>
  <conditionalFormatting sqref="I75">
    <cfRule type="cellIs" dxfId="338" priority="343" stopIfTrue="1" operator="between">
      <formula>7.1</formula>
      <formula>9</formula>
    </cfRule>
    <cfRule type="cellIs" dxfId="337" priority="344" stopIfTrue="1" operator="between">
      <formula>5.1</formula>
      <formula>7</formula>
    </cfRule>
    <cfRule type="cellIs" dxfId="336" priority="345" stopIfTrue="1" operator="between">
      <formula>1</formula>
      <formula>5</formula>
    </cfRule>
  </conditionalFormatting>
  <conditionalFormatting sqref="L77">
    <cfRule type="cellIs" dxfId="335" priority="340" stopIfTrue="1" operator="between">
      <formula>1</formula>
      <formula>2</formula>
    </cfRule>
    <cfRule type="cellIs" dxfId="334" priority="341" stopIfTrue="1" operator="between">
      <formula>3</formula>
      <formula>4</formula>
    </cfRule>
    <cfRule type="cellIs" dxfId="333" priority="342" stopIfTrue="1" operator="between">
      <formula>5</formula>
      <formula>9</formula>
    </cfRule>
  </conditionalFormatting>
  <conditionalFormatting sqref="I77">
    <cfRule type="cellIs" dxfId="332" priority="337" stopIfTrue="1" operator="between">
      <formula>7.1</formula>
      <formula>9</formula>
    </cfRule>
    <cfRule type="cellIs" dxfId="331" priority="338" stopIfTrue="1" operator="between">
      <formula>5.1</formula>
      <formula>7</formula>
    </cfRule>
    <cfRule type="cellIs" dxfId="330" priority="339" stopIfTrue="1" operator="between">
      <formula>1</formula>
      <formula>5</formula>
    </cfRule>
  </conditionalFormatting>
  <conditionalFormatting sqref="L79">
    <cfRule type="cellIs" dxfId="329" priority="334" stopIfTrue="1" operator="between">
      <formula>1</formula>
      <formula>2</formula>
    </cfRule>
    <cfRule type="cellIs" dxfId="328" priority="335" stopIfTrue="1" operator="between">
      <formula>3</formula>
      <formula>4</formula>
    </cfRule>
    <cfRule type="cellIs" dxfId="327" priority="336" stopIfTrue="1" operator="between">
      <formula>5</formula>
      <formula>9</formula>
    </cfRule>
  </conditionalFormatting>
  <conditionalFormatting sqref="I79">
    <cfRule type="cellIs" dxfId="326" priority="331" stopIfTrue="1" operator="between">
      <formula>7.1</formula>
      <formula>9</formula>
    </cfRule>
    <cfRule type="cellIs" dxfId="325" priority="332" stopIfTrue="1" operator="between">
      <formula>5.1</formula>
      <formula>7</formula>
    </cfRule>
    <cfRule type="cellIs" dxfId="324" priority="333" stopIfTrue="1" operator="between">
      <formula>1</formula>
      <formula>5</formula>
    </cfRule>
  </conditionalFormatting>
  <conditionalFormatting sqref="L81">
    <cfRule type="cellIs" dxfId="323" priority="328" stopIfTrue="1" operator="between">
      <formula>1</formula>
      <formula>2</formula>
    </cfRule>
    <cfRule type="cellIs" dxfId="322" priority="329" stopIfTrue="1" operator="between">
      <formula>3</formula>
      <formula>4</formula>
    </cfRule>
    <cfRule type="cellIs" dxfId="321" priority="330" stopIfTrue="1" operator="between">
      <formula>5</formula>
      <formula>9</formula>
    </cfRule>
  </conditionalFormatting>
  <conditionalFormatting sqref="I81">
    <cfRule type="cellIs" dxfId="320" priority="325" stopIfTrue="1" operator="between">
      <formula>7.1</formula>
      <formula>9</formula>
    </cfRule>
    <cfRule type="cellIs" dxfId="319" priority="326" stopIfTrue="1" operator="between">
      <formula>5.1</formula>
      <formula>7</formula>
    </cfRule>
    <cfRule type="cellIs" dxfId="318" priority="327" stopIfTrue="1" operator="between">
      <formula>1</formula>
      <formula>5</formula>
    </cfRule>
  </conditionalFormatting>
  <conditionalFormatting sqref="L83">
    <cfRule type="cellIs" dxfId="317" priority="322" stopIfTrue="1" operator="between">
      <formula>1</formula>
      <formula>2</formula>
    </cfRule>
    <cfRule type="cellIs" dxfId="316" priority="323" stopIfTrue="1" operator="between">
      <formula>3</formula>
      <formula>4</formula>
    </cfRule>
    <cfRule type="cellIs" dxfId="315" priority="324" stopIfTrue="1" operator="between">
      <formula>5</formula>
      <formula>9</formula>
    </cfRule>
  </conditionalFormatting>
  <conditionalFormatting sqref="I83">
    <cfRule type="cellIs" dxfId="314" priority="319" stopIfTrue="1" operator="between">
      <formula>7.1</formula>
      <formula>9</formula>
    </cfRule>
    <cfRule type="cellIs" dxfId="313" priority="320" stopIfTrue="1" operator="between">
      <formula>5.1</formula>
      <formula>7</formula>
    </cfRule>
    <cfRule type="cellIs" dxfId="312" priority="321" stopIfTrue="1" operator="between">
      <formula>1</formula>
      <formula>5</formula>
    </cfRule>
  </conditionalFormatting>
  <conditionalFormatting sqref="L85">
    <cfRule type="cellIs" dxfId="311" priority="316" stopIfTrue="1" operator="between">
      <formula>1</formula>
      <formula>2</formula>
    </cfRule>
    <cfRule type="cellIs" dxfId="310" priority="317" stopIfTrue="1" operator="between">
      <formula>3</formula>
      <formula>4</formula>
    </cfRule>
    <cfRule type="cellIs" dxfId="309" priority="318" stopIfTrue="1" operator="between">
      <formula>5</formula>
      <formula>9</formula>
    </cfRule>
  </conditionalFormatting>
  <conditionalFormatting sqref="I85">
    <cfRule type="cellIs" dxfId="308" priority="313" stopIfTrue="1" operator="between">
      <formula>7.1</formula>
      <formula>9</formula>
    </cfRule>
    <cfRule type="cellIs" dxfId="307" priority="314" stopIfTrue="1" operator="between">
      <formula>5.1</formula>
      <formula>7</formula>
    </cfRule>
    <cfRule type="cellIs" dxfId="306" priority="315" stopIfTrue="1" operator="between">
      <formula>1</formula>
      <formula>5</formula>
    </cfRule>
  </conditionalFormatting>
  <conditionalFormatting sqref="L94">
    <cfRule type="cellIs" dxfId="305" priority="310" stopIfTrue="1" operator="between">
      <formula>1</formula>
      <formula>2</formula>
    </cfRule>
    <cfRule type="cellIs" dxfId="304" priority="311" stopIfTrue="1" operator="between">
      <formula>3</formula>
      <formula>4</formula>
    </cfRule>
    <cfRule type="cellIs" dxfId="303" priority="312" stopIfTrue="1" operator="between">
      <formula>5</formula>
      <formula>9</formula>
    </cfRule>
  </conditionalFormatting>
  <conditionalFormatting sqref="I94">
    <cfRule type="cellIs" dxfId="302" priority="307" stopIfTrue="1" operator="between">
      <formula>7.1</formula>
      <formula>9</formula>
    </cfRule>
    <cfRule type="cellIs" dxfId="301" priority="308" stopIfTrue="1" operator="between">
      <formula>5.1</formula>
      <formula>7</formula>
    </cfRule>
    <cfRule type="cellIs" dxfId="300" priority="309" stopIfTrue="1" operator="between">
      <formula>1</formula>
      <formula>5</formula>
    </cfRule>
  </conditionalFormatting>
  <conditionalFormatting sqref="L96">
    <cfRule type="cellIs" dxfId="299" priority="304" stopIfTrue="1" operator="between">
      <formula>1</formula>
      <formula>2</formula>
    </cfRule>
    <cfRule type="cellIs" dxfId="298" priority="305" stopIfTrue="1" operator="between">
      <formula>3</formula>
      <formula>4</formula>
    </cfRule>
    <cfRule type="cellIs" dxfId="297" priority="306" stopIfTrue="1" operator="between">
      <formula>5</formula>
      <formula>9</formula>
    </cfRule>
  </conditionalFormatting>
  <conditionalFormatting sqref="I96">
    <cfRule type="cellIs" dxfId="296" priority="301" stopIfTrue="1" operator="between">
      <formula>7.1</formula>
      <formula>9</formula>
    </cfRule>
    <cfRule type="cellIs" dxfId="295" priority="302" stopIfTrue="1" operator="between">
      <formula>5.1</formula>
      <formula>7</formula>
    </cfRule>
    <cfRule type="cellIs" dxfId="294" priority="303" stopIfTrue="1" operator="between">
      <formula>1</formula>
      <formula>5</formula>
    </cfRule>
  </conditionalFormatting>
  <conditionalFormatting sqref="L98">
    <cfRule type="cellIs" dxfId="293" priority="298" stopIfTrue="1" operator="between">
      <formula>1</formula>
      <formula>2</formula>
    </cfRule>
    <cfRule type="cellIs" dxfId="292" priority="299" stopIfTrue="1" operator="between">
      <formula>3</formula>
      <formula>4</formula>
    </cfRule>
    <cfRule type="cellIs" dxfId="291" priority="300" stopIfTrue="1" operator="between">
      <formula>5</formula>
      <formula>9</formula>
    </cfRule>
  </conditionalFormatting>
  <conditionalFormatting sqref="I98">
    <cfRule type="cellIs" dxfId="290" priority="295" stopIfTrue="1" operator="between">
      <formula>7.1</formula>
      <formula>9</formula>
    </cfRule>
    <cfRule type="cellIs" dxfId="289" priority="296" stopIfTrue="1" operator="between">
      <formula>5.1</formula>
      <formula>7</formula>
    </cfRule>
    <cfRule type="cellIs" dxfId="288" priority="297" stopIfTrue="1" operator="between">
      <formula>1</formula>
      <formula>5</formula>
    </cfRule>
  </conditionalFormatting>
  <conditionalFormatting sqref="L100">
    <cfRule type="cellIs" dxfId="287" priority="292" stopIfTrue="1" operator="between">
      <formula>1</formula>
      <formula>2</formula>
    </cfRule>
    <cfRule type="cellIs" dxfId="286" priority="293" stopIfTrue="1" operator="between">
      <formula>3</formula>
      <formula>4</formula>
    </cfRule>
    <cfRule type="cellIs" dxfId="285" priority="294" stopIfTrue="1" operator="between">
      <formula>5</formula>
      <formula>9</formula>
    </cfRule>
  </conditionalFormatting>
  <conditionalFormatting sqref="I100">
    <cfRule type="cellIs" dxfId="284" priority="289" stopIfTrue="1" operator="between">
      <formula>7.1</formula>
      <formula>9</formula>
    </cfRule>
    <cfRule type="cellIs" dxfId="283" priority="290" stopIfTrue="1" operator="between">
      <formula>5.1</formula>
      <formula>7</formula>
    </cfRule>
    <cfRule type="cellIs" dxfId="282" priority="291" stopIfTrue="1" operator="between">
      <formula>1</formula>
      <formula>5</formula>
    </cfRule>
  </conditionalFormatting>
  <conditionalFormatting sqref="L102">
    <cfRule type="cellIs" dxfId="281" priority="286" stopIfTrue="1" operator="between">
      <formula>1</formula>
      <formula>2</formula>
    </cfRule>
    <cfRule type="cellIs" dxfId="280" priority="287" stopIfTrue="1" operator="between">
      <formula>3</formula>
      <formula>4</formula>
    </cfRule>
    <cfRule type="cellIs" dxfId="279" priority="288" stopIfTrue="1" operator="between">
      <formula>5</formula>
      <formula>9</formula>
    </cfRule>
  </conditionalFormatting>
  <conditionalFormatting sqref="I102">
    <cfRule type="cellIs" dxfId="278" priority="283" stopIfTrue="1" operator="between">
      <formula>7.1</formula>
      <formula>9</formula>
    </cfRule>
    <cfRule type="cellIs" dxfId="277" priority="284" stopIfTrue="1" operator="between">
      <formula>5.1</formula>
      <formula>7</formula>
    </cfRule>
    <cfRule type="cellIs" dxfId="276" priority="285" stopIfTrue="1" operator="between">
      <formula>1</formula>
      <formula>5</formula>
    </cfRule>
  </conditionalFormatting>
  <conditionalFormatting sqref="L104">
    <cfRule type="cellIs" dxfId="275" priority="280" stopIfTrue="1" operator="between">
      <formula>1</formula>
      <formula>2</formula>
    </cfRule>
    <cfRule type="cellIs" dxfId="274" priority="281" stopIfTrue="1" operator="between">
      <formula>3</formula>
      <formula>4</formula>
    </cfRule>
    <cfRule type="cellIs" dxfId="273" priority="282" stopIfTrue="1" operator="between">
      <formula>5</formula>
      <formula>9</formula>
    </cfRule>
  </conditionalFormatting>
  <conditionalFormatting sqref="I104">
    <cfRule type="cellIs" dxfId="272" priority="277" stopIfTrue="1" operator="between">
      <formula>7.1</formula>
      <formula>9</formula>
    </cfRule>
    <cfRule type="cellIs" dxfId="271" priority="278" stopIfTrue="1" operator="between">
      <formula>5.1</formula>
      <formula>7</formula>
    </cfRule>
    <cfRule type="cellIs" dxfId="270" priority="279" stopIfTrue="1" operator="between">
      <formula>1</formula>
      <formula>5</formula>
    </cfRule>
  </conditionalFormatting>
  <conditionalFormatting sqref="L106">
    <cfRule type="cellIs" dxfId="269" priority="274" stopIfTrue="1" operator="between">
      <formula>1</formula>
      <formula>2</formula>
    </cfRule>
    <cfRule type="cellIs" dxfId="268" priority="275" stopIfTrue="1" operator="between">
      <formula>3</formula>
      <formula>4</formula>
    </cfRule>
    <cfRule type="cellIs" dxfId="267" priority="276" stopIfTrue="1" operator="between">
      <formula>5</formula>
      <formula>9</formula>
    </cfRule>
  </conditionalFormatting>
  <conditionalFormatting sqref="I106">
    <cfRule type="cellIs" dxfId="266" priority="271" stopIfTrue="1" operator="between">
      <formula>7.1</formula>
      <formula>9</formula>
    </cfRule>
    <cfRule type="cellIs" dxfId="265" priority="272" stopIfTrue="1" operator="between">
      <formula>5.1</formula>
      <formula>7</formula>
    </cfRule>
    <cfRule type="cellIs" dxfId="264" priority="273" stopIfTrue="1" operator="between">
      <formula>1</formula>
      <formula>5</formula>
    </cfRule>
  </conditionalFormatting>
  <conditionalFormatting sqref="L110">
    <cfRule type="cellIs" dxfId="263" priority="256" stopIfTrue="1" operator="between">
      <formula>1</formula>
      <formula>2</formula>
    </cfRule>
    <cfRule type="cellIs" dxfId="262" priority="257" stopIfTrue="1" operator="between">
      <formula>3</formula>
      <formula>4</formula>
    </cfRule>
    <cfRule type="cellIs" dxfId="261" priority="258" stopIfTrue="1" operator="between">
      <formula>5</formula>
      <formula>9</formula>
    </cfRule>
  </conditionalFormatting>
  <conditionalFormatting sqref="I110">
    <cfRule type="cellIs" dxfId="260" priority="253" stopIfTrue="1" operator="between">
      <formula>7.1</formula>
      <formula>9</formula>
    </cfRule>
    <cfRule type="cellIs" dxfId="259" priority="254" stopIfTrue="1" operator="between">
      <formula>5.1</formula>
      <formula>7</formula>
    </cfRule>
    <cfRule type="cellIs" dxfId="258" priority="255" stopIfTrue="1" operator="between">
      <formula>1</formula>
      <formula>5</formula>
    </cfRule>
  </conditionalFormatting>
  <conditionalFormatting sqref="L108">
    <cfRule type="cellIs" dxfId="257" priority="262" stopIfTrue="1" operator="between">
      <formula>1</formula>
      <formula>2</formula>
    </cfRule>
    <cfRule type="cellIs" dxfId="256" priority="263" stopIfTrue="1" operator="between">
      <formula>3</formula>
      <formula>4</formula>
    </cfRule>
    <cfRule type="cellIs" dxfId="255" priority="264" stopIfTrue="1" operator="between">
      <formula>5</formula>
      <formula>9</formula>
    </cfRule>
  </conditionalFormatting>
  <conditionalFormatting sqref="I108">
    <cfRule type="cellIs" dxfId="254" priority="259" stopIfTrue="1" operator="between">
      <formula>7.1</formula>
      <formula>9</formula>
    </cfRule>
    <cfRule type="cellIs" dxfId="253" priority="260" stopIfTrue="1" operator="between">
      <formula>5.1</formula>
      <formula>7</formula>
    </cfRule>
    <cfRule type="cellIs" dxfId="252" priority="261" stopIfTrue="1" operator="between">
      <formula>1</formula>
      <formula>5</formula>
    </cfRule>
  </conditionalFormatting>
  <conditionalFormatting sqref="L118">
    <cfRule type="cellIs" dxfId="251" priority="250" stopIfTrue="1" operator="between">
      <formula>1</formula>
      <formula>2</formula>
    </cfRule>
    <cfRule type="cellIs" dxfId="250" priority="251" stopIfTrue="1" operator="between">
      <formula>3</formula>
      <formula>4</formula>
    </cfRule>
    <cfRule type="cellIs" dxfId="249" priority="252" stopIfTrue="1" operator="between">
      <formula>5</formula>
      <formula>9</formula>
    </cfRule>
  </conditionalFormatting>
  <conditionalFormatting sqref="I118">
    <cfRule type="cellIs" dxfId="248" priority="247" stopIfTrue="1" operator="between">
      <formula>7.1</formula>
      <formula>9</formula>
    </cfRule>
    <cfRule type="cellIs" dxfId="247" priority="248" stopIfTrue="1" operator="between">
      <formula>5.1</formula>
      <formula>7</formula>
    </cfRule>
    <cfRule type="cellIs" dxfId="246" priority="249" stopIfTrue="1" operator="between">
      <formula>1</formula>
      <formula>5</formula>
    </cfRule>
  </conditionalFormatting>
  <conditionalFormatting sqref="L120">
    <cfRule type="cellIs" dxfId="245" priority="244" stopIfTrue="1" operator="between">
      <formula>1</formula>
      <formula>2</formula>
    </cfRule>
    <cfRule type="cellIs" dxfId="244" priority="245" stopIfTrue="1" operator="between">
      <formula>3</formula>
      <formula>4</formula>
    </cfRule>
    <cfRule type="cellIs" dxfId="243" priority="246" stopIfTrue="1" operator="between">
      <formula>5</formula>
      <formula>9</formula>
    </cfRule>
  </conditionalFormatting>
  <conditionalFormatting sqref="I120">
    <cfRule type="cellIs" dxfId="242" priority="241" stopIfTrue="1" operator="between">
      <formula>7.1</formula>
      <formula>9</formula>
    </cfRule>
    <cfRule type="cellIs" dxfId="241" priority="242" stopIfTrue="1" operator="between">
      <formula>5.1</formula>
      <formula>7</formula>
    </cfRule>
    <cfRule type="cellIs" dxfId="240" priority="243" stopIfTrue="1" operator="between">
      <formula>1</formula>
      <formula>5</formula>
    </cfRule>
  </conditionalFormatting>
  <conditionalFormatting sqref="L122">
    <cfRule type="cellIs" dxfId="239" priority="238" stopIfTrue="1" operator="between">
      <formula>1</formula>
      <formula>2</formula>
    </cfRule>
    <cfRule type="cellIs" dxfId="238" priority="239" stopIfTrue="1" operator="between">
      <formula>3</formula>
      <formula>4</formula>
    </cfRule>
    <cfRule type="cellIs" dxfId="237" priority="240" stopIfTrue="1" operator="between">
      <formula>5</formula>
      <formula>9</formula>
    </cfRule>
  </conditionalFormatting>
  <conditionalFormatting sqref="I122">
    <cfRule type="cellIs" dxfId="236" priority="235" stopIfTrue="1" operator="between">
      <formula>7.1</formula>
      <formula>9</formula>
    </cfRule>
    <cfRule type="cellIs" dxfId="235" priority="236" stopIfTrue="1" operator="between">
      <formula>5.1</formula>
      <formula>7</formula>
    </cfRule>
    <cfRule type="cellIs" dxfId="234" priority="237" stopIfTrue="1" operator="between">
      <formula>1</formula>
      <formula>5</formula>
    </cfRule>
  </conditionalFormatting>
  <conditionalFormatting sqref="L124">
    <cfRule type="cellIs" dxfId="233" priority="232" stopIfTrue="1" operator="between">
      <formula>1</formula>
      <formula>2</formula>
    </cfRule>
    <cfRule type="cellIs" dxfId="232" priority="233" stopIfTrue="1" operator="between">
      <formula>3</formula>
      <formula>4</formula>
    </cfRule>
    <cfRule type="cellIs" dxfId="231" priority="234" stopIfTrue="1" operator="between">
      <formula>5</formula>
      <formula>9</formula>
    </cfRule>
  </conditionalFormatting>
  <conditionalFormatting sqref="I124">
    <cfRule type="cellIs" dxfId="230" priority="229" stopIfTrue="1" operator="between">
      <formula>7.1</formula>
      <formula>9</formula>
    </cfRule>
    <cfRule type="cellIs" dxfId="229" priority="230" stopIfTrue="1" operator="between">
      <formula>5.1</formula>
      <formula>7</formula>
    </cfRule>
    <cfRule type="cellIs" dxfId="228" priority="231" stopIfTrue="1" operator="between">
      <formula>1</formula>
      <formula>5</formula>
    </cfRule>
  </conditionalFormatting>
  <conditionalFormatting sqref="L126">
    <cfRule type="cellIs" dxfId="227" priority="226" stopIfTrue="1" operator="between">
      <formula>1</formula>
      <formula>2</formula>
    </cfRule>
    <cfRule type="cellIs" dxfId="226" priority="227" stopIfTrue="1" operator="between">
      <formula>3</formula>
      <formula>4</formula>
    </cfRule>
    <cfRule type="cellIs" dxfId="225" priority="228" stopIfTrue="1" operator="between">
      <formula>5</formula>
      <formula>9</formula>
    </cfRule>
  </conditionalFormatting>
  <conditionalFormatting sqref="I126">
    <cfRule type="cellIs" dxfId="224" priority="223" stopIfTrue="1" operator="between">
      <formula>7.1</formula>
      <formula>9</formula>
    </cfRule>
    <cfRule type="cellIs" dxfId="223" priority="224" stopIfTrue="1" operator="between">
      <formula>5.1</formula>
      <formula>7</formula>
    </cfRule>
    <cfRule type="cellIs" dxfId="222" priority="225" stopIfTrue="1" operator="between">
      <formula>1</formula>
      <formula>5</formula>
    </cfRule>
  </conditionalFormatting>
  <conditionalFormatting sqref="L128">
    <cfRule type="cellIs" dxfId="221" priority="220" stopIfTrue="1" operator="between">
      <formula>1</formula>
      <formula>2</formula>
    </cfRule>
    <cfRule type="cellIs" dxfId="220" priority="221" stopIfTrue="1" operator="between">
      <formula>3</formula>
      <formula>4</formula>
    </cfRule>
    <cfRule type="cellIs" dxfId="219" priority="222" stopIfTrue="1" operator="between">
      <formula>5</formula>
      <formula>9</formula>
    </cfRule>
  </conditionalFormatting>
  <conditionalFormatting sqref="I128">
    <cfRule type="cellIs" dxfId="218" priority="217" stopIfTrue="1" operator="between">
      <formula>7.1</formula>
      <formula>9</formula>
    </cfRule>
    <cfRule type="cellIs" dxfId="217" priority="218" stopIfTrue="1" operator="between">
      <formula>5.1</formula>
      <formula>7</formula>
    </cfRule>
    <cfRule type="cellIs" dxfId="216" priority="219" stopIfTrue="1" operator="between">
      <formula>1</formula>
      <formula>5</formula>
    </cfRule>
  </conditionalFormatting>
  <conditionalFormatting sqref="L130">
    <cfRule type="cellIs" dxfId="215" priority="214" stopIfTrue="1" operator="between">
      <formula>1</formula>
      <formula>2</formula>
    </cfRule>
    <cfRule type="cellIs" dxfId="214" priority="215" stopIfTrue="1" operator="between">
      <formula>3</formula>
      <formula>4</formula>
    </cfRule>
    <cfRule type="cellIs" dxfId="213" priority="216" stopIfTrue="1" operator="between">
      <formula>5</formula>
      <formula>9</formula>
    </cfRule>
  </conditionalFormatting>
  <conditionalFormatting sqref="I130">
    <cfRule type="cellIs" dxfId="212" priority="211" stopIfTrue="1" operator="between">
      <formula>7.1</formula>
      <formula>9</formula>
    </cfRule>
    <cfRule type="cellIs" dxfId="211" priority="212" stopIfTrue="1" operator="between">
      <formula>5.1</formula>
      <formula>7</formula>
    </cfRule>
    <cfRule type="cellIs" dxfId="210" priority="213" stopIfTrue="1" operator="between">
      <formula>1</formula>
      <formula>5</formula>
    </cfRule>
  </conditionalFormatting>
  <conditionalFormatting sqref="L137">
    <cfRule type="cellIs" dxfId="209" priority="208" stopIfTrue="1" operator="between">
      <formula>1</formula>
      <formula>2</formula>
    </cfRule>
    <cfRule type="cellIs" dxfId="208" priority="209" stopIfTrue="1" operator="between">
      <formula>3</formula>
      <formula>4</formula>
    </cfRule>
    <cfRule type="cellIs" dxfId="207" priority="210" stopIfTrue="1" operator="between">
      <formula>5</formula>
      <formula>9</formula>
    </cfRule>
  </conditionalFormatting>
  <conditionalFormatting sqref="I137">
    <cfRule type="cellIs" dxfId="206" priority="205" stopIfTrue="1" operator="between">
      <formula>7.1</formula>
      <formula>9</formula>
    </cfRule>
    <cfRule type="cellIs" dxfId="205" priority="206" stopIfTrue="1" operator="between">
      <formula>5.1</formula>
      <formula>7</formula>
    </cfRule>
    <cfRule type="cellIs" dxfId="204" priority="207" stopIfTrue="1" operator="between">
      <formula>1</formula>
      <formula>5</formula>
    </cfRule>
  </conditionalFormatting>
  <conditionalFormatting sqref="L139">
    <cfRule type="cellIs" dxfId="203" priority="202" stopIfTrue="1" operator="between">
      <formula>1</formula>
      <formula>2</formula>
    </cfRule>
    <cfRule type="cellIs" dxfId="202" priority="203" stopIfTrue="1" operator="between">
      <formula>3</formula>
      <formula>4</formula>
    </cfRule>
    <cfRule type="cellIs" dxfId="201" priority="204" stopIfTrue="1" operator="between">
      <formula>5</formula>
      <formula>9</formula>
    </cfRule>
  </conditionalFormatting>
  <conditionalFormatting sqref="I139">
    <cfRule type="cellIs" dxfId="200" priority="199" stopIfTrue="1" operator="between">
      <formula>7.1</formula>
      <formula>9</formula>
    </cfRule>
    <cfRule type="cellIs" dxfId="199" priority="200" stopIfTrue="1" operator="between">
      <formula>5.1</formula>
      <formula>7</formula>
    </cfRule>
    <cfRule type="cellIs" dxfId="198" priority="201" stopIfTrue="1" operator="between">
      <formula>1</formula>
      <formula>5</formula>
    </cfRule>
  </conditionalFormatting>
  <conditionalFormatting sqref="L141">
    <cfRule type="cellIs" dxfId="197" priority="196" stopIfTrue="1" operator="between">
      <formula>1</formula>
      <formula>2</formula>
    </cfRule>
    <cfRule type="cellIs" dxfId="196" priority="197" stopIfTrue="1" operator="between">
      <formula>3</formula>
      <formula>4</formula>
    </cfRule>
    <cfRule type="cellIs" dxfId="195" priority="198" stopIfTrue="1" operator="between">
      <formula>5</formula>
      <formula>9</formula>
    </cfRule>
  </conditionalFormatting>
  <conditionalFormatting sqref="I141">
    <cfRule type="cellIs" dxfId="194" priority="193" stopIfTrue="1" operator="between">
      <formula>7.1</formula>
      <formula>9</formula>
    </cfRule>
    <cfRule type="cellIs" dxfId="193" priority="194" stopIfTrue="1" operator="between">
      <formula>5.1</formula>
      <formula>7</formula>
    </cfRule>
    <cfRule type="cellIs" dxfId="192" priority="195" stopIfTrue="1" operator="between">
      <formula>1</formula>
      <formula>5</formula>
    </cfRule>
  </conditionalFormatting>
  <conditionalFormatting sqref="L143">
    <cfRule type="cellIs" dxfId="191" priority="190" stopIfTrue="1" operator="between">
      <formula>1</formula>
      <formula>2</formula>
    </cfRule>
    <cfRule type="cellIs" dxfId="190" priority="191" stopIfTrue="1" operator="between">
      <formula>3</formula>
      <formula>4</formula>
    </cfRule>
    <cfRule type="cellIs" dxfId="189" priority="192" stopIfTrue="1" operator="between">
      <formula>5</formula>
      <formula>9</formula>
    </cfRule>
  </conditionalFormatting>
  <conditionalFormatting sqref="I143">
    <cfRule type="cellIs" dxfId="188" priority="187" stopIfTrue="1" operator="between">
      <formula>7.1</formula>
      <formula>9</formula>
    </cfRule>
    <cfRule type="cellIs" dxfId="187" priority="188" stopIfTrue="1" operator="between">
      <formula>5.1</formula>
      <formula>7</formula>
    </cfRule>
    <cfRule type="cellIs" dxfId="186" priority="189" stopIfTrue="1" operator="between">
      <formula>1</formula>
      <formula>5</formula>
    </cfRule>
  </conditionalFormatting>
  <conditionalFormatting sqref="L145">
    <cfRule type="cellIs" dxfId="185" priority="184" stopIfTrue="1" operator="between">
      <formula>1</formula>
      <formula>2</formula>
    </cfRule>
    <cfRule type="cellIs" dxfId="184" priority="185" stopIfTrue="1" operator="between">
      <formula>3</formula>
      <formula>4</formula>
    </cfRule>
    <cfRule type="cellIs" dxfId="183" priority="186" stopIfTrue="1" operator="between">
      <formula>5</formula>
      <formula>9</formula>
    </cfRule>
  </conditionalFormatting>
  <conditionalFormatting sqref="I145">
    <cfRule type="cellIs" dxfId="182" priority="181" stopIfTrue="1" operator="between">
      <formula>7.1</formula>
      <formula>9</formula>
    </cfRule>
    <cfRule type="cellIs" dxfId="181" priority="182" stopIfTrue="1" operator="between">
      <formula>5.1</formula>
      <formula>7</formula>
    </cfRule>
    <cfRule type="cellIs" dxfId="180" priority="183" stopIfTrue="1" operator="between">
      <formula>1</formula>
      <formula>5</formula>
    </cfRule>
  </conditionalFormatting>
  <conditionalFormatting sqref="L147">
    <cfRule type="cellIs" dxfId="179" priority="178" stopIfTrue="1" operator="between">
      <formula>1</formula>
      <formula>2</formula>
    </cfRule>
    <cfRule type="cellIs" dxfId="178" priority="179" stopIfTrue="1" operator="between">
      <formula>3</formula>
      <formula>4</formula>
    </cfRule>
    <cfRule type="cellIs" dxfId="177" priority="180" stopIfTrue="1" operator="between">
      <formula>5</formula>
      <formula>9</formula>
    </cfRule>
  </conditionalFormatting>
  <conditionalFormatting sqref="I147">
    <cfRule type="cellIs" dxfId="176" priority="175" stopIfTrue="1" operator="between">
      <formula>7.1</formula>
      <formula>9</formula>
    </cfRule>
    <cfRule type="cellIs" dxfId="175" priority="176" stopIfTrue="1" operator="between">
      <formula>5.1</formula>
      <formula>7</formula>
    </cfRule>
    <cfRule type="cellIs" dxfId="174" priority="177" stopIfTrue="1" operator="between">
      <formula>1</formula>
      <formula>5</formula>
    </cfRule>
  </conditionalFormatting>
  <conditionalFormatting sqref="L149">
    <cfRule type="cellIs" dxfId="173" priority="172" stopIfTrue="1" operator="between">
      <formula>1</formula>
      <formula>2</formula>
    </cfRule>
    <cfRule type="cellIs" dxfId="172" priority="173" stopIfTrue="1" operator="between">
      <formula>3</formula>
      <formula>4</formula>
    </cfRule>
    <cfRule type="cellIs" dxfId="171" priority="174" stopIfTrue="1" operator="between">
      <formula>5</formula>
      <formula>9</formula>
    </cfRule>
  </conditionalFormatting>
  <conditionalFormatting sqref="I149">
    <cfRule type="cellIs" dxfId="170" priority="169" stopIfTrue="1" operator="between">
      <formula>7.1</formula>
      <formula>9</formula>
    </cfRule>
    <cfRule type="cellIs" dxfId="169" priority="170" stopIfTrue="1" operator="between">
      <formula>5.1</formula>
      <formula>7</formula>
    </cfRule>
    <cfRule type="cellIs" dxfId="168" priority="171" stopIfTrue="1" operator="between">
      <formula>1</formula>
      <formula>5</formula>
    </cfRule>
  </conditionalFormatting>
  <conditionalFormatting sqref="L151">
    <cfRule type="cellIs" dxfId="167" priority="166" stopIfTrue="1" operator="between">
      <formula>1</formula>
      <formula>2</formula>
    </cfRule>
    <cfRule type="cellIs" dxfId="166" priority="167" stopIfTrue="1" operator="between">
      <formula>3</formula>
      <formula>4</formula>
    </cfRule>
    <cfRule type="cellIs" dxfId="165" priority="168" stopIfTrue="1" operator="between">
      <formula>5</formula>
      <formula>9</formula>
    </cfRule>
  </conditionalFormatting>
  <conditionalFormatting sqref="I151">
    <cfRule type="cellIs" dxfId="164" priority="163" stopIfTrue="1" operator="between">
      <formula>7.1</formula>
      <formula>9</formula>
    </cfRule>
    <cfRule type="cellIs" dxfId="163" priority="164" stopIfTrue="1" operator="between">
      <formula>5.1</formula>
      <formula>7</formula>
    </cfRule>
    <cfRule type="cellIs" dxfId="162" priority="165" stopIfTrue="1" operator="between">
      <formula>1</formula>
      <formula>5</formula>
    </cfRule>
  </conditionalFormatting>
  <conditionalFormatting sqref="L153">
    <cfRule type="cellIs" dxfId="161" priority="160" stopIfTrue="1" operator="between">
      <formula>1</formula>
      <formula>2</formula>
    </cfRule>
    <cfRule type="cellIs" dxfId="160" priority="161" stopIfTrue="1" operator="between">
      <formula>3</formula>
      <formula>4</formula>
    </cfRule>
    <cfRule type="cellIs" dxfId="159" priority="162" stopIfTrue="1" operator="between">
      <formula>5</formula>
      <formula>9</formula>
    </cfRule>
  </conditionalFormatting>
  <conditionalFormatting sqref="I153">
    <cfRule type="cellIs" dxfId="158" priority="157" stopIfTrue="1" operator="between">
      <formula>7.1</formula>
      <formula>9</formula>
    </cfRule>
    <cfRule type="cellIs" dxfId="157" priority="158" stopIfTrue="1" operator="between">
      <formula>5.1</formula>
      <formula>7</formula>
    </cfRule>
    <cfRule type="cellIs" dxfId="156" priority="159" stopIfTrue="1" operator="between">
      <formula>1</formula>
      <formula>5</formula>
    </cfRule>
  </conditionalFormatting>
  <conditionalFormatting sqref="L155">
    <cfRule type="cellIs" dxfId="155" priority="154" stopIfTrue="1" operator="between">
      <formula>1</formula>
      <formula>2</formula>
    </cfRule>
    <cfRule type="cellIs" dxfId="154" priority="155" stopIfTrue="1" operator="between">
      <formula>3</formula>
      <formula>4</formula>
    </cfRule>
    <cfRule type="cellIs" dxfId="153" priority="156" stopIfTrue="1" operator="between">
      <formula>5</formula>
      <formula>9</formula>
    </cfRule>
  </conditionalFormatting>
  <conditionalFormatting sqref="I155">
    <cfRule type="cellIs" dxfId="152" priority="151" stopIfTrue="1" operator="between">
      <formula>7.1</formula>
      <formula>9</formula>
    </cfRule>
    <cfRule type="cellIs" dxfId="151" priority="152" stopIfTrue="1" operator="between">
      <formula>5.1</formula>
      <formula>7</formula>
    </cfRule>
    <cfRule type="cellIs" dxfId="150" priority="153" stopIfTrue="1" operator="between">
      <formula>1</formula>
      <formula>5</formula>
    </cfRule>
  </conditionalFormatting>
  <conditionalFormatting sqref="L157">
    <cfRule type="cellIs" dxfId="149" priority="148" stopIfTrue="1" operator="between">
      <formula>1</formula>
      <formula>2</formula>
    </cfRule>
    <cfRule type="cellIs" dxfId="148" priority="149" stopIfTrue="1" operator="between">
      <formula>3</formula>
      <formula>4</formula>
    </cfRule>
    <cfRule type="cellIs" dxfId="147" priority="150" stopIfTrue="1" operator="between">
      <formula>5</formula>
      <formula>9</formula>
    </cfRule>
  </conditionalFormatting>
  <conditionalFormatting sqref="I157">
    <cfRule type="cellIs" dxfId="146" priority="145" stopIfTrue="1" operator="between">
      <formula>7.1</formula>
      <formula>9</formula>
    </cfRule>
    <cfRule type="cellIs" dxfId="145" priority="146" stopIfTrue="1" operator="between">
      <formula>5.1</formula>
      <formula>7</formula>
    </cfRule>
    <cfRule type="cellIs" dxfId="144" priority="147" stopIfTrue="1" operator="between">
      <formula>1</formula>
      <formula>5</formula>
    </cfRule>
  </conditionalFormatting>
  <conditionalFormatting sqref="L159">
    <cfRule type="cellIs" dxfId="143" priority="142" stopIfTrue="1" operator="between">
      <formula>1</formula>
      <formula>2</formula>
    </cfRule>
    <cfRule type="cellIs" dxfId="142" priority="143" stopIfTrue="1" operator="between">
      <formula>3</formula>
      <formula>4</formula>
    </cfRule>
    <cfRule type="cellIs" dxfId="141" priority="144" stopIfTrue="1" operator="between">
      <formula>5</formula>
      <formula>9</formula>
    </cfRule>
  </conditionalFormatting>
  <conditionalFormatting sqref="I159">
    <cfRule type="cellIs" dxfId="140" priority="139" stopIfTrue="1" operator="between">
      <formula>7.1</formula>
      <formula>9</formula>
    </cfRule>
    <cfRule type="cellIs" dxfId="139" priority="140" stopIfTrue="1" operator="between">
      <formula>5.1</formula>
      <formula>7</formula>
    </cfRule>
    <cfRule type="cellIs" dxfId="138" priority="141" stopIfTrue="1" operator="between">
      <formula>1</formula>
      <formula>5</formula>
    </cfRule>
  </conditionalFormatting>
  <conditionalFormatting sqref="L168">
    <cfRule type="cellIs" dxfId="137" priority="136" stopIfTrue="1" operator="between">
      <formula>1</formula>
      <formula>2</formula>
    </cfRule>
    <cfRule type="cellIs" dxfId="136" priority="137" stopIfTrue="1" operator="between">
      <formula>3</formula>
      <formula>4</formula>
    </cfRule>
    <cfRule type="cellIs" dxfId="135" priority="138" stopIfTrue="1" operator="between">
      <formula>5</formula>
      <formula>9</formula>
    </cfRule>
  </conditionalFormatting>
  <conditionalFormatting sqref="I168">
    <cfRule type="cellIs" dxfId="134" priority="133" stopIfTrue="1" operator="between">
      <formula>7.1</formula>
      <formula>9</formula>
    </cfRule>
    <cfRule type="cellIs" dxfId="133" priority="134" stopIfTrue="1" operator="between">
      <formula>5.1</formula>
      <formula>7</formula>
    </cfRule>
    <cfRule type="cellIs" dxfId="132" priority="135" stopIfTrue="1" operator="between">
      <formula>1</formula>
      <formula>5</formula>
    </cfRule>
  </conditionalFormatting>
  <conditionalFormatting sqref="L170">
    <cfRule type="cellIs" dxfId="131" priority="130" stopIfTrue="1" operator="between">
      <formula>1</formula>
      <formula>2</formula>
    </cfRule>
    <cfRule type="cellIs" dxfId="130" priority="131" stopIfTrue="1" operator="between">
      <formula>3</formula>
      <formula>4</formula>
    </cfRule>
    <cfRule type="cellIs" dxfId="129" priority="132" stopIfTrue="1" operator="between">
      <formula>5</formula>
      <formula>9</formula>
    </cfRule>
  </conditionalFormatting>
  <conditionalFormatting sqref="I170">
    <cfRule type="cellIs" dxfId="128" priority="127" stopIfTrue="1" operator="between">
      <formula>7.1</formula>
      <formula>9</formula>
    </cfRule>
    <cfRule type="cellIs" dxfId="127" priority="128" stopIfTrue="1" operator="between">
      <formula>5.1</formula>
      <formula>7</formula>
    </cfRule>
    <cfRule type="cellIs" dxfId="126" priority="129" stopIfTrue="1" operator="between">
      <formula>1</formula>
      <formula>5</formula>
    </cfRule>
  </conditionalFormatting>
  <conditionalFormatting sqref="L172">
    <cfRule type="cellIs" dxfId="125" priority="124" stopIfTrue="1" operator="between">
      <formula>1</formula>
      <formula>2</formula>
    </cfRule>
    <cfRule type="cellIs" dxfId="124" priority="125" stopIfTrue="1" operator="between">
      <formula>3</formula>
      <formula>4</formula>
    </cfRule>
    <cfRule type="cellIs" dxfId="123" priority="126" stopIfTrue="1" operator="between">
      <formula>5</formula>
      <formula>9</formula>
    </cfRule>
  </conditionalFormatting>
  <conditionalFormatting sqref="I172">
    <cfRule type="cellIs" dxfId="122" priority="121" stopIfTrue="1" operator="between">
      <formula>7.1</formula>
      <formula>9</formula>
    </cfRule>
    <cfRule type="cellIs" dxfId="121" priority="122" stopIfTrue="1" operator="between">
      <formula>5.1</formula>
      <formula>7</formula>
    </cfRule>
    <cfRule type="cellIs" dxfId="120" priority="123" stopIfTrue="1" operator="between">
      <formula>1</formula>
      <formula>5</formula>
    </cfRule>
  </conditionalFormatting>
  <conditionalFormatting sqref="L174">
    <cfRule type="cellIs" dxfId="119" priority="118" stopIfTrue="1" operator="between">
      <formula>1</formula>
      <formula>2</formula>
    </cfRule>
    <cfRule type="cellIs" dxfId="118" priority="119" stopIfTrue="1" operator="between">
      <formula>3</formula>
      <formula>4</formula>
    </cfRule>
    <cfRule type="cellIs" dxfId="117" priority="120" stopIfTrue="1" operator="between">
      <formula>5</formula>
      <formula>9</formula>
    </cfRule>
  </conditionalFormatting>
  <conditionalFormatting sqref="I174">
    <cfRule type="cellIs" dxfId="116" priority="115" stopIfTrue="1" operator="between">
      <formula>7.1</formula>
      <formula>9</formula>
    </cfRule>
    <cfRule type="cellIs" dxfId="115" priority="116" stopIfTrue="1" operator="between">
      <formula>5.1</formula>
      <formula>7</formula>
    </cfRule>
    <cfRule type="cellIs" dxfId="114" priority="117" stopIfTrue="1" operator="between">
      <formula>1</formula>
      <formula>5</formula>
    </cfRule>
  </conditionalFormatting>
  <conditionalFormatting sqref="L176">
    <cfRule type="cellIs" dxfId="113" priority="112" stopIfTrue="1" operator="between">
      <formula>1</formula>
      <formula>2</formula>
    </cfRule>
    <cfRule type="cellIs" dxfId="112" priority="113" stopIfTrue="1" operator="between">
      <formula>3</formula>
      <formula>4</formula>
    </cfRule>
    <cfRule type="cellIs" dxfId="111" priority="114" stopIfTrue="1" operator="between">
      <formula>5</formula>
      <formula>9</formula>
    </cfRule>
  </conditionalFormatting>
  <conditionalFormatting sqref="I176">
    <cfRule type="cellIs" dxfId="110" priority="109" stopIfTrue="1" operator="between">
      <formula>7.1</formula>
      <formula>9</formula>
    </cfRule>
    <cfRule type="cellIs" dxfId="109" priority="110" stopIfTrue="1" operator="between">
      <formula>5.1</formula>
      <formula>7</formula>
    </cfRule>
    <cfRule type="cellIs" dxfId="108" priority="111" stopIfTrue="1" operator="between">
      <formula>1</formula>
      <formula>5</formula>
    </cfRule>
  </conditionalFormatting>
  <conditionalFormatting sqref="L178">
    <cfRule type="cellIs" dxfId="107" priority="106" stopIfTrue="1" operator="between">
      <formula>1</formula>
      <formula>2</formula>
    </cfRule>
    <cfRule type="cellIs" dxfId="106" priority="107" stopIfTrue="1" operator="between">
      <formula>3</formula>
      <formula>4</formula>
    </cfRule>
    <cfRule type="cellIs" dxfId="105" priority="108" stopIfTrue="1" operator="between">
      <formula>5</formula>
      <formula>9</formula>
    </cfRule>
  </conditionalFormatting>
  <conditionalFormatting sqref="I178">
    <cfRule type="cellIs" dxfId="104" priority="103" stopIfTrue="1" operator="between">
      <formula>7.1</formula>
      <formula>9</formula>
    </cfRule>
    <cfRule type="cellIs" dxfId="103" priority="104" stopIfTrue="1" operator="between">
      <formula>5.1</formula>
      <formula>7</formula>
    </cfRule>
    <cfRule type="cellIs" dxfId="102" priority="105" stopIfTrue="1" operator="between">
      <formula>1</formula>
      <formula>5</formula>
    </cfRule>
  </conditionalFormatting>
  <conditionalFormatting sqref="L180">
    <cfRule type="cellIs" dxfId="101" priority="100" stopIfTrue="1" operator="between">
      <formula>1</formula>
      <formula>2</formula>
    </cfRule>
    <cfRule type="cellIs" dxfId="100" priority="101" stopIfTrue="1" operator="between">
      <formula>3</formula>
      <formula>4</formula>
    </cfRule>
    <cfRule type="cellIs" dxfId="99" priority="102" stopIfTrue="1" operator="between">
      <formula>5</formula>
      <formula>9</formula>
    </cfRule>
  </conditionalFormatting>
  <conditionalFormatting sqref="I180">
    <cfRule type="cellIs" dxfId="98" priority="97" stopIfTrue="1" operator="between">
      <formula>7.1</formula>
      <formula>9</formula>
    </cfRule>
    <cfRule type="cellIs" dxfId="97" priority="98" stopIfTrue="1" operator="between">
      <formula>5.1</formula>
      <formula>7</formula>
    </cfRule>
    <cfRule type="cellIs" dxfId="96" priority="99" stopIfTrue="1" operator="between">
      <formula>1</formula>
      <formula>5</formula>
    </cfRule>
  </conditionalFormatting>
  <conditionalFormatting sqref="L182">
    <cfRule type="cellIs" dxfId="95" priority="94" stopIfTrue="1" operator="between">
      <formula>1</formula>
      <formula>2</formula>
    </cfRule>
    <cfRule type="cellIs" dxfId="94" priority="95" stopIfTrue="1" operator="between">
      <formula>3</formula>
      <formula>4</formula>
    </cfRule>
    <cfRule type="cellIs" dxfId="93" priority="96" stopIfTrue="1" operator="between">
      <formula>5</formula>
      <formula>9</formula>
    </cfRule>
  </conditionalFormatting>
  <conditionalFormatting sqref="I182">
    <cfRule type="cellIs" dxfId="92" priority="91" stopIfTrue="1" operator="between">
      <formula>7.1</formula>
      <formula>9</formula>
    </cfRule>
    <cfRule type="cellIs" dxfId="91" priority="92" stopIfTrue="1" operator="between">
      <formula>5.1</formula>
      <formula>7</formula>
    </cfRule>
    <cfRule type="cellIs" dxfId="90" priority="93" stopIfTrue="1" operator="between">
      <formula>1</formula>
      <formula>5</formula>
    </cfRule>
  </conditionalFormatting>
  <conditionalFormatting sqref="L189">
    <cfRule type="cellIs" dxfId="89" priority="88" stopIfTrue="1" operator="between">
      <formula>1</formula>
      <formula>2</formula>
    </cfRule>
    <cfRule type="cellIs" dxfId="88" priority="89" stopIfTrue="1" operator="between">
      <formula>3</formula>
      <formula>4</formula>
    </cfRule>
    <cfRule type="cellIs" dxfId="87" priority="90" stopIfTrue="1" operator="between">
      <formula>5</formula>
      <formula>9</formula>
    </cfRule>
  </conditionalFormatting>
  <conditionalFormatting sqref="I189">
    <cfRule type="cellIs" dxfId="86" priority="85" stopIfTrue="1" operator="between">
      <formula>7.1</formula>
      <formula>9</formula>
    </cfRule>
    <cfRule type="cellIs" dxfId="85" priority="86" stopIfTrue="1" operator="between">
      <formula>5.1</formula>
      <formula>7</formula>
    </cfRule>
    <cfRule type="cellIs" dxfId="84" priority="87" stopIfTrue="1" operator="between">
      <formula>1</formula>
      <formula>5</formula>
    </cfRule>
  </conditionalFormatting>
  <conditionalFormatting sqref="L191">
    <cfRule type="cellIs" dxfId="83" priority="82" stopIfTrue="1" operator="between">
      <formula>1</formula>
      <formula>2</formula>
    </cfRule>
    <cfRule type="cellIs" dxfId="82" priority="83" stopIfTrue="1" operator="between">
      <formula>3</formula>
      <formula>4</formula>
    </cfRule>
    <cfRule type="cellIs" dxfId="81" priority="84" stopIfTrue="1" operator="between">
      <formula>5</formula>
      <formula>9</formula>
    </cfRule>
  </conditionalFormatting>
  <conditionalFormatting sqref="I191">
    <cfRule type="cellIs" dxfId="80" priority="79" stopIfTrue="1" operator="between">
      <formula>7.1</formula>
      <formula>9</formula>
    </cfRule>
    <cfRule type="cellIs" dxfId="79" priority="80" stopIfTrue="1" operator="between">
      <formula>5.1</formula>
      <formula>7</formula>
    </cfRule>
    <cfRule type="cellIs" dxfId="78" priority="81" stopIfTrue="1" operator="between">
      <formula>1</formula>
      <formula>5</formula>
    </cfRule>
  </conditionalFormatting>
  <conditionalFormatting sqref="L193">
    <cfRule type="cellIs" dxfId="77" priority="76" stopIfTrue="1" operator="between">
      <formula>1</formula>
      <formula>2</formula>
    </cfRule>
    <cfRule type="cellIs" dxfId="76" priority="77" stopIfTrue="1" operator="between">
      <formula>3</formula>
      <formula>4</formula>
    </cfRule>
    <cfRule type="cellIs" dxfId="75" priority="78" stopIfTrue="1" operator="between">
      <formula>5</formula>
      <formula>9</formula>
    </cfRule>
  </conditionalFormatting>
  <conditionalFormatting sqref="I193">
    <cfRule type="cellIs" dxfId="74" priority="73" stopIfTrue="1" operator="between">
      <formula>7.1</formula>
      <formula>9</formula>
    </cfRule>
    <cfRule type="cellIs" dxfId="73" priority="74" stopIfTrue="1" operator="between">
      <formula>5.1</formula>
      <formula>7</formula>
    </cfRule>
    <cfRule type="cellIs" dxfId="72" priority="75" stopIfTrue="1" operator="between">
      <formula>1</formula>
      <formula>5</formula>
    </cfRule>
  </conditionalFormatting>
  <conditionalFormatting sqref="L194">
    <cfRule type="cellIs" dxfId="71" priority="70" stopIfTrue="1" operator="between">
      <formula>1</formula>
      <formula>2</formula>
    </cfRule>
    <cfRule type="cellIs" dxfId="70" priority="71" stopIfTrue="1" operator="between">
      <formula>3</formula>
      <formula>4</formula>
    </cfRule>
    <cfRule type="cellIs" dxfId="69" priority="72" stopIfTrue="1" operator="between">
      <formula>5</formula>
      <formula>9</formula>
    </cfRule>
  </conditionalFormatting>
  <conditionalFormatting sqref="I194">
    <cfRule type="cellIs" dxfId="68" priority="67" stopIfTrue="1" operator="between">
      <formula>7.1</formula>
      <formula>9</formula>
    </cfRule>
    <cfRule type="cellIs" dxfId="67" priority="68" stopIfTrue="1" operator="between">
      <formula>5.1</formula>
      <formula>7</formula>
    </cfRule>
    <cfRule type="cellIs" dxfId="66" priority="69" stopIfTrue="1" operator="between">
      <formula>1</formula>
      <formula>5</formula>
    </cfRule>
  </conditionalFormatting>
  <conditionalFormatting sqref="L195">
    <cfRule type="cellIs" dxfId="65" priority="64" stopIfTrue="1" operator="between">
      <formula>1</formula>
      <formula>2</formula>
    </cfRule>
    <cfRule type="cellIs" dxfId="64" priority="65" stopIfTrue="1" operator="between">
      <formula>3</formula>
      <formula>4</formula>
    </cfRule>
    <cfRule type="cellIs" dxfId="63" priority="66" stopIfTrue="1" operator="between">
      <formula>5</formula>
      <formula>9</formula>
    </cfRule>
  </conditionalFormatting>
  <conditionalFormatting sqref="I195">
    <cfRule type="cellIs" dxfId="62" priority="61" stopIfTrue="1" operator="between">
      <formula>7.1</formula>
      <formula>9</formula>
    </cfRule>
    <cfRule type="cellIs" dxfId="61" priority="62" stopIfTrue="1" operator="between">
      <formula>5.1</formula>
      <formula>7</formula>
    </cfRule>
    <cfRule type="cellIs" dxfId="60" priority="63" stopIfTrue="1" operator="between">
      <formula>1</formula>
      <formula>5</formula>
    </cfRule>
  </conditionalFormatting>
  <conditionalFormatting sqref="L196">
    <cfRule type="cellIs" dxfId="59" priority="58" stopIfTrue="1" operator="between">
      <formula>1</formula>
      <formula>2</formula>
    </cfRule>
    <cfRule type="cellIs" dxfId="58" priority="59" stopIfTrue="1" operator="between">
      <formula>3</formula>
      <formula>4</formula>
    </cfRule>
    <cfRule type="cellIs" dxfId="57" priority="60" stopIfTrue="1" operator="between">
      <formula>5</formula>
      <formula>9</formula>
    </cfRule>
  </conditionalFormatting>
  <conditionalFormatting sqref="I196">
    <cfRule type="cellIs" dxfId="56" priority="55" stopIfTrue="1" operator="between">
      <formula>7.1</formula>
      <formula>9</formula>
    </cfRule>
    <cfRule type="cellIs" dxfId="55" priority="56" stopIfTrue="1" operator="between">
      <formula>5.1</formula>
      <formula>7</formula>
    </cfRule>
    <cfRule type="cellIs" dxfId="54" priority="57" stopIfTrue="1" operator="between">
      <formula>1</formula>
      <formula>5</formula>
    </cfRule>
  </conditionalFormatting>
  <conditionalFormatting sqref="L197">
    <cfRule type="cellIs" dxfId="53" priority="52" stopIfTrue="1" operator="between">
      <formula>1</formula>
      <formula>2</formula>
    </cfRule>
    <cfRule type="cellIs" dxfId="52" priority="53" stopIfTrue="1" operator="between">
      <formula>3</formula>
      <formula>4</formula>
    </cfRule>
    <cfRule type="cellIs" dxfId="51" priority="54" stopIfTrue="1" operator="between">
      <formula>5</formula>
      <formula>9</formula>
    </cfRule>
  </conditionalFormatting>
  <conditionalFormatting sqref="I197">
    <cfRule type="cellIs" dxfId="50" priority="49" stopIfTrue="1" operator="between">
      <formula>7.1</formula>
      <formula>9</formula>
    </cfRule>
    <cfRule type="cellIs" dxfId="49" priority="50" stopIfTrue="1" operator="between">
      <formula>5.1</formula>
      <formula>7</formula>
    </cfRule>
    <cfRule type="cellIs" dxfId="48" priority="51" stopIfTrue="1" operator="between">
      <formula>1</formula>
      <formula>5</formula>
    </cfRule>
  </conditionalFormatting>
  <conditionalFormatting sqref="L198">
    <cfRule type="cellIs" dxfId="47" priority="46" stopIfTrue="1" operator="between">
      <formula>1</formula>
      <formula>2</formula>
    </cfRule>
    <cfRule type="cellIs" dxfId="46" priority="47" stopIfTrue="1" operator="between">
      <formula>3</formula>
      <formula>4</formula>
    </cfRule>
    <cfRule type="cellIs" dxfId="45" priority="48" stopIfTrue="1" operator="between">
      <formula>5</formula>
      <formula>9</formula>
    </cfRule>
  </conditionalFormatting>
  <conditionalFormatting sqref="I198">
    <cfRule type="cellIs" dxfId="44" priority="43" stopIfTrue="1" operator="between">
      <formula>7.1</formula>
      <formula>9</formula>
    </cfRule>
    <cfRule type="cellIs" dxfId="43" priority="44" stopIfTrue="1" operator="between">
      <formula>5.1</formula>
      <formula>7</formula>
    </cfRule>
    <cfRule type="cellIs" dxfId="42" priority="45" stopIfTrue="1" operator="between">
      <formula>1</formula>
      <formula>5</formula>
    </cfRule>
  </conditionalFormatting>
  <conditionalFormatting sqref="L199">
    <cfRule type="cellIs" dxfId="41" priority="40" stopIfTrue="1" operator="between">
      <formula>1</formula>
      <formula>2</formula>
    </cfRule>
    <cfRule type="cellIs" dxfId="40" priority="41" stopIfTrue="1" operator="between">
      <formula>3</formula>
      <formula>4</formula>
    </cfRule>
    <cfRule type="cellIs" dxfId="39" priority="42" stopIfTrue="1" operator="between">
      <formula>5</formula>
      <formula>9</formula>
    </cfRule>
  </conditionalFormatting>
  <conditionalFormatting sqref="I199">
    <cfRule type="cellIs" dxfId="38" priority="37" stopIfTrue="1" operator="between">
      <formula>7.1</formula>
      <formula>9</formula>
    </cfRule>
    <cfRule type="cellIs" dxfId="37" priority="38" stopIfTrue="1" operator="between">
      <formula>5.1</formula>
      <formula>7</formula>
    </cfRule>
    <cfRule type="cellIs" dxfId="36" priority="39" stopIfTrue="1" operator="between">
      <formula>1</formula>
      <formula>5</formula>
    </cfRule>
  </conditionalFormatting>
  <conditionalFormatting sqref="L201">
    <cfRule type="cellIs" dxfId="35" priority="34" stopIfTrue="1" operator="between">
      <formula>1</formula>
      <formula>2</formula>
    </cfRule>
    <cfRule type="cellIs" dxfId="34" priority="35" stopIfTrue="1" operator="between">
      <formula>3</formula>
      <formula>4</formula>
    </cfRule>
    <cfRule type="cellIs" dxfId="33" priority="36" stopIfTrue="1" operator="between">
      <formula>5</formula>
      <formula>9</formula>
    </cfRule>
  </conditionalFormatting>
  <conditionalFormatting sqref="I201">
    <cfRule type="cellIs" dxfId="32" priority="31" stopIfTrue="1" operator="between">
      <formula>7.1</formula>
      <formula>9</formula>
    </cfRule>
    <cfRule type="cellIs" dxfId="31" priority="32" stopIfTrue="1" operator="between">
      <formula>5.1</formula>
      <formula>7</formula>
    </cfRule>
    <cfRule type="cellIs" dxfId="30" priority="33" stopIfTrue="1" operator="between">
      <formula>1</formula>
      <formula>5</formula>
    </cfRule>
  </conditionalFormatting>
  <conditionalFormatting sqref="L203">
    <cfRule type="cellIs" dxfId="29" priority="28" stopIfTrue="1" operator="between">
      <formula>1</formula>
      <formula>2</formula>
    </cfRule>
    <cfRule type="cellIs" dxfId="28" priority="29" stopIfTrue="1" operator="between">
      <formula>3</formula>
      <formula>4</formula>
    </cfRule>
    <cfRule type="cellIs" dxfId="27" priority="30" stopIfTrue="1" operator="between">
      <formula>5</formula>
      <formula>9</formula>
    </cfRule>
  </conditionalFormatting>
  <conditionalFormatting sqref="I203">
    <cfRule type="cellIs" dxfId="26" priority="25" stopIfTrue="1" operator="between">
      <formula>7.1</formula>
      <formula>9</formula>
    </cfRule>
    <cfRule type="cellIs" dxfId="25" priority="26" stopIfTrue="1" operator="between">
      <formula>5.1</formula>
      <formula>7</formula>
    </cfRule>
    <cfRule type="cellIs" dxfId="24" priority="27" stopIfTrue="1" operator="between">
      <formula>1</formula>
      <formula>5</formula>
    </cfRule>
  </conditionalFormatting>
  <conditionalFormatting sqref="L205">
    <cfRule type="cellIs" dxfId="23" priority="22" stopIfTrue="1" operator="between">
      <formula>1</formula>
      <formula>2</formula>
    </cfRule>
    <cfRule type="cellIs" dxfId="22" priority="23" stopIfTrue="1" operator="between">
      <formula>3</formula>
      <formula>4</formula>
    </cfRule>
    <cfRule type="cellIs" dxfId="21" priority="24" stopIfTrue="1" operator="between">
      <formula>5</formula>
      <formula>9</formula>
    </cfRule>
  </conditionalFormatting>
  <conditionalFormatting sqref="I205">
    <cfRule type="cellIs" dxfId="20" priority="19" stopIfTrue="1" operator="between">
      <formula>7.1</formula>
      <formula>9</formula>
    </cfRule>
    <cfRule type="cellIs" dxfId="19" priority="20" stopIfTrue="1" operator="between">
      <formula>5.1</formula>
      <formula>7</formula>
    </cfRule>
    <cfRule type="cellIs" dxfId="18" priority="21" stopIfTrue="1" operator="between">
      <formula>1</formula>
      <formula>5</formula>
    </cfRule>
  </conditionalFormatting>
  <conditionalFormatting sqref="L207">
    <cfRule type="cellIs" dxfId="17" priority="16" stopIfTrue="1" operator="between">
      <formula>1</formula>
      <formula>2</formula>
    </cfRule>
    <cfRule type="cellIs" dxfId="16" priority="17" stopIfTrue="1" operator="between">
      <formula>3</formula>
      <formula>4</formula>
    </cfRule>
    <cfRule type="cellIs" dxfId="15" priority="18" stopIfTrue="1" operator="between">
      <formula>5</formula>
      <formula>9</formula>
    </cfRule>
  </conditionalFormatting>
  <conditionalFormatting sqref="I207">
    <cfRule type="cellIs" dxfId="14" priority="13" stopIfTrue="1" operator="between">
      <formula>7.1</formula>
      <formula>9</formula>
    </cfRule>
    <cfRule type="cellIs" dxfId="13" priority="14" stopIfTrue="1" operator="between">
      <formula>5.1</formula>
      <formula>7</formula>
    </cfRule>
    <cfRule type="cellIs" dxfId="12" priority="15" stopIfTrue="1" operator="between">
      <formula>1</formula>
      <formula>5</formula>
    </cfRule>
  </conditionalFormatting>
  <conditionalFormatting sqref="L209">
    <cfRule type="cellIs" dxfId="11" priority="10" stopIfTrue="1" operator="between">
      <formula>1</formula>
      <formula>2</formula>
    </cfRule>
    <cfRule type="cellIs" dxfId="10" priority="11" stopIfTrue="1" operator="between">
      <formula>3</formula>
      <formula>4</formula>
    </cfRule>
    <cfRule type="cellIs" dxfId="9" priority="12" stopIfTrue="1" operator="between">
      <formula>5</formula>
      <formula>9</formula>
    </cfRule>
  </conditionalFormatting>
  <conditionalFormatting sqref="I209">
    <cfRule type="cellIs" dxfId="8" priority="7" stopIfTrue="1" operator="between">
      <formula>7.1</formula>
      <formula>9</formula>
    </cfRule>
    <cfRule type="cellIs" dxfId="7" priority="8" stopIfTrue="1" operator="between">
      <formula>5.1</formula>
      <formula>7</formula>
    </cfRule>
    <cfRule type="cellIs" dxfId="6" priority="9" stopIfTrue="1" operator="between">
      <formula>1</formula>
      <formula>5</formula>
    </cfRule>
  </conditionalFormatting>
  <conditionalFormatting sqref="L211">
    <cfRule type="cellIs" dxfId="5" priority="4" stopIfTrue="1" operator="between">
      <formula>1</formula>
      <formula>2</formula>
    </cfRule>
    <cfRule type="cellIs" dxfId="4" priority="5" stopIfTrue="1" operator="between">
      <formula>3</formula>
      <formula>4</formula>
    </cfRule>
    <cfRule type="cellIs" dxfId="3" priority="6" stopIfTrue="1" operator="between">
      <formula>5</formula>
      <formula>9</formula>
    </cfRule>
  </conditionalFormatting>
  <conditionalFormatting sqref="I211">
    <cfRule type="cellIs" dxfId="2" priority="1" stopIfTrue="1" operator="between">
      <formula>7.1</formula>
      <formula>9</formula>
    </cfRule>
    <cfRule type="cellIs" dxfId="1" priority="2" stopIfTrue="1" operator="between">
      <formula>5.1</formula>
      <formula>7</formula>
    </cfRule>
    <cfRule type="cellIs" dxfId="0" priority="3" stopIfTrue="1" operator="between">
      <formula>1</formula>
      <formula>5</formula>
    </cfRule>
  </conditionalFormatting>
  <printOptions horizontalCentered="1"/>
  <pageMargins left="0.15748031496062992" right="0.15748031496062992" top="0.78740157480314965" bottom="0.78740157480314965" header="0.51181102362204722" footer="0.51181102362204722"/>
  <pageSetup paperSize="256" scale="59" fitToHeight="15" orientation="landscape" r:id="rId1"/>
  <headerFooter alignWithMargins="0">
    <oddHeader>&amp;C&amp;"Arial,Kursiv"&amp;8Byggnavn&amp;R&amp;"Arial,Kursiv"&amp;8&amp;D</oddHeader>
    <oddFooter>&amp;R&amp;"Arial,Kursiv"&amp;8Side &amp;P av &amp;N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pageSetUpPr fitToPage="1"/>
  </sheetPr>
  <dimension ref="A1:N1215"/>
  <sheetViews>
    <sheetView zoomScale="73" zoomScaleNormal="73" workbookViewId="0">
      <pane ySplit="5" topLeftCell="A6" activePane="bottomLeft" state="frozen"/>
      <selection activeCell="C516" sqref="C516"/>
      <selection pane="bottomLeft" activeCell="A9" sqref="A9"/>
    </sheetView>
  </sheetViews>
  <sheetFormatPr baseColWidth="10" defaultColWidth="11.5703125" defaultRowHeight="15" x14ac:dyDescent="0.25"/>
  <cols>
    <col min="1" max="1" width="26.42578125" style="238" customWidth="1"/>
    <col min="2" max="2" width="15.7109375" style="238" customWidth="1"/>
    <col min="3" max="3" width="44.28515625" style="238" customWidth="1"/>
    <col min="4" max="4" width="54" style="238" customWidth="1"/>
    <col min="5" max="5" width="5" style="238" customWidth="1"/>
    <col min="6" max="6" width="55.28515625" style="238" customWidth="1"/>
    <col min="7" max="7" width="3.7109375" style="238" customWidth="1"/>
    <col min="8" max="8" width="47.85546875" style="238" customWidth="1"/>
    <col min="9" max="9" width="3.7109375" style="238" customWidth="1"/>
    <col min="10" max="10" width="45.85546875" style="238" customWidth="1"/>
    <col min="11" max="11" width="3.7109375" style="238" customWidth="1"/>
    <col min="12" max="12" width="0" style="238" hidden="1" customWidth="1"/>
    <col min="13" max="16384" width="11.5703125" style="238"/>
  </cols>
  <sheetData>
    <row r="1" spans="1:11" ht="21" x14ac:dyDescent="0.35">
      <c r="A1" s="251" t="s">
        <v>386</v>
      </c>
      <c r="B1" s="250"/>
      <c r="C1" s="250"/>
      <c r="D1" s="250"/>
      <c r="E1" s="250"/>
      <c r="F1" s="250"/>
      <c r="G1" s="250"/>
      <c r="H1" s="250"/>
      <c r="I1" s="250"/>
      <c r="J1" s="250"/>
    </row>
    <row r="2" spans="1:11" ht="21" x14ac:dyDescent="0.35">
      <c r="A2" s="251" t="s">
        <v>387</v>
      </c>
      <c r="B2" s="250"/>
      <c r="C2" s="250"/>
      <c r="D2" s="250"/>
      <c r="E2" s="250"/>
      <c r="F2" s="250"/>
      <c r="G2" s="250"/>
      <c r="H2" s="250"/>
      <c r="I2" s="250"/>
      <c r="J2" s="250"/>
    </row>
    <row r="3" spans="1:11" ht="18.75" x14ac:dyDescent="0.3">
      <c r="A3" s="252" t="s">
        <v>388</v>
      </c>
      <c r="B3" s="250"/>
      <c r="C3" s="250"/>
      <c r="D3" s="250"/>
      <c r="E3" s="250"/>
      <c r="F3" s="250"/>
      <c r="G3" s="250"/>
      <c r="H3" s="250"/>
      <c r="I3" s="250"/>
      <c r="J3" s="250"/>
    </row>
    <row r="4" spans="1:11" ht="18.75" x14ac:dyDescent="0.3">
      <c r="A4" s="252" t="s">
        <v>389</v>
      </c>
      <c r="B4" s="250"/>
      <c r="C4" s="250"/>
      <c r="D4" s="250"/>
      <c r="E4" s="250"/>
      <c r="F4" s="250"/>
      <c r="G4" s="250"/>
      <c r="H4" s="250"/>
      <c r="I4" s="250"/>
      <c r="J4" s="250"/>
    </row>
    <row r="5" spans="1:11" ht="18.75" x14ac:dyDescent="0.3">
      <c r="A5" s="441" t="s">
        <v>390</v>
      </c>
      <c r="B5" s="441" t="s">
        <v>391</v>
      </c>
      <c r="C5" s="441" t="s">
        <v>392</v>
      </c>
      <c r="D5" s="441" t="s">
        <v>393</v>
      </c>
      <c r="E5" s="441"/>
      <c r="F5" s="441" t="s">
        <v>394</v>
      </c>
      <c r="G5" s="441"/>
      <c r="H5" s="441" t="s">
        <v>395</v>
      </c>
      <c r="I5" s="441"/>
      <c r="J5" s="441" t="s">
        <v>396</v>
      </c>
    </row>
    <row r="6" spans="1:11" ht="45" x14ac:dyDescent="0.25">
      <c r="A6" s="239" t="s">
        <v>397</v>
      </c>
      <c r="B6" s="239" t="s">
        <v>398</v>
      </c>
      <c r="C6" s="239" t="s">
        <v>399</v>
      </c>
      <c r="D6" s="240" t="s">
        <v>400</v>
      </c>
      <c r="E6" s="239">
        <v>0</v>
      </c>
      <c r="F6" s="241" t="s">
        <v>401</v>
      </c>
      <c r="G6" s="239">
        <v>1</v>
      </c>
      <c r="H6" s="242" t="s">
        <v>402</v>
      </c>
      <c r="I6" s="239">
        <v>2</v>
      </c>
      <c r="J6" s="242" t="s">
        <v>403</v>
      </c>
      <c r="K6" s="239">
        <v>2</v>
      </c>
    </row>
    <row r="7" spans="1:11" ht="56.25" customHeight="1" x14ac:dyDescent="0.25">
      <c r="A7" s="239" t="s">
        <v>397</v>
      </c>
      <c r="B7" s="239" t="s">
        <v>404</v>
      </c>
      <c r="C7" s="239" t="s">
        <v>405</v>
      </c>
      <c r="D7" s="240" t="s">
        <v>406</v>
      </c>
      <c r="E7" s="239">
        <v>0</v>
      </c>
      <c r="F7" s="240" t="s">
        <v>407</v>
      </c>
      <c r="G7" s="239">
        <v>0</v>
      </c>
      <c r="H7" s="242" t="s">
        <v>408</v>
      </c>
      <c r="I7" s="239">
        <v>2</v>
      </c>
      <c r="J7" s="242" t="s">
        <v>409</v>
      </c>
      <c r="K7" s="239">
        <v>2</v>
      </c>
    </row>
    <row r="8" spans="1:11" ht="120" x14ac:dyDescent="0.25">
      <c r="A8" s="239" t="s">
        <v>410</v>
      </c>
      <c r="B8" s="239" t="s">
        <v>411</v>
      </c>
      <c r="C8" s="239" t="s">
        <v>412</v>
      </c>
      <c r="D8" s="240" t="s">
        <v>413</v>
      </c>
      <c r="E8" s="239">
        <v>0</v>
      </c>
      <c r="F8" s="241" t="s">
        <v>414</v>
      </c>
      <c r="G8" s="239">
        <v>1</v>
      </c>
      <c r="H8" s="242" t="s">
        <v>415</v>
      </c>
      <c r="I8" s="239">
        <v>2</v>
      </c>
      <c r="J8" s="243" t="s">
        <v>416</v>
      </c>
      <c r="K8" s="239">
        <v>3</v>
      </c>
    </row>
    <row r="9" spans="1:11" ht="209.25" customHeight="1" x14ac:dyDescent="0.25">
      <c r="A9" s="239" t="s">
        <v>417</v>
      </c>
      <c r="B9" s="239" t="s">
        <v>418</v>
      </c>
      <c r="C9" s="239" t="s">
        <v>419</v>
      </c>
      <c r="D9" s="240" t="s">
        <v>420</v>
      </c>
      <c r="E9" s="239">
        <v>0</v>
      </c>
      <c r="F9" s="240" t="s">
        <v>421</v>
      </c>
      <c r="G9" s="239">
        <v>0</v>
      </c>
      <c r="H9" s="242" t="s">
        <v>422</v>
      </c>
      <c r="I9" s="239">
        <v>2</v>
      </c>
      <c r="J9" s="243" t="s">
        <v>423</v>
      </c>
      <c r="K9" s="239">
        <v>3</v>
      </c>
    </row>
    <row r="10" spans="1:11" ht="225" x14ac:dyDescent="0.25">
      <c r="A10" s="239" t="s">
        <v>424</v>
      </c>
      <c r="B10" s="239" t="s">
        <v>425</v>
      </c>
      <c r="C10" s="239" t="s">
        <v>426</v>
      </c>
      <c r="D10" s="240" t="s">
        <v>427</v>
      </c>
      <c r="E10" s="239">
        <v>0</v>
      </c>
      <c r="F10" s="241" t="s">
        <v>428</v>
      </c>
      <c r="G10" s="239">
        <v>1</v>
      </c>
      <c r="H10" s="242" t="s">
        <v>429</v>
      </c>
      <c r="I10" s="239">
        <v>2</v>
      </c>
      <c r="J10" s="243" t="s">
        <v>430</v>
      </c>
      <c r="K10" s="239">
        <v>3</v>
      </c>
    </row>
    <row r="11" spans="1:11" ht="165" x14ac:dyDescent="0.25">
      <c r="A11" s="239" t="s">
        <v>431</v>
      </c>
      <c r="B11" s="239" t="s">
        <v>432</v>
      </c>
      <c r="C11" s="239" t="s">
        <v>433</v>
      </c>
      <c r="D11" s="240" t="s">
        <v>434</v>
      </c>
      <c r="E11" s="239">
        <v>0</v>
      </c>
      <c r="F11" s="241" t="s">
        <v>435</v>
      </c>
      <c r="G11" s="239">
        <v>1</v>
      </c>
      <c r="H11" s="241" t="s">
        <v>436</v>
      </c>
      <c r="I11" s="239">
        <v>1</v>
      </c>
      <c r="J11" s="243" t="s">
        <v>437</v>
      </c>
      <c r="K11" s="239">
        <v>3</v>
      </c>
    </row>
    <row r="12" spans="1:11" ht="225" x14ac:dyDescent="0.25">
      <c r="A12" s="239" t="s">
        <v>424</v>
      </c>
      <c r="B12" s="239" t="s">
        <v>438</v>
      </c>
      <c r="C12" s="239" t="s">
        <v>426</v>
      </c>
      <c r="D12" s="240" t="s">
        <v>427</v>
      </c>
      <c r="E12" s="239">
        <v>0</v>
      </c>
      <c r="F12" s="240" t="s">
        <v>428</v>
      </c>
      <c r="G12" s="239">
        <v>0</v>
      </c>
      <c r="H12" s="243" t="s">
        <v>429</v>
      </c>
      <c r="I12" s="239">
        <v>3</v>
      </c>
      <c r="J12" s="243" t="s">
        <v>430</v>
      </c>
      <c r="K12" s="239">
        <v>3</v>
      </c>
    </row>
    <row r="13" spans="1:11" ht="150" x14ac:dyDescent="0.25">
      <c r="A13" s="239" t="s">
        <v>424</v>
      </c>
      <c r="B13" s="239" t="s">
        <v>439</v>
      </c>
      <c r="C13" s="239" t="s">
        <v>440</v>
      </c>
      <c r="D13" s="240" t="s">
        <v>441</v>
      </c>
      <c r="E13" s="239">
        <v>0</v>
      </c>
      <c r="F13" s="241" t="s">
        <v>442</v>
      </c>
      <c r="G13" s="239">
        <v>1</v>
      </c>
      <c r="H13" s="242" t="s">
        <v>443</v>
      </c>
      <c r="I13" s="239">
        <v>2</v>
      </c>
      <c r="J13" s="243" t="s">
        <v>444</v>
      </c>
      <c r="K13" s="239">
        <v>3</v>
      </c>
    </row>
    <row r="14" spans="1:11" ht="60" x14ac:dyDescent="0.25">
      <c r="A14" s="239" t="s">
        <v>445</v>
      </c>
      <c r="B14" s="239" t="s">
        <v>446</v>
      </c>
      <c r="C14" s="239" t="s">
        <v>447</v>
      </c>
      <c r="D14" s="240" t="s">
        <v>448</v>
      </c>
      <c r="E14" s="239">
        <v>0</v>
      </c>
      <c r="F14" s="241" t="s">
        <v>449</v>
      </c>
      <c r="G14" s="239">
        <v>1</v>
      </c>
      <c r="H14" s="243" t="s">
        <v>450</v>
      </c>
      <c r="I14" s="239">
        <v>3</v>
      </c>
      <c r="J14" s="243" t="s">
        <v>451</v>
      </c>
      <c r="K14" s="239">
        <v>3</v>
      </c>
    </row>
    <row r="15" spans="1:11" ht="60" x14ac:dyDescent="0.25">
      <c r="A15" s="239" t="s">
        <v>452</v>
      </c>
      <c r="B15" s="239" t="s">
        <v>453</v>
      </c>
      <c r="C15" s="239" t="s">
        <v>454</v>
      </c>
      <c r="D15" s="240" t="s">
        <v>455</v>
      </c>
      <c r="E15" s="239">
        <v>0</v>
      </c>
      <c r="F15" s="241" t="s">
        <v>456</v>
      </c>
      <c r="G15" s="239">
        <v>1</v>
      </c>
      <c r="H15" s="242" t="s">
        <v>457</v>
      </c>
      <c r="I15" s="239">
        <v>2</v>
      </c>
      <c r="J15" s="242" t="s">
        <v>458</v>
      </c>
      <c r="K15" s="239">
        <v>2</v>
      </c>
    </row>
    <row r="16" spans="1:11" ht="120" x14ac:dyDescent="0.25">
      <c r="A16" s="239" t="s">
        <v>424</v>
      </c>
      <c r="B16" s="239" t="s">
        <v>459</v>
      </c>
      <c r="C16" s="239" t="s">
        <v>460</v>
      </c>
      <c r="D16" s="240" t="s">
        <v>461</v>
      </c>
      <c r="E16" s="239">
        <v>0</v>
      </c>
      <c r="F16" s="242" t="s">
        <v>462</v>
      </c>
      <c r="G16" s="239">
        <v>2</v>
      </c>
      <c r="H16" s="243" t="s">
        <v>463</v>
      </c>
      <c r="I16" s="239">
        <v>3</v>
      </c>
      <c r="J16" s="243" t="s">
        <v>464</v>
      </c>
      <c r="K16" s="239">
        <v>3</v>
      </c>
    </row>
    <row r="17" spans="1:11" ht="45" x14ac:dyDescent="0.25">
      <c r="A17" s="239" t="s">
        <v>445</v>
      </c>
      <c r="B17" s="239" t="s">
        <v>465</v>
      </c>
      <c r="C17" s="239" t="s">
        <v>466</v>
      </c>
      <c r="D17" s="239" t="s">
        <v>467</v>
      </c>
      <c r="E17" s="239"/>
      <c r="F17" s="239" t="s">
        <v>467</v>
      </c>
      <c r="G17" s="239"/>
      <c r="H17" s="239" t="s">
        <v>467</v>
      </c>
      <c r="I17" s="239"/>
      <c r="J17" s="240" t="s">
        <v>467</v>
      </c>
      <c r="K17" s="239">
        <v>0</v>
      </c>
    </row>
    <row r="18" spans="1:11" ht="75" x14ac:dyDescent="0.25">
      <c r="A18" s="239" t="s">
        <v>452</v>
      </c>
      <c r="B18" s="239" t="s">
        <v>468</v>
      </c>
      <c r="C18" s="239" t="s">
        <v>469</v>
      </c>
      <c r="D18" s="240" t="s">
        <v>448</v>
      </c>
      <c r="E18" s="239">
        <v>0</v>
      </c>
      <c r="F18" s="241" t="s">
        <v>470</v>
      </c>
      <c r="G18" s="239">
        <v>1</v>
      </c>
      <c r="H18" s="242" t="s">
        <v>471</v>
      </c>
      <c r="I18" s="239">
        <v>2</v>
      </c>
      <c r="J18" s="243" t="s">
        <v>472</v>
      </c>
      <c r="K18" s="239">
        <v>3</v>
      </c>
    </row>
    <row r="19" spans="1:11" ht="158.25" customHeight="1" x14ac:dyDescent="0.25">
      <c r="A19" s="239" t="s">
        <v>424</v>
      </c>
      <c r="B19" s="239" t="s">
        <v>473</v>
      </c>
      <c r="C19" s="239" t="s">
        <v>474</v>
      </c>
      <c r="D19" s="240" t="s">
        <v>475</v>
      </c>
      <c r="E19" s="239">
        <v>0</v>
      </c>
      <c r="F19" s="241" t="s">
        <v>476</v>
      </c>
      <c r="G19" s="239">
        <v>1</v>
      </c>
      <c r="H19" s="243" t="s">
        <v>477</v>
      </c>
      <c r="I19" s="239">
        <v>3</v>
      </c>
      <c r="J19" s="243" t="s">
        <v>478</v>
      </c>
      <c r="K19" s="239">
        <v>3</v>
      </c>
    </row>
    <row r="20" spans="1:11" ht="105" x14ac:dyDescent="0.25">
      <c r="A20" s="239" t="s">
        <v>424</v>
      </c>
      <c r="B20" s="239" t="s">
        <v>479</v>
      </c>
      <c r="C20" s="239" t="s">
        <v>480</v>
      </c>
      <c r="D20" s="240" t="s">
        <v>481</v>
      </c>
      <c r="E20" s="239">
        <v>0</v>
      </c>
      <c r="F20" s="241" t="s">
        <v>482</v>
      </c>
      <c r="G20" s="239">
        <v>1</v>
      </c>
      <c r="H20" s="242" t="s">
        <v>483</v>
      </c>
      <c r="I20" s="239">
        <v>2</v>
      </c>
      <c r="J20" s="243" t="s">
        <v>484</v>
      </c>
      <c r="K20" s="239">
        <v>3</v>
      </c>
    </row>
    <row r="21" spans="1:11" x14ac:dyDescent="0.25">
      <c r="A21" s="239" t="s">
        <v>485</v>
      </c>
      <c r="B21" s="239" t="s">
        <v>486</v>
      </c>
      <c r="C21" s="239" t="s">
        <v>487</v>
      </c>
      <c r="D21" s="240" t="s">
        <v>488</v>
      </c>
      <c r="E21" s="239">
        <v>0</v>
      </c>
      <c r="F21" s="240" t="s">
        <v>489</v>
      </c>
      <c r="G21" s="239">
        <v>0</v>
      </c>
      <c r="H21" s="241" t="s">
        <v>490</v>
      </c>
      <c r="I21" s="239">
        <v>1</v>
      </c>
      <c r="J21" s="242" t="s">
        <v>491</v>
      </c>
      <c r="K21" s="239">
        <v>2</v>
      </c>
    </row>
    <row r="22" spans="1:11" x14ac:dyDescent="0.25">
      <c r="A22" s="239" t="s">
        <v>492</v>
      </c>
      <c r="B22" s="239" t="s">
        <v>493</v>
      </c>
      <c r="C22" s="239" t="s">
        <v>494</v>
      </c>
      <c r="D22" s="240" t="s">
        <v>488</v>
      </c>
      <c r="E22" s="239">
        <v>0</v>
      </c>
      <c r="F22" s="240" t="s">
        <v>489</v>
      </c>
      <c r="G22" s="239">
        <v>0</v>
      </c>
      <c r="H22" s="241" t="s">
        <v>490</v>
      </c>
      <c r="I22" s="239">
        <v>1</v>
      </c>
      <c r="J22" s="242" t="s">
        <v>491</v>
      </c>
      <c r="K22" s="239">
        <v>2</v>
      </c>
    </row>
    <row r="23" spans="1:11" ht="60" x14ac:dyDescent="0.25">
      <c r="A23" s="239" t="s">
        <v>495</v>
      </c>
      <c r="B23" s="239" t="s">
        <v>496</v>
      </c>
      <c r="C23" s="239" t="s">
        <v>497</v>
      </c>
      <c r="D23" s="240" t="s">
        <v>498</v>
      </c>
      <c r="E23" s="239">
        <v>0</v>
      </c>
      <c r="F23" s="240" t="s">
        <v>499</v>
      </c>
      <c r="G23" s="239">
        <v>0</v>
      </c>
      <c r="H23" s="241" t="s">
        <v>500</v>
      </c>
      <c r="I23" s="239">
        <v>1</v>
      </c>
      <c r="J23" s="242" t="s">
        <v>501</v>
      </c>
      <c r="K23" s="239">
        <v>2</v>
      </c>
    </row>
    <row r="24" spans="1:11" ht="30" x14ac:dyDescent="0.25">
      <c r="A24" s="239" t="s">
        <v>502</v>
      </c>
      <c r="B24" s="239" t="s">
        <v>503</v>
      </c>
      <c r="C24" s="239" t="s">
        <v>504</v>
      </c>
      <c r="D24" s="240" t="s">
        <v>505</v>
      </c>
      <c r="E24" s="239">
        <v>0</v>
      </c>
      <c r="F24" s="240" t="s">
        <v>506</v>
      </c>
      <c r="G24" s="239">
        <v>0</v>
      </c>
      <c r="H24" s="241" t="s">
        <v>507</v>
      </c>
      <c r="I24" s="239">
        <v>1</v>
      </c>
      <c r="J24" s="242" t="s">
        <v>508</v>
      </c>
      <c r="K24" s="239">
        <v>2</v>
      </c>
    </row>
    <row r="25" spans="1:11" ht="75" x14ac:dyDescent="0.25">
      <c r="A25" s="239" t="s">
        <v>509</v>
      </c>
      <c r="B25" s="239" t="s">
        <v>510</v>
      </c>
      <c r="C25" s="239" t="s">
        <v>511</v>
      </c>
      <c r="D25" s="240" t="s">
        <v>512</v>
      </c>
      <c r="E25" s="239">
        <v>0</v>
      </c>
      <c r="F25" s="242" t="s">
        <v>506</v>
      </c>
      <c r="G25" s="239">
        <v>2</v>
      </c>
      <c r="H25" s="242" t="s">
        <v>513</v>
      </c>
      <c r="I25" s="239">
        <v>2</v>
      </c>
      <c r="J25" s="243" t="s">
        <v>514</v>
      </c>
      <c r="K25" s="239">
        <v>3</v>
      </c>
    </row>
    <row r="26" spans="1:11" ht="75" x14ac:dyDescent="0.25">
      <c r="A26" s="239" t="s">
        <v>515</v>
      </c>
      <c r="B26" s="239" t="s">
        <v>516</v>
      </c>
      <c r="C26" s="239" t="s">
        <v>517</v>
      </c>
      <c r="D26" s="240" t="s">
        <v>512</v>
      </c>
      <c r="E26" s="239">
        <v>0</v>
      </c>
      <c r="F26" s="240" t="s">
        <v>506</v>
      </c>
      <c r="G26" s="239">
        <v>0</v>
      </c>
      <c r="H26" s="241" t="s">
        <v>518</v>
      </c>
      <c r="I26" s="239">
        <v>1</v>
      </c>
      <c r="J26" s="242" t="s">
        <v>519</v>
      </c>
      <c r="K26" s="239">
        <v>2</v>
      </c>
    </row>
    <row r="27" spans="1:11" ht="45" x14ac:dyDescent="0.25">
      <c r="A27" s="239" t="s">
        <v>520</v>
      </c>
      <c r="B27" s="239" t="s">
        <v>521</v>
      </c>
      <c r="C27" s="239" t="s">
        <v>522</v>
      </c>
      <c r="D27" s="240" t="s">
        <v>512</v>
      </c>
      <c r="E27" s="239">
        <v>0</v>
      </c>
      <c r="F27" s="240" t="s">
        <v>506</v>
      </c>
      <c r="G27" s="239">
        <v>0</v>
      </c>
      <c r="H27" s="241" t="s">
        <v>523</v>
      </c>
      <c r="I27" s="239">
        <v>1</v>
      </c>
      <c r="J27" s="242" t="s">
        <v>524</v>
      </c>
      <c r="K27" s="239">
        <v>2</v>
      </c>
    </row>
    <row r="28" spans="1:11" ht="45" x14ac:dyDescent="0.25">
      <c r="A28" s="239" t="s">
        <v>525</v>
      </c>
      <c r="B28" s="239" t="s">
        <v>526</v>
      </c>
      <c r="C28" s="239" t="s">
        <v>527</v>
      </c>
      <c r="D28" s="240" t="s">
        <v>528</v>
      </c>
      <c r="E28" s="239">
        <v>0</v>
      </c>
      <c r="F28" s="241" t="s">
        <v>529</v>
      </c>
      <c r="G28" s="239">
        <v>1</v>
      </c>
      <c r="H28" s="242" t="s">
        <v>530</v>
      </c>
      <c r="I28" s="239">
        <v>2</v>
      </c>
      <c r="J28" s="243" t="s">
        <v>531</v>
      </c>
      <c r="K28" s="239">
        <v>3</v>
      </c>
    </row>
    <row r="29" spans="1:11" ht="45" x14ac:dyDescent="0.25">
      <c r="A29" s="239" t="s">
        <v>532</v>
      </c>
      <c r="B29" s="239" t="s">
        <v>533</v>
      </c>
      <c r="C29" s="239" t="s">
        <v>534</v>
      </c>
      <c r="D29" s="240" t="s">
        <v>512</v>
      </c>
      <c r="E29" s="239">
        <v>0</v>
      </c>
      <c r="F29" s="241" t="s">
        <v>535</v>
      </c>
      <c r="G29" s="239">
        <v>1</v>
      </c>
      <c r="H29" s="239" t="s">
        <v>536</v>
      </c>
      <c r="I29" s="239"/>
      <c r="J29" s="239" t="s">
        <v>537</v>
      </c>
      <c r="K29" s="239"/>
    </row>
    <row r="30" spans="1:11" ht="75" x14ac:dyDescent="0.25">
      <c r="A30" s="239" t="s">
        <v>538</v>
      </c>
      <c r="B30" s="239" t="s">
        <v>539</v>
      </c>
      <c r="C30" s="239" t="s">
        <v>540</v>
      </c>
      <c r="D30" s="240" t="s">
        <v>541</v>
      </c>
      <c r="E30" s="239">
        <v>0</v>
      </c>
      <c r="F30" s="241" t="s">
        <v>542</v>
      </c>
      <c r="G30" s="239">
        <v>1</v>
      </c>
      <c r="H30" s="242" t="s">
        <v>543</v>
      </c>
      <c r="I30" s="239">
        <v>2</v>
      </c>
      <c r="J30" s="243" t="s">
        <v>544</v>
      </c>
      <c r="K30" s="239">
        <v>3</v>
      </c>
    </row>
    <row r="31" spans="1:11" ht="75" x14ac:dyDescent="0.25">
      <c r="A31" s="239" t="s">
        <v>545</v>
      </c>
      <c r="B31" s="239" t="s">
        <v>546</v>
      </c>
      <c r="C31" s="239" t="s">
        <v>547</v>
      </c>
      <c r="D31" s="240" t="s">
        <v>548</v>
      </c>
      <c r="E31" s="239">
        <v>0</v>
      </c>
      <c r="F31" s="241" t="s">
        <v>549</v>
      </c>
      <c r="G31" s="239">
        <v>1</v>
      </c>
      <c r="H31" s="242" t="s">
        <v>550</v>
      </c>
      <c r="I31" s="239">
        <v>2</v>
      </c>
      <c r="J31" s="242" t="s">
        <v>551</v>
      </c>
      <c r="K31" s="239">
        <v>2</v>
      </c>
    </row>
    <row r="32" spans="1:11" ht="75" x14ac:dyDescent="0.25">
      <c r="A32" s="239" t="s">
        <v>552</v>
      </c>
      <c r="B32" s="239" t="s">
        <v>553</v>
      </c>
      <c r="C32" s="239" t="s">
        <v>554</v>
      </c>
      <c r="D32" s="240" t="s">
        <v>555</v>
      </c>
      <c r="E32" s="239">
        <v>0</v>
      </c>
      <c r="F32" s="241" t="s">
        <v>556</v>
      </c>
      <c r="G32" s="239">
        <v>1</v>
      </c>
      <c r="H32" s="242" t="s">
        <v>557</v>
      </c>
      <c r="I32" s="239">
        <v>2</v>
      </c>
      <c r="J32" s="243" t="s">
        <v>558</v>
      </c>
      <c r="K32" s="239">
        <v>3</v>
      </c>
    </row>
    <row r="33" spans="1:11" ht="45" x14ac:dyDescent="0.25">
      <c r="A33" s="239" t="s">
        <v>559</v>
      </c>
      <c r="B33" s="239" t="s">
        <v>560</v>
      </c>
      <c r="C33" s="239" t="s">
        <v>561</v>
      </c>
      <c r="D33" s="240" t="s">
        <v>562</v>
      </c>
      <c r="E33" s="239">
        <v>0</v>
      </c>
      <c r="F33" s="240" t="s">
        <v>563</v>
      </c>
      <c r="G33" s="239">
        <v>0</v>
      </c>
      <c r="H33" s="239" t="s">
        <v>537</v>
      </c>
      <c r="I33" s="239"/>
      <c r="J33" s="242" t="s">
        <v>564</v>
      </c>
      <c r="K33" s="239">
        <v>2</v>
      </c>
    </row>
    <row r="34" spans="1:11" ht="45" x14ac:dyDescent="0.25">
      <c r="A34" s="239" t="s">
        <v>559</v>
      </c>
      <c r="B34" s="239" t="s">
        <v>565</v>
      </c>
      <c r="C34" s="239" t="s">
        <v>561</v>
      </c>
      <c r="D34" s="240" t="s">
        <v>566</v>
      </c>
      <c r="E34" s="239">
        <v>0</v>
      </c>
      <c r="F34" s="240" t="s">
        <v>567</v>
      </c>
      <c r="G34" s="239">
        <v>0</v>
      </c>
      <c r="H34" s="239" t="s">
        <v>567</v>
      </c>
      <c r="I34" s="239"/>
      <c r="J34" s="242" t="s">
        <v>567</v>
      </c>
      <c r="K34" s="239">
        <v>2</v>
      </c>
    </row>
    <row r="35" spans="1:11" ht="45" x14ac:dyDescent="0.25">
      <c r="A35" s="239" t="s">
        <v>559</v>
      </c>
      <c r="B35" s="239" t="s">
        <v>568</v>
      </c>
      <c r="C35" s="239" t="s">
        <v>569</v>
      </c>
      <c r="D35" s="240" t="s">
        <v>570</v>
      </c>
      <c r="E35" s="239">
        <v>0</v>
      </c>
      <c r="F35" s="241" t="s">
        <v>571</v>
      </c>
      <c r="G35" s="239">
        <v>1</v>
      </c>
      <c r="H35" s="242" t="s">
        <v>572</v>
      </c>
      <c r="I35" s="239">
        <v>2</v>
      </c>
      <c r="J35" s="243" t="s">
        <v>573</v>
      </c>
      <c r="K35" s="239">
        <v>3</v>
      </c>
    </row>
    <row r="36" spans="1:11" ht="90" x14ac:dyDescent="0.25">
      <c r="A36" s="239" t="s">
        <v>559</v>
      </c>
      <c r="B36" s="239" t="s">
        <v>574</v>
      </c>
      <c r="C36" s="239" t="s">
        <v>575</v>
      </c>
      <c r="D36" s="240" t="s">
        <v>576</v>
      </c>
      <c r="E36" s="239">
        <v>0</v>
      </c>
      <c r="F36" s="241" t="s">
        <v>577</v>
      </c>
      <c r="G36" s="239">
        <v>1</v>
      </c>
      <c r="H36" s="242" t="s">
        <v>578</v>
      </c>
      <c r="I36" s="239">
        <v>2</v>
      </c>
      <c r="J36" s="243" t="s">
        <v>579</v>
      </c>
      <c r="K36" s="239">
        <v>3</v>
      </c>
    </row>
    <row r="37" spans="1:11" ht="75" x14ac:dyDescent="0.25">
      <c r="A37" s="239" t="s">
        <v>580</v>
      </c>
      <c r="B37" s="239" t="s">
        <v>581</v>
      </c>
      <c r="C37" s="239" t="s">
        <v>582</v>
      </c>
      <c r="D37" s="240" t="s">
        <v>583</v>
      </c>
      <c r="E37" s="239">
        <v>0</v>
      </c>
      <c r="F37" s="241" t="s">
        <v>584</v>
      </c>
      <c r="G37" s="239">
        <v>1</v>
      </c>
      <c r="H37" s="242" t="s">
        <v>585</v>
      </c>
      <c r="I37" s="239">
        <v>2</v>
      </c>
      <c r="J37" s="243" t="s">
        <v>586</v>
      </c>
      <c r="K37" s="239">
        <v>3</v>
      </c>
    </row>
    <row r="38" spans="1:11" ht="45" x14ac:dyDescent="0.25">
      <c r="A38" s="239" t="s">
        <v>587</v>
      </c>
      <c r="B38" s="239" t="s">
        <v>588</v>
      </c>
      <c r="C38" s="239" t="s">
        <v>589</v>
      </c>
      <c r="D38" s="240" t="s">
        <v>590</v>
      </c>
      <c r="E38" s="239">
        <v>0</v>
      </c>
      <c r="F38" s="241" t="s">
        <v>591</v>
      </c>
      <c r="G38" s="239">
        <v>1</v>
      </c>
      <c r="H38" s="242" t="s">
        <v>592</v>
      </c>
      <c r="I38" s="239">
        <v>2</v>
      </c>
      <c r="J38" s="242" t="s">
        <v>593</v>
      </c>
      <c r="K38" s="239">
        <v>2</v>
      </c>
    </row>
    <row r="39" spans="1:11" ht="30" x14ac:dyDescent="0.25">
      <c r="A39" s="239" t="s">
        <v>587</v>
      </c>
      <c r="B39" s="239" t="s">
        <v>594</v>
      </c>
      <c r="C39" s="239" t="s">
        <v>595</v>
      </c>
      <c r="D39" s="240" t="s">
        <v>596</v>
      </c>
      <c r="E39" s="239">
        <v>0</v>
      </c>
      <c r="F39" s="240" t="s">
        <v>597</v>
      </c>
      <c r="G39" s="239">
        <v>0</v>
      </c>
      <c r="H39" s="241" t="s">
        <v>598</v>
      </c>
      <c r="I39" s="239">
        <v>1</v>
      </c>
      <c r="J39" s="242" t="s">
        <v>599</v>
      </c>
      <c r="K39" s="239">
        <v>2</v>
      </c>
    </row>
    <row r="40" spans="1:11" ht="45" x14ac:dyDescent="0.25">
      <c r="A40" s="239" t="s">
        <v>600</v>
      </c>
      <c r="B40" s="239" t="s">
        <v>601</v>
      </c>
      <c r="C40" s="239" t="s">
        <v>602</v>
      </c>
      <c r="D40" s="240" t="s">
        <v>603</v>
      </c>
      <c r="E40" s="239">
        <v>0</v>
      </c>
      <c r="F40" s="241" t="s">
        <v>604</v>
      </c>
      <c r="G40" s="239">
        <v>1</v>
      </c>
      <c r="H40" s="241" t="s">
        <v>605</v>
      </c>
      <c r="I40" s="239">
        <v>1</v>
      </c>
      <c r="J40" s="243" t="s">
        <v>606</v>
      </c>
      <c r="K40" s="239">
        <v>3</v>
      </c>
    </row>
    <row r="41" spans="1:11" ht="30" x14ac:dyDescent="0.25">
      <c r="A41" s="239" t="s">
        <v>600</v>
      </c>
      <c r="B41" s="239" t="s">
        <v>607</v>
      </c>
      <c r="C41" s="239" t="s">
        <v>608</v>
      </c>
      <c r="D41" s="240" t="s">
        <v>609</v>
      </c>
      <c r="E41" s="239">
        <v>0</v>
      </c>
      <c r="F41" s="240" t="s">
        <v>567</v>
      </c>
      <c r="G41" s="239">
        <v>0</v>
      </c>
      <c r="H41" s="241" t="s">
        <v>536</v>
      </c>
      <c r="I41" s="239">
        <v>1</v>
      </c>
      <c r="J41" s="242" t="s">
        <v>567</v>
      </c>
      <c r="K41" s="239">
        <v>2</v>
      </c>
    </row>
    <row r="42" spans="1:11" ht="30" x14ac:dyDescent="0.25">
      <c r="A42" s="239" t="s">
        <v>600</v>
      </c>
      <c r="B42" s="239" t="s">
        <v>610</v>
      </c>
      <c r="C42" s="239" t="s">
        <v>611</v>
      </c>
      <c r="D42" s="240" t="s">
        <v>612</v>
      </c>
      <c r="E42" s="239">
        <v>0</v>
      </c>
      <c r="F42" s="240" t="s">
        <v>613</v>
      </c>
      <c r="G42" s="239">
        <v>0</v>
      </c>
      <c r="H42" s="242" t="s">
        <v>614</v>
      </c>
      <c r="I42" s="239">
        <v>2</v>
      </c>
      <c r="J42" s="242" t="s">
        <v>615</v>
      </c>
      <c r="K42" s="239">
        <v>2</v>
      </c>
    </row>
    <row r="43" spans="1:11" ht="60" x14ac:dyDescent="0.25">
      <c r="A43" s="239" t="s">
        <v>600</v>
      </c>
      <c r="B43" s="239" t="s">
        <v>616</v>
      </c>
      <c r="C43" s="239" t="s">
        <v>617</v>
      </c>
      <c r="D43" s="240" t="s">
        <v>618</v>
      </c>
      <c r="E43" s="239">
        <v>0</v>
      </c>
      <c r="F43" s="240" t="s">
        <v>619</v>
      </c>
      <c r="G43" s="239">
        <v>0</v>
      </c>
      <c r="H43" s="242" t="s">
        <v>620</v>
      </c>
      <c r="I43" s="239">
        <v>2</v>
      </c>
      <c r="J43" s="242" t="s">
        <v>621</v>
      </c>
      <c r="K43" s="239">
        <v>2</v>
      </c>
    </row>
    <row r="44" spans="1:11" ht="45" x14ac:dyDescent="0.25">
      <c r="A44" s="239" t="s">
        <v>600</v>
      </c>
      <c r="B44" s="239" t="s">
        <v>622</v>
      </c>
      <c r="C44" s="239" t="s">
        <v>623</v>
      </c>
      <c r="D44" s="240" t="s">
        <v>624</v>
      </c>
      <c r="E44" s="239">
        <v>0</v>
      </c>
      <c r="F44" s="240" t="s">
        <v>619</v>
      </c>
      <c r="G44" s="239">
        <v>0</v>
      </c>
      <c r="H44" s="242" t="s">
        <v>620</v>
      </c>
      <c r="I44" s="239">
        <v>2</v>
      </c>
      <c r="J44" s="242" t="s">
        <v>625</v>
      </c>
      <c r="K44" s="239">
        <v>2</v>
      </c>
    </row>
    <row r="45" spans="1:11" ht="60" x14ac:dyDescent="0.25">
      <c r="A45" s="239" t="s">
        <v>600</v>
      </c>
      <c r="B45" s="239" t="s">
        <v>626</v>
      </c>
      <c r="C45" s="239" t="s">
        <v>627</v>
      </c>
      <c r="D45" s="240" t="s">
        <v>628</v>
      </c>
      <c r="E45" s="239">
        <v>0</v>
      </c>
      <c r="F45" s="242" t="s">
        <v>629</v>
      </c>
      <c r="G45" s="239">
        <v>2</v>
      </c>
      <c r="H45" s="242" t="s">
        <v>630</v>
      </c>
      <c r="I45" s="239">
        <v>2</v>
      </c>
      <c r="J45" s="242" t="s">
        <v>631</v>
      </c>
      <c r="K45" s="239">
        <v>2</v>
      </c>
    </row>
    <row r="46" spans="1:11" ht="60" x14ac:dyDescent="0.25">
      <c r="A46" s="239" t="s">
        <v>632</v>
      </c>
      <c r="B46" s="239" t="s">
        <v>633</v>
      </c>
      <c r="C46" s="239" t="s">
        <v>634</v>
      </c>
      <c r="D46" s="240" t="s">
        <v>609</v>
      </c>
      <c r="E46" s="239">
        <v>0</v>
      </c>
      <c r="F46" s="242" t="s">
        <v>635</v>
      </c>
      <c r="G46" s="239">
        <v>2</v>
      </c>
      <c r="H46" s="242" t="s">
        <v>536</v>
      </c>
      <c r="I46" s="239">
        <v>2</v>
      </c>
      <c r="J46" s="239" t="s">
        <v>567</v>
      </c>
      <c r="K46" s="239"/>
    </row>
    <row r="47" spans="1:11" ht="105" x14ac:dyDescent="0.25">
      <c r="A47" s="239" t="s">
        <v>632</v>
      </c>
      <c r="B47" s="239" t="s">
        <v>636</v>
      </c>
      <c r="C47" s="239" t="s">
        <v>637</v>
      </c>
      <c r="D47" s="240" t="s">
        <v>609</v>
      </c>
      <c r="E47" s="239">
        <v>0</v>
      </c>
      <c r="F47" s="242" t="s">
        <v>635</v>
      </c>
      <c r="G47" s="239">
        <v>2</v>
      </c>
      <c r="H47" s="242" t="s">
        <v>536</v>
      </c>
      <c r="I47" s="239">
        <v>2</v>
      </c>
      <c r="J47" s="239" t="s">
        <v>567</v>
      </c>
      <c r="K47" s="239"/>
    </row>
    <row r="48" spans="1:11" ht="75" x14ac:dyDescent="0.25">
      <c r="A48" s="239" t="s">
        <v>632</v>
      </c>
      <c r="B48" s="239" t="s">
        <v>638</v>
      </c>
      <c r="C48" s="239" t="s">
        <v>639</v>
      </c>
      <c r="D48" s="240" t="s">
        <v>609</v>
      </c>
      <c r="E48" s="239">
        <v>0</v>
      </c>
      <c r="F48" s="240" t="s">
        <v>635</v>
      </c>
      <c r="G48" s="239">
        <v>0</v>
      </c>
      <c r="H48" s="239" t="s">
        <v>536</v>
      </c>
      <c r="I48" s="239"/>
      <c r="J48" s="242" t="s">
        <v>567</v>
      </c>
      <c r="K48" s="239">
        <v>2</v>
      </c>
    </row>
    <row r="49" spans="1:11" ht="45" x14ac:dyDescent="0.25">
      <c r="A49" s="239" t="s">
        <v>640</v>
      </c>
      <c r="B49" s="239" t="s">
        <v>641</v>
      </c>
      <c r="C49" s="239" t="s">
        <v>642</v>
      </c>
      <c r="D49" s="240" t="s">
        <v>643</v>
      </c>
      <c r="E49" s="239">
        <v>0</v>
      </c>
      <c r="F49" s="240" t="s">
        <v>644</v>
      </c>
      <c r="G49" s="239">
        <v>0</v>
      </c>
      <c r="H49" s="242" t="s">
        <v>645</v>
      </c>
      <c r="I49" s="239">
        <v>2</v>
      </c>
      <c r="J49" s="242" t="s">
        <v>646</v>
      </c>
      <c r="K49" s="239">
        <v>2</v>
      </c>
    </row>
    <row r="50" spans="1:11" ht="45" x14ac:dyDescent="0.25">
      <c r="A50" s="239" t="s">
        <v>640</v>
      </c>
      <c r="B50" s="239" t="s">
        <v>647</v>
      </c>
      <c r="C50" s="239" t="s">
        <v>648</v>
      </c>
      <c r="D50" s="239" t="s">
        <v>609</v>
      </c>
      <c r="E50" s="239"/>
      <c r="F50" s="241" t="s">
        <v>635</v>
      </c>
      <c r="G50" s="239">
        <v>1</v>
      </c>
      <c r="H50" s="242" t="s">
        <v>536</v>
      </c>
      <c r="I50" s="239">
        <v>2</v>
      </c>
      <c r="J50" s="239" t="s">
        <v>537</v>
      </c>
      <c r="K50" s="239"/>
    </row>
    <row r="51" spans="1:11" ht="45" x14ac:dyDescent="0.25">
      <c r="A51" s="239" t="s">
        <v>640</v>
      </c>
      <c r="B51" s="239" t="s">
        <v>649</v>
      </c>
      <c r="C51" s="239" t="s">
        <v>650</v>
      </c>
      <c r="D51" s="239" t="s">
        <v>651</v>
      </c>
      <c r="E51" s="239"/>
      <c r="F51" s="242" t="s">
        <v>652</v>
      </c>
      <c r="G51" s="239">
        <v>2</v>
      </c>
      <c r="H51" s="239" t="s">
        <v>653</v>
      </c>
      <c r="I51" s="239"/>
      <c r="J51" s="239" t="s">
        <v>567</v>
      </c>
      <c r="K51" s="239"/>
    </row>
    <row r="52" spans="1:11" ht="30" x14ac:dyDescent="0.25">
      <c r="A52" s="239" t="s">
        <v>640</v>
      </c>
      <c r="B52" s="239" t="s">
        <v>654</v>
      </c>
      <c r="C52" s="239" t="s">
        <v>655</v>
      </c>
      <c r="D52" s="239" t="s">
        <v>656</v>
      </c>
      <c r="E52" s="239"/>
      <c r="F52" s="240" t="s">
        <v>657</v>
      </c>
      <c r="G52" s="239">
        <v>0</v>
      </c>
      <c r="H52" s="242" t="s">
        <v>658</v>
      </c>
      <c r="I52" s="239">
        <v>2</v>
      </c>
      <c r="J52" s="239" t="s">
        <v>567</v>
      </c>
      <c r="K52" s="239"/>
    </row>
    <row r="53" spans="1:11" ht="45" x14ac:dyDescent="0.25">
      <c r="A53" s="239" t="s">
        <v>659</v>
      </c>
      <c r="B53" s="239" t="s">
        <v>660</v>
      </c>
      <c r="C53" s="239" t="s">
        <v>661</v>
      </c>
      <c r="D53" s="240" t="s">
        <v>662</v>
      </c>
      <c r="E53" s="239">
        <v>0</v>
      </c>
      <c r="F53" s="241" t="s">
        <v>663</v>
      </c>
      <c r="G53" s="239">
        <v>1</v>
      </c>
      <c r="H53" s="242" t="s">
        <v>664</v>
      </c>
      <c r="I53" s="239">
        <v>2</v>
      </c>
      <c r="J53" s="239" t="s">
        <v>567</v>
      </c>
      <c r="K53" s="239"/>
    </row>
    <row r="54" spans="1:11" ht="75" x14ac:dyDescent="0.25">
      <c r="A54" s="239" t="s">
        <v>659</v>
      </c>
      <c r="B54" s="239" t="s">
        <v>665</v>
      </c>
      <c r="C54" s="239" t="s">
        <v>666</v>
      </c>
      <c r="D54" s="240" t="s">
        <v>667</v>
      </c>
      <c r="E54" s="239">
        <v>0</v>
      </c>
      <c r="F54" s="241" t="s">
        <v>668</v>
      </c>
      <c r="G54" s="239">
        <v>1</v>
      </c>
      <c r="H54" s="242" t="s">
        <v>669</v>
      </c>
      <c r="I54" s="239">
        <v>2</v>
      </c>
      <c r="J54" s="242" t="s">
        <v>670</v>
      </c>
      <c r="K54" s="239">
        <v>2</v>
      </c>
    </row>
    <row r="55" spans="1:11" ht="30" x14ac:dyDescent="0.25">
      <c r="A55" s="239" t="s">
        <v>671</v>
      </c>
      <c r="B55" s="239" t="s">
        <v>672</v>
      </c>
      <c r="C55" s="239" t="s">
        <v>673</v>
      </c>
      <c r="D55" s="240" t="s">
        <v>674</v>
      </c>
      <c r="E55" s="239">
        <v>0</v>
      </c>
      <c r="F55" s="241" t="s">
        <v>675</v>
      </c>
      <c r="G55" s="239">
        <v>1</v>
      </c>
      <c r="H55" s="242" t="s">
        <v>676</v>
      </c>
      <c r="I55" s="239">
        <v>2</v>
      </c>
      <c r="J55" s="239" t="s">
        <v>567</v>
      </c>
      <c r="K55" s="239"/>
    </row>
    <row r="56" spans="1:11" ht="30" x14ac:dyDescent="0.25">
      <c r="A56" s="239" t="s">
        <v>671</v>
      </c>
      <c r="B56" s="239" t="s">
        <v>677</v>
      </c>
      <c r="C56" s="239" t="s">
        <v>678</v>
      </c>
      <c r="D56" s="240" t="s">
        <v>679</v>
      </c>
      <c r="E56" s="239">
        <v>0</v>
      </c>
      <c r="F56" s="241" t="s">
        <v>680</v>
      </c>
      <c r="G56" s="239">
        <v>1</v>
      </c>
      <c r="H56" s="239" t="s">
        <v>567</v>
      </c>
      <c r="I56" s="239"/>
      <c r="J56" s="239" t="s">
        <v>567</v>
      </c>
      <c r="K56" s="239"/>
    </row>
    <row r="57" spans="1:11" ht="45" x14ac:dyDescent="0.25">
      <c r="A57" s="239" t="s">
        <v>587</v>
      </c>
      <c r="B57" s="239" t="s">
        <v>681</v>
      </c>
      <c r="C57" s="239" t="s">
        <v>682</v>
      </c>
      <c r="D57" s="240" t="s">
        <v>683</v>
      </c>
      <c r="E57" s="239">
        <v>0</v>
      </c>
      <c r="F57" s="241" t="s">
        <v>684</v>
      </c>
      <c r="G57" s="239">
        <v>1</v>
      </c>
      <c r="H57" s="242" t="s">
        <v>685</v>
      </c>
      <c r="I57" s="239">
        <v>2</v>
      </c>
      <c r="J57" s="243" t="s">
        <v>686</v>
      </c>
      <c r="K57" s="239">
        <v>3</v>
      </c>
    </row>
    <row r="58" spans="1:11" ht="75" x14ac:dyDescent="0.25">
      <c r="A58" s="239" t="s">
        <v>587</v>
      </c>
      <c r="B58" s="239" t="s">
        <v>687</v>
      </c>
      <c r="C58" s="239" t="s">
        <v>688</v>
      </c>
      <c r="D58" s="240" t="s">
        <v>688</v>
      </c>
      <c r="E58" s="239">
        <v>0</v>
      </c>
      <c r="F58" s="241" t="s">
        <v>689</v>
      </c>
      <c r="G58" s="239">
        <v>1</v>
      </c>
      <c r="H58" s="242" t="s">
        <v>690</v>
      </c>
      <c r="I58" s="239">
        <v>2</v>
      </c>
      <c r="J58" s="243" t="s">
        <v>691</v>
      </c>
      <c r="K58" s="239">
        <v>3</v>
      </c>
    </row>
    <row r="59" spans="1:11" ht="45" x14ac:dyDescent="0.25">
      <c r="A59" s="239" t="s">
        <v>692</v>
      </c>
      <c r="B59" s="239" t="s">
        <v>693</v>
      </c>
      <c r="C59" s="239" t="s">
        <v>694</v>
      </c>
      <c r="D59" s="240" t="s">
        <v>695</v>
      </c>
      <c r="E59" s="239">
        <v>0</v>
      </c>
      <c r="F59" s="241" t="s">
        <v>696</v>
      </c>
      <c r="G59" s="239">
        <v>1</v>
      </c>
      <c r="H59" s="241" t="s">
        <v>696</v>
      </c>
      <c r="I59" s="239">
        <v>1</v>
      </c>
      <c r="J59" s="242" t="s">
        <v>697</v>
      </c>
      <c r="K59" s="239">
        <v>2</v>
      </c>
    </row>
    <row r="60" spans="1:11" ht="45" x14ac:dyDescent="0.25">
      <c r="A60" s="239" t="s">
        <v>580</v>
      </c>
      <c r="B60" s="239" t="s">
        <v>698</v>
      </c>
      <c r="C60" s="239" t="s">
        <v>699</v>
      </c>
      <c r="D60" s="240" t="s">
        <v>700</v>
      </c>
      <c r="E60" s="239">
        <v>0</v>
      </c>
      <c r="F60" s="241" t="s">
        <v>701</v>
      </c>
      <c r="G60" s="239">
        <v>1</v>
      </c>
      <c r="H60" s="242" t="s">
        <v>702</v>
      </c>
      <c r="I60" s="239">
        <v>2</v>
      </c>
      <c r="J60" s="239"/>
      <c r="K60" s="239"/>
    </row>
    <row r="61" spans="1:11" ht="30" x14ac:dyDescent="0.25">
      <c r="A61" s="239" t="s">
        <v>703</v>
      </c>
      <c r="B61" s="239" t="s">
        <v>704</v>
      </c>
      <c r="C61" s="239" t="s">
        <v>705</v>
      </c>
      <c r="D61" s="240" t="s">
        <v>706</v>
      </c>
      <c r="E61" s="239">
        <v>0</v>
      </c>
      <c r="F61" s="240" t="s">
        <v>707</v>
      </c>
      <c r="G61" s="239">
        <v>0</v>
      </c>
      <c r="H61" s="240" t="s">
        <v>708</v>
      </c>
      <c r="I61" s="239">
        <v>0</v>
      </c>
      <c r="J61" s="241" t="s">
        <v>709</v>
      </c>
      <c r="K61" s="239">
        <v>1</v>
      </c>
    </row>
    <row r="62" spans="1:11" ht="90" x14ac:dyDescent="0.25">
      <c r="A62" s="239" t="s">
        <v>703</v>
      </c>
      <c r="B62" s="239" t="s">
        <v>710</v>
      </c>
      <c r="C62" s="239" t="s">
        <v>711</v>
      </c>
      <c r="D62" s="240" t="s">
        <v>712</v>
      </c>
      <c r="E62" s="239">
        <v>0</v>
      </c>
      <c r="F62" s="241" t="s">
        <v>713</v>
      </c>
      <c r="G62" s="239">
        <v>1</v>
      </c>
      <c r="H62" s="242" t="s">
        <v>714</v>
      </c>
      <c r="I62" s="239">
        <v>2</v>
      </c>
      <c r="J62" s="243" t="s">
        <v>715</v>
      </c>
      <c r="K62" s="239">
        <v>3</v>
      </c>
    </row>
    <row r="63" spans="1:11" ht="45" x14ac:dyDescent="0.25">
      <c r="A63" s="239" t="s">
        <v>703</v>
      </c>
      <c r="B63" s="239" t="s">
        <v>716</v>
      </c>
      <c r="C63" s="239" t="s">
        <v>717</v>
      </c>
      <c r="D63" s="240" t="s">
        <v>718</v>
      </c>
      <c r="E63" s="239">
        <v>0</v>
      </c>
      <c r="F63" s="241" t="s">
        <v>719</v>
      </c>
      <c r="G63" s="239">
        <v>1</v>
      </c>
      <c r="H63" s="242" t="s">
        <v>720</v>
      </c>
      <c r="I63" s="239">
        <v>2</v>
      </c>
      <c r="J63" s="243" t="s">
        <v>721</v>
      </c>
      <c r="K63" s="239">
        <v>3</v>
      </c>
    </row>
    <row r="64" spans="1:11" ht="75" x14ac:dyDescent="0.25">
      <c r="A64" s="239" t="s">
        <v>703</v>
      </c>
      <c r="B64" s="239" t="s">
        <v>722</v>
      </c>
      <c r="C64" s="239" t="s">
        <v>723</v>
      </c>
      <c r="D64" s="240" t="s">
        <v>724</v>
      </c>
      <c r="E64" s="239">
        <v>0</v>
      </c>
      <c r="F64" s="241" t="s">
        <v>725</v>
      </c>
      <c r="G64" s="239">
        <v>1</v>
      </c>
      <c r="H64" s="242" t="s">
        <v>726</v>
      </c>
      <c r="I64" s="239">
        <v>2</v>
      </c>
      <c r="J64" s="243" t="s">
        <v>727</v>
      </c>
      <c r="K64" s="239">
        <v>3</v>
      </c>
    </row>
    <row r="65" spans="1:11" ht="120" x14ac:dyDescent="0.25">
      <c r="A65" s="239" t="s">
        <v>728</v>
      </c>
      <c r="B65" s="239" t="s">
        <v>729</v>
      </c>
      <c r="C65" s="239" t="s">
        <v>730</v>
      </c>
      <c r="D65" s="240" t="s">
        <v>731</v>
      </c>
      <c r="E65" s="239">
        <v>0</v>
      </c>
      <c r="F65" s="241" t="s">
        <v>732</v>
      </c>
      <c r="G65" s="239">
        <v>1</v>
      </c>
      <c r="H65" s="242" t="s">
        <v>733</v>
      </c>
      <c r="I65" s="239">
        <v>2</v>
      </c>
      <c r="J65" s="243" t="s">
        <v>734</v>
      </c>
      <c r="K65" s="239">
        <v>3</v>
      </c>
    </row>
    <row r="66" spans="1:11" ht="75" x14ac:dyDescent="0.25">
      <c r="A66" s="239" t="s">
        <v>735</v>
      </c>
      <c r="B66" s="239" t="s">
        <v>736</v>
      </c>
      <c r="C66" s="239" t="s">
        <v>737</v>
      </c>
      <c r="D66" s="239" t="s">
        <v>738</v>
      </c>
      <c r="E66" s="239"/>
      <c r="F66" s="239" t="s">
        <v>738</v>
      </c>
      <c r="G66" s="239"/>
      <c r="H66" s="239" t="s">
        <v>738</v>
      </c>
      <c r="I66" s="239"/>
      <c r="J66" s="239" t="s">
        <v>738</v>
      </c>
      <c r="K66" s="239"/>
    </row>
    <row r="67" spans="1:11" ht="45" x14ac:dyDescent="0.25">
      <c r="A67" s="239" t="s">
        <v>739</v>
      </c>
      <c r="B67" s="239" t="s">
        <v>740</v>
      </c>
      <c r="C67" s="239" t="s">
        <v>741</v>
      </c>
      <c r="D67" s="240" t="s">
        <v>742</v>
      </c>
      <c r="E67" s="239">
        <v>0</v>
      </c>
      <c r="F67" s="239" t="s">
        <v>567</v>
      </c>
      <c r="G67" s="239"/>
      <c r="H67" s="242" t="s">
        <v>743</v>
      </c>
      <c r="I67" s="239">
        <v>2</v>
      </c>
      <c r="J67" s="239" t="s">
        <v>567</v>
      </c>
      <c r="K67" s="239"/>
    </row>
    <row r="68" spans="1:11" ht="60" x14ac:dyDescent="0.25">
      <c r="A68" s="239" t="s">
        <v>735</v>
      </c>
      <c r="B68" s="239" t="s">
        <v>744</v>
      </c>
      <c r="C68" s="239" t="s">
        <v>745</v>
      </c>
      <c r="D68" s="240" t="s">
        <v>746</v>
      </c>
      <c r="E68" s="239">
        <v>0</v>
      </c>
      <c r="F68" s="241" t="s">
        <v>747</v>
      </c>
      <c r="G68" s="239">
        <v>1</v>
      </c>
      <c r="H68" s="242" t="s">
        <v>748</v>
      </c>
      <c r="I68" s="239">
        <v>2</v>
      </c>
      <c r="J68" s="243" t="s">
        <v>749</v>
      </c>
      <c r="K68" s="239">
        <v>3</v>
      </c>
    </row>
    <row r="69" spans="1:11" ht="120" x14ac:dyDescent="0.25">
      <c r="A69" s="239" t="s">
        <v>750</v>
      </c>
      <c r="B69" s="239" t="s">
        <v>751</v>
      </c>
      <c r="C69" s="239" t="s">
        <v>752</v>
      </c>
      <c r="D69" s="240" t="s">
        <v>753</v>
      </c>
      <c r="E69" s="239">
        <v>0</v>
      </c>
      <c r="F69" s="241" t="s">
        <v>754</v>
      </c>
      <c r="G69" s="239">
        <v>1</v>
      </c>
      <c r="H69" s="242" t="s">
        <v>755</v>
      </c>
      <c r="I69" s="239">
        <v>2</v>
      </c>
      <c r="J69" s="243" t="s">
        <v>756</v>
      </c>
      <c r="K69" s="239">
        <v>3</v>
      </c>
    </row>
    <row r="70" spans="1:11" ht="60" x14ac:dyDescent="0.25">
      <c r="A70" s="239" t="s">
        <v>750</v>
      </c>
      <c r="B70" s="239" t="s">
        <v>757</v>
      </c>
      <c r="C70" s="239" t="s">
        <v>758</v>
      </c>
      <c r="D70" s="240" t="s">
        <v>759</v>
      </c>
      <c r="E70" s="239">
        <v>0</v>
      </c>
      <c r="F70" s="241" t="s">
        <v>760</v>
      </c>
      <c r="G70" s="239">
        <v>1</v>
      </c>
      <c r="H70" s="242" t="s">
        <v>761</v>
      </c>
      <c r="I70" s="239">
        <v>2</v>
      </c>
      <c r="J70" s="242" t="s">
        <v>762</v>
      </c>
      <c r="K70" s="239">
        <v>2</v>
      </c>
    </row>
    <row r="71" spans="1:11" ht="120" x14ac:dyDescent="0.25">
      <c r="A71" s="239" t="s">
        <v>763</v>
      </c>
      <c r="B71" s="239" t="s">
        <v>764</v>
      </c>
      <c r="C71" s="239" t="s">
        <v>765</v>
      </c>
      <c r="D71" s="239" t="s">
        <v>738</v>
      </c>
      <c r="E71" s="239"/>
      <c r="F71" s="239" t="s">
        <v>738</v>
      </c>
      <c r="G71" s="239"/>
      <c r="H71" s="239" t="s">
        <v>738</v>
      </c>
      <c r="I71" s="239"/>
      <c r="J71" s="239" t="s">
        <v>738</v>
      </c>
      <c r="K71" s="239"/>
    </row>
    <row r="72" spans="1:11" ht="90" x14ac:dyDescent="0.25">
      <c r="A72" s="239" t="s">
        <v>763</v>
      </c>
      <c r="B72" s="239" t="s">
        <v>766</v>
      </c>
      <c r="C72" s="239" t="s">
        <v>767</v>
      </c>
      <c r="D72" s="239" t="s">
        <v>768</v>
      </c>
      <c r="E72" s="239"/>
      <c r="F72" s="239" t="s">
        <v>769</v>
      </c>
      <c r="G72" s="239"/>
      <c r="H72" s="239" t="s">
        <v>770</v>
      </c>
      <c r="I72" s="239"/>
      <c r="J72" s="239" t="s">
        <v>771</v>
      </c>
      <c r="K72" s="239"/>
    </row>
    <row r="73" spans="1:11" ht="60" x14ac:dyDescent="0.25">
      <c r="A73" s="239" t="s">
        <v>763</v>
      </c>
      <c r="B73" s="239" t="s">
        <v>772</v>
      </c>
      <c r="C73" s="239" t="s">
        <v>773</v>
      </c>
      <c r="D73" s="239" t="s">
        <v>774</v>
      </c>
      <c r="E73" s="239"/>
      <c r="F73" s="239" t="s">
        <v>775</v>
      </c>
      <c r="G73" s="239"/>
      <c r="H73" s="239" t="s">
        <v>776</v>
      </c>
      <c r="I73" s="239"/>
      <c r="J73" s="239" t="s">
        <v>777</v>
      </c>
      <c r="K73" s="239"/>
    </row>
    <row r="74" spans="1:11" ht="30" x14ac:dyDescent="0.25">
      <c r="A74" s="239" t="s">
        <v>763</v>
      </c>
      <c r="B74" s="239" t="s">
        <v>778</v>
      </c>
      <c r="C74" s="239" t="s">
        <v>779</v>
      </c>
      <c r="D74" s="239" t="s">
        <v>780</v>
      </c>
      <c r="E74" s="239"/>
      <c r="F74" s="239" t="s">
        <v>781</v>
      </c>
      <c r="G74" s="239"/>
      <c r="H74" s="239" t="s">
        <v>782</v>
      </c>
      <c r="I74" s="239"/>
      <c r="J74" s="239" t="s">
        <v>783</v>
      </c>
      <c r="K74" s="239"/>
    </row>
    <row r="75" spans="1:11" ht="45" x14ac:dyDescent="0.25">
      <c r="A75" s="239" t="s">
        <v>784</v>
      </c>
      <c r="B75" s="239" t="s">
        <v>785</v>
      </c>
      <c r="C75" s="239" t="s">
        <v>786</v>
      </c>
      <c r="D75" s="240" t="s">
        <v>787</v>
      </c>
      <c r="E75" s="239">
        <v>0</v>
      </c>
      <c r="F75" s="241" t="s">
        <v>788</v>
      </c>
      <c r="G75" s="239">
        <v>1</v>
      </c>
      <c r="H75" s="241" t="s">
        <v>789</v>
      </c>
      <c r="I75" s="239">
        <v>1</v>
      </c>
      <c r="J75" s="242" t="s">
        <v>790</v>
      </c>
      <c r="K75" s="239">
        <v>2</v>
      </c>
    </row>
    <row r="76" spans="1:11" ht="75" x14ac:dyDescent="0.25">
      <c r="A76" s="239" t="s">
        <v>791</v>
      </c>
      <c r="B76" s="239" t="s">
        <v>792</v>
      </c>
      <c r="C76" s="239" t="s">
        <v>793</v>
      </c>
      <c r="D76" s="239" t="s">
        <v>794</v>
      </c>
      <c r="E76" s="239"/>
      <c r="F76" s="239" t="s">
        <v>794</v>
      </c>
      <c r="G76" s="239"/>
      <c r="H76" s="239" t="s">
        <v>794</v>
      </c>
      <c r="I76" s="239"/>
      <c r="J76" s="239" t="s">
        <v>794</v>
      </c>
      <c r="K76" s="239"/>
    </row>
    <row r="77" spans="1:11" x14ac:dyDescent="0.25">
      <c r="A77" s="239" t="s">
        <v>791</v>
      </c>
      <c r="B77" s="239" t="s">
        <v>795</v>
      </c>
      <c r="C77" s="239" t="s">
        <v>796</v>
      </c>
      <c r="D77" s="239" t="s">
        <v>797</v>
      </c>
      <c r="E77" s="239"/>
      <c r="F77" s="239" t="s">
        <v>798</v>
      </c>
      <c r="G77" s="239"/>
      <c r="H77" s="239" t="s">
        <v>799</v>
      </c>
      <c r="I77" s="239"/>
      <c r="J77" s="239" t="s">
        <v>800</v>
      </c>
      <c r="K77" s="239"/>
    </row>
    <row r="78" spans="1:11" x14ac:dyDescent="0.25">
      <c r="A78" s="239" t="s">
        <v>801</v>
      </c>
      <c r="B78" s="239" t="s">
        <v>802</v>
      </c>
      <c r="C78" s="239" t="s">
        <v>803</v>
      </c>
      <c r="D78" s="239" t="s">
        <v>804</v>
      </c>
      <c r="E78" s="239"/>
      <c r="F78" s="239" t="s">
        <v>805</v>
      </c>
      <c r="G78" s="239"/>
      <c r="H78" s="239" t="s">
        <v>806</v>
      </c>
      <c r="I78" s="239"/>
      <c r="J78" s="239" t="s">
        <v>807</v>
      </c>
      <c r="K78" s="239"/>
    </row>
    <row r="79" spans="1:11" ht="60" x14ac:dyDescent="0.25">
      <c r="A79" s="239" t="s">
        <v>808</v>
      </c>
      <c r="B79" s="239" t="s">
        <v>809</v>
      </c>
      <c r="C79" s="239" t="s">
        <v>810</v>
      </c>
      <c r="D79" s="240" t="s">
        <v>811</v>
      </c>
      <c r="E79" s="239">
        <v>0</v>
      </c>
      <c r="F79" s="241" t="s">
        <v>812</v>
      </c>
      <c r="G79" s="239">
        <v>1</v>
      </c>
      <c r="H79" s="242" t="s">
        <v>813</v>
      </c>
      <c r="I79" s="239">
        <v>2</v>
      </c>
      <c r="J79" s="243" t="s">
        <v>814</v>
      </c>
      <c r="K79" s="239">
        <v>3</v>
      </c>
    </row>
    <row r="80" spans="1:11" ht="30" x14ac:dyDescent="0.25">
      <c r="A80" s="239" t="s">
        <v>815</v>
      </c>
      <c r="B80" s="239" t="s">
        <v>816</v>
      </c>
      <c r="C80" s="239" t="s">
        <v>817</v>
      </c>
      <c r="D80" s="240" t="s">
        <v>818</v>
      </c>
      <c r="E80" s="239">
        <v>0</v>
      </c>
      <c r="F80" s="241" t="s">
        <v>819</v>
      </c>
      <c r="G80" s="239">
        <v>1</v>
      </c>
      <c r="H80" s="242" t="s">
        <v>820</v>
      </c>
      <c r="I80" s="239">
        <v>2</v>
      </c>
      <c r="J80" s="242" t="s">
        <v>821</v>
      </c>
      <c r="K80" s="239">
        <v>2</v>
      </c>
    </row>
    <row r="81" spans="1:11" ht="90" x14ac:dyDescent="0.25">
      <c r="A81" s="239" t="s">
        <v>808</v>
      </c>
      <c r="B81" s="239" t="s">
        <v>822</v>
      </c>
      <c r="C81" s="239" t="s">
        <v>823</v>
      </c>
      <c r="D81" s="239" t="s">
        <v>824</v>
      </c>
      <c r="E81" s="239"/>
      <c r="F81" s="239" t="s">
        <v>824</v>
      </c>
      <c r="G81" s="239"/>
      <c r="H81" s="239" t="s">
        <v>824</v>
      </c>
      <c r="I81" s="239"/>
      <c r="J81" s="239" t="s">
        <v>824</v>
      </c>
      <c r="K81" s="239"/>
    </row>
    <row r="82" spans="1:11" x14ac:dyDescent="0.25">
      <c r="A82" s="239" t="s">
        <v>825</v>
      </c>
      <c r="B82" s="239" t="s">
        <v>826</v>
      </c>
      <c r="C82" s="239" t="s">
        <v>827</v>
      </c>
      <c r="D82" s="240" t="s">
        <v>828</v>
      </c>
      <c r="E82" s="239">
        <v>0</v>
      </c>
      <c r="F82" s="241" t="s">
        <v>829</v>
      </c>
      <c r="G82" s="239">
        <v>1</v>
      </c>
      <c r="H82" s="242" t="s">
        <v>830</v>
      </c>
      <c r="I82" s="239">
        <v>2</v>
      </c>
      <c r="J82" s="242" t="s">
        <v>831</v>
      </c>
      <c r="K82" s="239">
        <v>2</v>
      </c>
    </row>
    <row r="83" spans="1:11" ht="45" x14ac:dyDescent="0.25">
      <c r="A83" s="239" t="s">
        <v>808</v>
      </c>
      <c r="B83" s="239" t="s">
        <v>832</v>
      </c>
      <c r="C83" s="239" t="s">
        <v>833</v>
      </c>
      <c r="D83" s="239" t="s">
        <v>787</v>
      </c>
      <c r="E83" s="239"/>
      <c r="F83" s="239" t="s">
        <v>788</v>
      </c>
      <c r="G83" s="239"/>
      <c r="H83" s="239" t="s">
        <v>789</v>
      </c>
      <c r="I83" s="239"/>
      <c r="J83" s="239" t="s">
        <v>790</v>
      </c>
      <c r="K83" s="239"/>
    </row>
    <row r="84" spans="1:11" x14ac:dyDescent="0.25">
      <c r="A84" s="239" t="s">
        <v>808</v>
      </c>
      <c r="B84" s="239" t="s">
        <v>834</v>
      </c>
      <c r="C84" s="239" t="s">
        <v>835</v>
      </c>
      <c r="D84" s="239" t="s">
        <v>836</v>
      </c>
      <c r="E84" s="239"/>
      <c r="F84" s="239" t="s">
        <v>837</v>
      </c>
      <c r="G84" s="239"/>
      <c r="H84" s="239" t="s">
        <v>838</v>
      </c>
      <c r="I84" s="239"/>
      <c r="J84" s="239" t="s">
        <v>831</v>
      </c>
      <c r="K84" s="239"/>
    </row>
    <row r="85" spans="1:11" ht="45" x14ac:dyDescent="0.25">
      <c r="A85" s="239" t="s">
        <v>808</v>
      </c>
      <c r="B85" s="239" t="s">
        <v>839</v>
      </c>
      <c r="C85" s="239" t="s">
        <v>840</v>
      </c>
      <c r="D85" s="239" t="s">
        <v>841</v>
      </c>
      <c r="E85" s="239"/>
      <c r="F85" s="239" t="s">
        <v>842</v>
      </c>
      <c r="G85" s="239"/>
      <c r="H85" s="239" t="s">
        <v>843</v>
      </c>
      <c r="I85" s="239"/>
      <c r="J85" s="239" t="s">
        <v>844</v>
      </c>
      <c r="K85" s="239"/>
    </row>
    <row r="86" spans="1:11" ht="90" x14ac:dyDescent="0.25">
      <c r="A86" s="239" t="s">
        <v>808</v>
      </c>
      <c r="B86" s="239" t="s">
        <v>845</v>
      </c>
      <c r="C86" s="239" t="s">
        <v>846</v>
      </c>
      <c r="D86" s="240" t="s">
        <v>847</v>
      </c>
      <c r="E86" s="239">
        <v>0</v>
      </c>
      <c r="F86" s="241" t="s">
        <v>848</v>
      </c>
      <c r="G86" s="239">
        <v>1</v>
      </c>
      <c r="H86" s="242" t="s">
        <v>849</v>
      </c>
      <c r="I86" s="239">
        <v>2</v>
      </c>
      <c r="J86" s="242" t="s">
        <v>850</v>
      </c>
      <c r="K86" s="239">
        <v>2</v>
      </c>
    </row>
    <row r="87" spans="1:11" ht="90" x14ac:dyDescent="0.25">
      <c r="A87" s="239" t="s">
        <v>851</v>
      </c>
      <c r="B87" s="239" t="s">
        <v>852</v>
      </c>
      <c r="C87" s="239" t="s">
        <v>853</v>
      </c>
      <c r="D87" s="240" t="s">
        <v>854</v>
      </c>
      <c r="E87" s="239">
        <v>0</v>
      </c>
      <c r="F87" s="241" t="s">
        <v>855</v>
      </c>
      <c r="G87" s="239">
        <v>1</v>
      </c>
      <c r="H87" s="242" t="s">
        <v>856</v>
      </c>
      <c r="I87" s="239">
        <v>2</v>
      </c>
      <c r="J87" s="242" t="s">
        <v>857</v>
      </c>
      <c r="K87" s="239">
        <v>2</v>
      </c>
    </row>
    <row r="88" spans="1:11" ht="30" x14ac:dyDescent="0.25">
      <c r="A88" s="239" t="s">
        <v>791</v>
      </c>
      <c r="B88" s="239" t="s">
        <v>858</v>
      </c>
      <c r="C88" s="239" t="s">
        <v>859</v>
      </c>
      <c r="D88" s="240" t="s">
        <v>860</v>
      </c>
      <c r="E88" s="239">
        <v>0</v>
      </c>
      <c r="F88" s="241" t="s">
        <v>861</v>
      </c>
      <c r="G88" s="239">
        <v>1</v>
      </c>
      <c r="H88" s="242" t="s">
        <v>862</v>
      </c>
      <c r="I88" s="239">
        <v>2</v>
      </c>
      <c r="J88" s="242" t="s">
        <v>863</v>
      </c>
      <c r="K88" s="239">
        <v>2</v>
      </c>
    </row>
    <row r="89" spans="1:11" ht="60" x14ac:dyDescent="0.25">
      <c r="A89" s="239" t="s">
        <v>864</v>
      </c>
      <c r="B89" s="239" t="s">
        <v>865</v>
      </c>
      <c r="C89" s="239" t="s">
        <v>866</v>
      </c>
      <c r="D89" s="240" t="s">
        <v>867</v>
      </c>
      <c r="E89" s="239">
        <v>0</v>
      </c>
      <c r="F89" s="241" t="s">
        <v>868</v>
      </c>
      <c r="G89" s="239">
        <v>1</v>
      </c>
      <c r="H89" s="242" t="s">
        <v>869</v>
      </c>
      <c r="I89" s="239">
        <v>2</v>
      </c>
      <c r="J89" s="243" t="s">
        <v>870</v>
      </c>
      <c r="K89" s="239">
        <v>3</v>
      </c>
    </row>
    <row r="90" spans="1:11" ht="75" x14ac:dyDescent="0.25">
      <c r="A90" s="239" t="s">
        <v>871</v>
      </c>
      <c r="B90" s="239" t="s">
        <v>872</v>
      </c>
      <c r="C90" s="239" t="s">
        <v>873</v>
      </c>
      <c r="D90" s="240" t="s">
        <v>867</v>
      </c>
      <c r="E90" s="239">
        <v>0</v>
      </c>
      <c r="F90" s="241" t="s">
        <v>868</v>
      </c>
      <c r="G90" s="239">
        <v>1</v>
      </c>
      <c r="H90" s="242" t="s">
        <v>869</v>
      </c>
      <c r="I90" s="239">
        <v>2</v>
      </c>
      <c r="J90" s="243" t="s">
        <v>874</v>
      </c>
      <c r="K90" s="239">
        <v>3</v>
      </c>
    </row>
    <row r="91" spans="1:11" ht="75" x14ac:dyDescent="0.25">
      <c r="A91" s="239" t="s">
        <v>875</v>
      </c>
      <c r="B91" s="239" t="s">
        <v>876</v>
      </c>
      <c r="C91" s="239" t="s">
        <v>877</v>
      </c>
      <c r="D91" s="240" t="s">
        <v>867</v>
      </c>
      <c r="E91" s="239">
        <v>0</v>
      </c>
      <c r="F91" s="241" t="s">
        <v>868</v>
      </c>
      <c r="G91" s="239">
        <v>1</v>
      </c>
      <c r="H91" s="242" t="s">
        <v>869</v>
      </c>
      <c r="I91" s="239">
        <v>2</v>
      </c>
      <c r="J91" s="243" t="s">
        <v>874</v>
      </c>
      <c r="K91" s="239">
        <v>3</v>
      </c>
    </row>
    <row r="92" spans="1:11" ht="45" x14ac:dyDescent="0.25">
      <c r="A92" s="239" t="s">
        <v>878</v>
      </c>
      <c r="B92" s="239" t="s">
        <v>879</v>
      </c>
      <c r="C92" s="239" t="s">
        <v>880</v>
      </c>
      <c r="D92" s="240" t="s">
        <v>881</v>
      </c>
      <c r="E92" s="239">
        <v>0</v>
      </c>
      <c r="F92" s="241" t="s">
        <v>882</v>
      </c>
      <c r="G92" s="239">
        <v>1</v>
      </c>
      <c r="H92" s="243" t="s">
        <v>883</v>
      </c>
      <c r="I92" s="239">
        <v>3</v>
      </c>
      <c r="J92" s="243" t="s">
        <v>884</v>
      </c>
      <c r="K92" s="239">
        <v>3</v>
      </c>
    </row>
    <row r="93" spans="1:11" ht="135" x14ac:dyDescent="0.25">
      <c r="A93" s="239" t="s">
        <v>885</v>
      </c>
      <c r="B93" s="239" t="s">
        <v>886</v>
      </c>
      <c r="C93" s="239" t="s">
        <v>887</v>
      </c>
      <c r="D93" s="240" t="s">
        <v>888</v>
      </c>
      <c r="E93" s="239">
        <v>0</v>
      </c>
      <c r="F93" s="241" t="s">
        <v>407</v>
      </c>
      <c r="G93" s="239">
        <v>1</v>
      </c>
      <c r="H93" s="242" t="s">
        <v>408</v>
      </c>
      <c r="I93" s="239">
        <v>2</v>
      </c>
      <c r="J93" s="242" t="s">
        <v>409</v>
      </c>
      <c r="K93" s="239">
        <v>2</v>
      </c>
    </row>
    <row r="94" spans="1:11" ht="105" x14ac:dyDescent="0.25">
      <c r="A94" s="239" t="s">
        <v>889</v>
      </c>
      <c r="B94" s="239" t="s">
        <v>890</v>
      </c>
      <c r="C94" s="239" t="s">
        <v>891</v>
      </c>
      <c r="D94" s="239" t="s">
        <v>738</v>
      </c>
      <c r="E94" s="239">
        <v>0</v>
      </c>
      <c r="F94" s="239" t="s">
        <v>738</v>
      </c>
      <c r="G94" s="239">
        <v>0</v>
      </c>
      <c r="H94" s="239" t="s">
        <v>738</v>
      </c>
      <c r="I94" s="239">
        <v>0</v>
      </c>
      <c r="J94" s="239" t="s">
        <v>738</v>
      </c>
      <c r="K94" s="239">
        <v>0</v>
      </c>
    </row>
    <row r="95" spans="1:11" ht="45" x14ac:dyDescent="0.25">
      <c r="A95" s="239" t="s">
        <v>889</v>
      </c>
      <c r="B95" s="239" t="s">
        <v>892</v>
      </c>
      <c r="C95" s="239" t="s">
        <v>466</v>
      </c>
      <c r="D95" s="239" t="s">
        <v>738</v>
      </c>
      <c r="E95" s="239"/>
      <c r="F95" s="239" t="s">
        <v>738</v>
      </c>
      <c r="G95" s="239"/>
      <c r="H95" s="239" t="s">
        <v>738</v>
      </c>
      <c r="I95" s="239"/>
      <c r="J95" s="239" t="s">
        <v>738</v>
      </c>
      <c r="K95" s="239"/>
    </row>
    <row r="96" spans="1:11" ht="60" x14ac:dyDescent="0.25">
      <c r="A96" s="239" t="s">
        <v>889</v>
      </c>
      <c r="B96" s="239" t="s">
        <v>893</v>
      </c>
      <c r="C96" s="239" t="s">
        <v>894</v>
      </c>
      <c r="D96" s="239" t="s">
        <v>738</v>
      </c>
      <c r="E96" s="239">
        <v>0</v>
      </c>
      <c r="F96" s="239" t="s">
        <v>738</v>
      </c>
      <c r="G96" s="239">
        <v>0</v>
      </c>
      <c r="H96" s="239" t="s">
        <v>738</v>
      </c>
      <c r="I96" s="239">
        <v>0</v>
      </c>
      <c r="J96" s="239" t="s">
        <v>738</v>
      </c>
      <c r="K96" s="239">
        <v>0</v>
      </c>
    </row>
    <row r="97" spans="1:11" ht="45" x14ac:dyDescent="0.25">
      <c r="A97" s="239" t="s">
        <v>397</v>
      </c>
      <c r="B97" s="239" t="s">
        <v>895</v>
      </c>
      <c r="C97" s="239" t="s">
        <v>399</v>
      </c>
      <c r="D97" s="240" t="s">
        <v>400</v>
      </c>
      <c r="E97" s="239">
        <v>0</v>
      </c>
      <c r="F97" s="241" t="s">
        <v>896</v>
      </c>
      <c r="G97" s="239">
        <v>1</v>
      </c>
      <c r="H97" s="242" t="s">
        <v>897</v>
      </c>
      <c r="I97" s="239">
        <v>2</v>
      </c>
      <c r="J97" s="242" t="s">
        <v>898</v>
      </c>
      <c r="K97" s="239">
        <v>2</v>
      </c>
    </row>
    <row r="98" spans="1:11" ht="120" x14ac:dyDescent="0.25">
      <c r="A98" s="239" t="s">
        <v>899</v>
      </c>
      <c r="B98" s="239" t="s">
        <v>900</v>
      </c>
      <c r="C98" s="239" t="s">
        <v>901</v>
      </c>
      <c r="D98" s="240" t="s">
        <v>902</v>
      </c>
      <c r="E98" s="239">
        <v>0</v>
      </c>
      <c r="F98" s="242" t="s">
        <v>903</v>
      </c>
      <c r="G98" s="239">
        <v>2</v>
      </c>
      <c r="H98" s="243" t="s">
        <v>904</v>
      </c>
      <c r="I98" s="239">
        <v>3</v>
      </c>
      <c r="J98" s="243" t="s">
        <v>905</v>
      </c>
      <c r="K98" s="239">
        <v>3</v>
      </c>
    </row>
    <row r="99" spans="1:11" ht="45" x14ac:dyDescent="0.25">
      <c r="A99" s="239" t="s">
        <v>906</v>
      </c>
      <c r="B99" s="239" t="s">
        <v>907</v>
      </c>
      <c r="C99" s="239" t="s">
        <v>908</v>
      </c>
      <c r="D99" s="240" t="s">
        <v>448</v>
      </c>
      <c r="E99" s="239">
        <v>0</v>
      </c>
      <c r="F99" s="240" t="s">
        <v>909</v>
      </c>
      <c r="G99" s="239">
        <v>0</v>
      </c>
      <c r="H99" s="242" t="s">
        <v>910</v>
      </c>
      <c r="I99" s="239">
        <v>2</v>
      </c>
      <c r="J99" s="243" t="s">
        <v>911</v>
      </c>
      <c r="K99" s="239">
        <v>3</v>
      </c>
    </row>
    <row r="100" spans="1:11" ht="45" x14ac:dyDescent="0.25">
      <c r="A100" s="239" t="s">
        <v>912</v>
      </c>
      <c r="B100" s="239" t="s">
        <v>913</v>
      </c>
      <c r="C100" s="239" t="s">
        <v>914</v>
      </c>
      <c r="D100" s="240" t="s">
        <v>915</v>
      </c>
      <c r="E100" s="239">
        <v>0</v>
      </c>
      <c r="F100" s="239" t="s">
        <v>567</v>
      </c>
      <c r="G100" s="239"/>
      <c r="H100" s="239" t="s">
        <v>567</v>
      </c>
      <c r="I100" s="239"/>
      <c r="J100" s="243" t="s">
        <v>916</v>
      </c>
      <c r="K100" s="239">
        <v>3</v>
      </c>
    </row>
    <row r="101" spans="1:11" ht="30" x14ac:dyDescent="0.25">
      <c r="A101" s="239" t="s">
        <v>917</v>
      </c>
      <c r="B101" s="239" t="s">
        <v>918</v>
      </c>
      <c r="C101" s="239" t="s">
        <v>919</v>
      </c>
      <c r="D101" s="240" t="s">
        <v>920</v>
      </c>
      <c r="E101" s="239">
        <v>0</v>
      </c>
      <c r="F101" s="240" t="s">
        <v>921</v>
      </c>
      <c r="G101" s="239">
        <v>0</v>
      </c>
      <c r="H101" s="241" t="s">
        <v>922</v>
      </c>
      <c r="I101" s="239">
        <v>1</v>
      </c>
      <c r="J101" s="242" t="s">
        <v>923</v>
      </c>
      <c r="K101" s="239">
        <v>2</v>
      </c>
    </row>
    <row r="102" spans="1:11" ht="45" x14ac:dyDescent="0.25">
      <c r="A102" s="239" t="s">
        <v>924</v>
      </c>
      <c r="B102" s="239" t="s">
        <v>925</v>
      </c>
      <c r="C102" s="239" t="s">
        <v>926</v>
      </c>
      <c r="D102" s="240" t="s">
        <v>927</v>
      </c>
      <c r="E102" s="239">
        <v>0</v>
      </c>
      <c r="F102" s="240" t="s">
        <v>928</v>
      </c>
      <c r="G102" s="239">
        <v>0</v>
      </c>
      <c r="H102" s="243" t="s">
        <v>929</v>
      </c>
      <c r="I102" s="239">
        <v>3</v>
      </c>
      <c r="J102" s="243" t="s">
        <v>930</v>
      </c>
      <c r="K102" s="239">
        <v>3</v>
      </c>
    </row>
    <row r="103" spans="1:11" ht="30" x14ac:dyDescent="0.25">
      <c r="A103" s="239" t="s">
        <v>931</v>
      </c>
      <c r="B103" s="239" t="s">
        <v>932</v>
      </c>
      <c r="C103" s="239" t="s">
        <v>933</v>
      </c>
      <c r="D103" s="240" t="s">
        <v>934</v>
      </c>
      <c r="E103" s="239">
        <v>0</v>
      </c>
      <c r="F103" s="241" t="s">
        <v>935</v>
      </c>
      <c r="G103" s="239">
        <v>1</v>
      </c>
      <c r="H103" s="242" t="s">
        <v>936</v>
      </c>
      <c r="I103" s="239">
        <v>2</v>
      </c>
      <c r="J103" s="243" t="s">
        <v>937</v>
      </c>
      <c r="K103" s="239">
        <v>3</v>
      </c>
    </row>
    <row r="104" spans="1:11" ht="90" x14ac:dyDescent="0.25">
      <c r="A104" s="239" t="s">
        <v>938</v>
      </c>
      <c r="B104" s="239" t="s">
        <v>939</v>
      </c>
      <c r="C104" s="239" t="s">
        <v>940</v>
      </c>
      <c r="D104" s="240" t="s">
        <v>941</v>
      </c>
      <c r="E104" s="239">
        <v>0</v>
      </c>
      <c r="F104" s="241" t="s">
        <v>942</v>
      </c>
      <c r="G104" s="239">
        <v>1</v>
      </c>
      <c r="H104" s="242" t="s">
        <v>943</v>
      </c>
      <c r="I104" s="239">
        <v>2</v>
      </c>
      <c r="J104" s="242" t="s">
        <v>944</v>
      </c>
      <c r="K104" s="239">
        <v>2</v>
      </c>
    </row>
    <row r="105" spans="1:11" ht="60" x14ac:dyDescent="0.25">
      <c r="A105" s="239" t="s">
        <v>945</v>
      </c>
      <c r="B105" s="239" t="s">
        <v>946</v>
      </c>
      <c r="C105" s="239" t="s">
        <v>947</v>
      </c>
      <c r="D105" s="240" t="s">
        <v>948</v>
      </c>
      <c r="E105" s="239">
        <v>0</v>
      </c>
      <c r="F105" s="240" t="s">
        <v>949</v>
      </c>
      <c r="G105" s="239">
        <v>0</v>
      </c>
      <c r="H105" s="241" t="s">
        <v>950</v>
      </c>
      <c r="I105" s="239">
        <v>1</v>
      </c>
      <c r="J105" s="242" t="s">
        <v>951</v>
      </c>
      <c r="K105" s="239">
        <v>2</v>
      </c>
    </row>
    <row r="106" spans="1:11" ht="30" x14ac:dyDescent="0.25">
      <c r="A106" s="239" t="s">
        <v>952</v>
      </c>
      <c r="B106" s="239" t="s">
        <v>953</v>
      </c>
      <c r="C106" s="239" t="s">
        <v>954</v>
      </c>
      <c r="D106" s="239" t="s">
        <v>738</v>
      </c>
      <c r="E106" s="239"/>
      <c r="F106" s="239" t="s">
        <v>738</v>
      </c>
      <c r="G106" s="239"/>
      <c r="H106" s="239" t="s">
        <v>738</v>
      </c>
      <c r="I106" s="239"/>
      <c r="J106" s="239" t="s">
        <v>738</v>
      </c>
      <c r="K106" s="239"/>
    </row>
    <row r="107" spans="1:11" ht="45" x14ac:dyDescent="0.25">
      <c r="A107" s="239" t="s">
        <v>955</v>
      </c>
      <c r="B107" s="239" t="s">
        <v>956</v>
      </c>
      <c r="C107" s="239" t="s">
        <v>957</v>
      </c>
      <c r="D107" s="240" t="s">
        <v>958</v>
      </c>
      <c r="E107" s="239">
        <v>0</v>
      </c>
      <c r="F107" s="240" t="s">
        <v>959</v>
      </c>
      <c r="G107" s="239">
        <v>0</v>
      </c>
      <c r="H107" s="241" t="s">
        <v>960</v>
      </c>
      <c r="I107" s="239">
        <v>1</v>
      </c>
      <c r="J107" s="242" t="s">
        <v>961</v>
      </c>
      <c r="K107" s="239">
        <v>2</v>
      </c>
    </row>
    <row r="108" spans="1:11" ht="60" x14ac:dyDescent="0.25">
      <c r="A108" s="239" t="s">
        <v>917</v>
      </c>
      <c r="B108" s="239" t="s">
        <v>962</v>
      </c>
      <c r="C108" s="239" t="s">
        <v>963</v>
      </c>
      <c r="D108" s="240" t="s">
        <v>964</v>
      </c>
      <c r="E108" s="239">
        <v>0</v>
      </c>
      <c r="F108" s="240" t="s">
        <v>965</v>
      </c>
      <c r="G108" s="239">
        <v>0</v>
      </c>
      <c r="H108" s="241" t="s">
        <v>966</v>
      </c>
      <c r="I108" s="239">
        <v>1</v>
      </c>
      <c r="J108" s="242" t="s">
        <v>967</v>
      </c>
      <c r="K108" s="239">
        <v>2</v>
      </c>
    </row>
    <row r="109" spans="1:11" ht="30" x14ac:dyDescent="0.25">
      <c r="A109" s="239" t="s">
        <v>917</v>
      </c>
      <c r="B109" s="239" t="s">
        <v>968</v>
      </c>
      <c r="C109" s="239" t="s">
        <v>969</v>
      </c>
      <c r="D109" s="240" t="s">
        <v>970</v>
      </c>
      <c r="E109" s="239">
        <v>0</v>
      </c>
      <c r="F109" s="239" t="s">
        <v>567</v>
      </c>
      <c r="G109" s="239"/>
      <c r="H109" s="239" t="s">
        <v>567</v>
      </c>
      <c r="I109" s="239"/>
      <c r="J109" s="242" t="s">
        <v>971</v>
      </c>
      <c r="K109" s="239">
        <v>2</v>
      </c>
    </row>
    <row r="110" spans="1:11" ht="60" x14ac:dyDescent="0.25">
      <c r="A110" s="239" t="s">
        <v>972</v>
      </c>
      <c r="B110" s="239" t="s">
        <v>973</v>
      </c>
      <c r="C110" s="239" t="s">
        <v>974</v>
      </c>
      <c r="D110" s="240" t="s">
        <v>975</v>
      </c>
      <c r="E110" s="239">
        <v>0</v>
      </c>
      <c r="F110" s="241" t="s">
        <v>976</v>
      </c>
      <c r="G110" s="239">
        <v>1</v>
      </c>
      <c r="H110" s="242" t="s">
        <v>977</v>
      </c>
      <c r="I110" s="239">
        <v>2</v>
      </c>
      <c r="J110" s="242" t="s">
        <v>978</v>
      </c>
      <c r="K110" s="239">
        <v>2</v>
      </c>
    </row>
    <row r="111" spans="1:11" ht="45" x14ac:dyDescent="0.25">
      <c r="A111" s="239" t="s">
        <v>979</v>
      </c>
      <c r="B111" s="239" t="s">
        <v>980</v>
      </c>
      <c r="C111" s="239" t="s">
        <v>981</v>
      </c>
      <c r="D111" s="240" t="s">
        <v>982</v>
      </c>
      <c r="E111" s="239">
        <v>0</v>
      </c>
      <c r="F111" s="241" t="s">
        <v>983</v>
      </c>
      <c r="G111" s="239">
        <v>1</v>
      </c>
      <c r="H111" s="242" t="s">
        <v>984</v>
      </c>
      <c r="I111" s="239">
        <v>2</v>
      </c>
      <c r="J111" s="243" t="s">
        <v>985</v>
      </c>
      <c r="K111" s="239">
        <v>3</v>
      </c>
    </row>
    <row r="112" spans="1:11" ht="45" x14ac:dyDescent="0.25">
      <c r="A112" s="239" t="s">
        <v>979</v>
      </c>
      <c r="B112" s="239" t="s">
        <v>986</v>
      </c>
      <c r="C112" s="239" t="s">
        <v>987</v>
      </c>
      <c r="D112" s="240" t="s">
        <v>982</v>
      </c>
      <c r="E112" s="239">
        <v>0</v>
      </c>
      <c r="F112" s="241" t="s">
        <v>983</v>
      </c>
      <c r="G112" s="239">
        <v>1</v>
      </c>
      <c r="H112" s="242" t="s">
        <v>984</v>
      </c>
      <c r="I112" s="239">
        <v>2</v>
      </c>
      <c r="J112" s="243" t="s">
        <v>985</v>
      </c>
      <c r="K112" s="239">
        <v>3</v>
      </c>
    </row>
    <row r="113" spans="1:11" ht="45" x14ac:dyDescent="0.25">
      <c r="A113" s="239" t="s">
        <v>979</v>
      </c>
      <c r="B113" s="239" t="s">
        <v>988</v>
      </c>
      <c r="C113" s="239" t="s">
        <v>989</v>
      </c>
      <c r="D113" s="240" t="s">
        <v>982</v>
      </c>
      <c r="E113" s="239">
        <v>0</v>
      </c>
      <c r="F113" s="241" t="s">
        <v>983</v>
      </c>
      <c r="G113" s="239">
        <v>1</v>
      </c>
      <c r="H113" s="242" t="s">
        <v>984</v>
      </c>
      <c r="I113" s="239">
        <v>2</v>
      </c>
      <c r="J113" s="243" t="s">
        <v>985</v>
      </c>
      <c r="K113" s="239">
        <v>3</v>
      </c>
    </row>
    <row r="114" spans="1:11" ht="30" x14ac:dyDescent="0.25">
      <c r="A114" s="239" t="s">
        <v>791</v>
      </c>
      <c r="B114" s="239" t="s">
        <v>990</v>
      </c>
      <c r="C114" s="239" t="s">
        <v>991</v>
      </c>
      <c r="D114" s="240" t="s">
        <v>992</v>
      </c>
      <c r="E114" s="239">
        <v>0</v>
      </c>
      <c r="F114" s="241" t="s">
        <v>993</v>
      </c>
      <c r="G114" s="239">
        <v>1</v>
      </c>
      <c r="H114" s="242" t="s">
        <v>994</v>
      </c>
      <c r="I114" s="239">
        <v>2</v>
      </c>
      <c r="J114" s="243" t="s">
        <v>995</v>
      </c>
      <c r="K114" s="239">
        <v>3</v>
      </c>
    </row>
    <row r="115" spans="1:11" ht="45" x14ac:dyDescent="0.25">
      <c r="A115" s="239" t="s">
        <v>791</v>
      </c>
      <c r="B115" s="239" t="s">
        <v>996</v>
      </c>
      <c r="C115" s="239" t="s">
        <v>997</v>
      </c>
      <c r="D115" s="240" t="s">
        <v>998</v>
      </c>
      <c r="E115" s="239">
        <v>0</v>
      </c>
      <c r="F115" s="241" t="s">
        <v>999</v>
      </c>
      <c r="G115" s="239">
        <v>1</v>
      </c>
      <c r="H115" s="242" t="s">
        <v>1000</v>
      </c>
      <c r="I115" s="239">
        <v>2</v>
      </c>
      <c r="J115" s="243" t="s">
        <v>1001</v>
      </c>
      <c r="K115" s="239">
        <v>3</v>
      </c>
    </row>
    <row r="116" spans="1:11" ht="45" x14ac:dyDescent="0.25">
      <c r="A116" s="239" t="s">
        <v>851</v>
      </c>
      <c r="B116" s="239" t="s">
        <v>1002</v>
      </c>
      <c r="C116" s="239" t="s">
        <v>1003</v>
      </c>
      <c r="D116" s="240" t="s">
        <v>1004</v>
      </c>
      <c r="E116" s="239">
        <v>0</v>
      </c>
      <c r="F116" s="241" t="s">
        <v>1005</v>
      </c>
      <c r="G116" s="239">
        <v>1</v>
      </c>
      <c r="H116" s="242" t="s">
        <v>1006</v>
      </c>
      <c r="I116" s="239">
        <v>2</v>
      </c>
      <c r="J116" s="243" t="s">
        <v>1007</v>
      </c>
      <c r="K116" s="239">
        <v>3</v>
      </c>
    </row>
    <row r="117" spans="1:11" ht="105" x14ac:dyDescent="0.25">
      <c r="A117" s="239" t="s">
        <v>1008</v>
      </c>
      <c r="B117" s="239" t="s">
        <v>1009</v>
      </c>
      <c r="C117" s="239" t="s">
        <v>1010</v>
      </c>
      <c r="D117" s="240" t="s">
        <v>448</v>
      </c>
      <c r="E117" s="239">
        <v>0</v>
      </c>
      <c r="F117" s="241" t="s">
        <v>1011</v>
      </c>
      <c r="G117" s="239">
        <v>1</v>
      </c>
      <c r="H117" s="242" t="s">
        <v>1012</v>
      </c>
      <c r="I117" s="239">
        <v>2</v>
      </c>
      <c r="J117" s="242" t="s">
        <v>1013</v>
      </c>
      <c r="K117" s="239">
        <v>2</v>
      </c>
    </row>
    <row r="118" spans="1:11" ht="60" x14ac:dyDescent="0.25">
      <c r="A118" s="239" t="s">
        <v>1014</v>
      </c>
      <c r="B118" s="239" t="s">
        <v>1015</v>
      </c>
      <c r="C118" s="239" t="s">
        <v>1016</v>
      </c>
      <c r="D118" s="240" t="s">
        <v>448</v>
      </c>
      <c r="E118" s="239">
        <v>0</v>
      </c>
      <c r="F118" s="241" t="s">
        <v>1011</v>
      </c>
      <c r="G118" s="239">
        <v>1</v>
      </c>
      <c r="H118" s="242" t="s">
        <v>1012</v>
      </c>
      <c r="I118" s="239">
        <v>2</v>
      </c>
      <c r="J118" s="242" t="s">
        <v>1013</v>
      </c>
      <c r="K118" s="239">
        <v>2</v>
      </c>
    </row>
    <row r="119" spans="1:11" ht="105" x14ac:dyDescent="0.25">
      <c r="A119" s="239" t="s">
        <v>1017</v>
      </c>
      <c r="B119" s="239" t="s">
        <v>1018</v>
      </c>
      <c r="C119" s="239" t="s">
        <v>1019</v>
      </c>
      <c r="D119" s="240" t="s">
        <v>1020</v>
      </c>
      <c r="E119" s="239">
        <v>0</v>
      </c>
      <c r="F119" s="242" t="s">
        <v>1021</v>
      </c>
      <c r="G119" s="239">
        <v>2</v>
      </c>
      <c r="H119" s="242" t="s">
        <v>1022</v>
      </c>
      <c r="I119" s="239">
        <v>2</v>
      </c>
      <c r="J119" s="243" t="s">
        <v>1023</v>
      </c>
      <c r="K119" s="239">
        <v>3</v>
      </c>
    </row>
    <row r="120" spans="1:11" ht="75" x14ac:dyDescent="0.25">
      <c r="A120" s="239" t="s">
        <v>1017</v>
      </c>
      <c r="B120" s="239" t="s">
        <v>1024</v>
      </c>
      <c r="C120" s="239" t="s">
        <v>1025</v>
      </c>
      <c r="D120" s="240" t="s">
        <v>1026</v>
      </c>
      <c r="E120" s="239">
        <v>0</v>
      </c>
      <c r="F120" s="241" t="s">
        <v>1027</v>
      </c>
      <c r="G120" s="239">
        <v>1</v>
      </c>
      <c r="H120" s="242" t="s">
        <v>1028</v>
      </c>
      <c r="I120" s="239">
        <v>2</v>
      </c>
      <c r="J120" s="243" t="s">
        <v>1029</v>
      </c>
      <c r="K120" s="239">
        <v>3</v>
      </c>
    </row>
    <row r="121" spans="1:11" ht="30" x14ac:dyDescent="0.25">
      <c r="A121" s="239" t="s">
        <v>1030</v>
      </c>
      <c r="B121" s="239" t="s">
        <v>1031</v>
      </c>
      <c r="C121" s="239" t="s">
        <v>1032</v>
      </c>
      <c r="D121" s="240" t="s">
        <v>1033</v>
      </c>
      <c r="E121" s="239">
        <v>0</v>
      </c>
      <c r="F121" s="241" t="s">
        <v>1034</v>
      </c>
      <c r="G121" s="239">
        <v>1</v>
      </c>
      <c r="H121" s="242" t="s">
        <v>1035</v>
      </c>
      <c r="I121" s="239">
        <v>2</v>
      </c>
      <c r="J121" s="242" t="s">
        <v>1036</v>
      </c>
      <c r="K121" s="239">
        <v>2</v>
      </c>
    </row>
    <row r="122" spans="1:11" ht="30" x14ac:dyDescent="0.25">
      <c r="A122" s="239" t="s">
        <v>181</v>
      </c>
      <c r="B122" s="239" t="s">
        <v>1037</v>
      </c>
      <c r="C122" s="239" t="s">
        <v>1038</v>
      </c>
      <c r="D122" s="240" t="s">
        <v>505</v>
      </c>
      <c r="E122" s="239">
        <v>0</v>
      </c>
      <c r="F122" s="240" t="s">
        <v>506</v>
      </c>
      <c r="G122" s="239">
        <v>0</v>
      </c>
      <c r="H122" s="241" t="s">
        <v>1039</v>
      </c>
      <c r="I122" s="239">
        <v>1</v>
      </c>
      <c r="J122" s="242" t="s">
        <v>1040</v>
      </c>
      <c r="K122" s="239">
        <v>2</v>
      </c>
    </row>
    <row r="123" spans="1:11" ht="45" x14ac:dyDescent="0.25">
      <c r="A123" s="239" t="s">
        <v>181</v>
      </c>
      <c r="B123" s="239" t="s">
        <v>1041</v>
      </c>
      <c r="C123" s="239" t="s">
        <v>1042</v>
      </c>
      <c r="D123" s="239" t="s">
        <v>1043</v>
      </c>
      <c r="E123" s="239"/>
      <c r="F123" s="239" t="s">
        <v>1044</v>
      </c>
      <c r="G123" s="239"/>
      <c r="H123" s="239" t="s">
        <v>1045</v>
      </c>
      <c r="I123" s="239"/>
      <c r="J123" s="239" t="s">
        <v>1046</v>
      </c>
      <c r="K123" s="239"/>
    </row>
    <row r="124" spans="1:11" ht="45" x14ac:dyDescent="0.25">
      <c r="A124" s="239" t="s">
        <v>181</v>
      </c>
      <c r="B124" s="239" t="s">
        <v>1047</v>
      </c>
      <c r="C124" s="239" t="s">
        <v>1048</v>
      </c>
      <c r="D124" s="240" t="s">
        <v>1049</v>
      </c>
      <c r="E124" s="239">
        <v>0</v>
      </c>
      <c r="F124" s="241" t="s">
        <v>1050</v>
      </c>
      <c r="G124" s="239">
        <v>1</v>
      </c>
      <c r="H124" s="242" t="s">
        <v>1051</v>
      </c>
      <c r="I124" s="239">
        <v>2</v>
      </c>
      <c r="J124" s="243" t="s">
        <v>1052</v>
      </c>
      <c r="K124" s="239">
        <v>3</v>
      </c>
    </row>
    <row r="125" spans="1:11" ht="90" x14ac:dyDescent="0.25">
      <c r="A125" s="239" t="s">
        <v>1053</v>
      </c>
      <c r="B125" s="239" t="s">
        <v>1054</v>
      </c>
      <c r="C125" s="239" t="s">
        <v>1055</v>
      </c>
      <c r="D125" s="239" t="s">
        <v>1056</v>
      </c>
      <c r="E125" s="239"/>
      <c r="F125" s="239" t="s">
        <v>1057</v>
      </c>
      <c r="G125" s="239"/>
      <c r="H125" s="239" t="s">
        <v>1058</v>
      </c>
      <c r="I125" s="239"/>
      <c r="J125" s="239" t="s">
        <v>1059</v>
      </c>
      <c r="K125" s="239"/>
    </row>
    <row r="126" spans="1:11" ht="45" x14ac:dyDescent="0.25">
      <c r="A126" s="239" t="s">
        <v>851</v>
      </c>
      <c r="B126" s="239" t="s">
        <v>1060</v>
      </c>
      <c r="C126" s="239" t="s">
        <v>1061</v>
      </c>
      <c r="D126" s="240" t="s">
        <v>1004</v>
      </c>
      <c r="E126" s="239">
        <v>0</v>
      </c>
      <c r="F126" s="241" t="s">
        <v>1005</v>
      </c>
      <c r="G126" s="239">
        <v>1</v>
      </c>
      <c r="H126" s="242" t="s">
        <v>1006</v>
      </c>
      <c r="I126" s="239">
        <v>2</v>
      </c>
      <c r="J126" s="242" t="s">
        <v>1007</v>
      </c>
      <c r="K126" s="239">
        <v>2</v>
      </c>
    </row>
    <row r="127" spans="1:11" ht="30" x14ac:dyDescent="0.25">
      <c r="A127" s="239" t="s">
        <v>1062</v>
      </c>
      <c r="B127" s="239" t="s">
        <v>1063</v>
      </c>
      <c r="C127" s="239" t="s">
        <v>1064</v>
      </c>
      <c r="D127" s="240" t="s">
        <v>1065</v>
      </c>
      <c r="E127" s="239">
        <v>0</v>
      </c>
      <c r="F127" s="241" t="s">
        <v>1066</v>
      </c>
      <c r="G127" s="239">
        <v>1</v>
      </c>
      <c r="H127" s="242" t="s">
        <v>1067</v>
      </c>
      <c r="I127" s="239">
        <v>2</v>
      </c>
      <c r="J127" s="243" t="s">
        <v>1068</v>
      </c>
      <c r="K127" s="239">
        <v>3</v>
      </c>
    </row>
    <row r="128" spans="1:11" ht="30" x14ac:dyDescent="0.25">
      <c r="A128" s="239" t="s">
        <v>1062</v>
      </c>
      <c r="B128" s="239" t="s">
        <v>1069</v>
      </c>
      <c r="C128" s="239" t="s">
        <v>1070</v>
      </c>
      <c r="D128" s="240" t="s">
        <v>1071</v>
      </c>
      <c r="E128" s="239">
        <v>0</v>
      </c>
      <c r="F128" s="241" t="s">
        <v>1072</v>
      </c>
      <c r="G128" s="239">
        <v>1</v>
      </c>
      <c r="H128" s="242" t="s">
        <v>1073</v>
      </c>
      <c r="I128" s="239">
        <v>2</v>
      </c>
      <c r="J128" s="243" t="s">
        <v>1074</v>
      </c>
      <c r="K128" s="239">
        <v>3</v>
      </c>
    </row>
    <row r="129" spans="1:14" ht="30" x14ac:dyDescent="0.25">
      <c r="A129" s="239" t="s">
        <v>1075</v>
      </c>
      <c r="B129" s="239" t="s">
        <v>1076</v>
      </c>
      <c r="C129" s="239" t="s">
        <v>1064</v>
      </c>
      <c r="D129" s="240" t="s">
        <v>1065</v>
      </c>
      <c r="E129" s="239">
        <v>0</v>
      </c>
      <c r="F129" s="241" t="s">
        <v>1066</v>
      </c>
      <c r="G129" s="239">
        <v>1</v>
      </c>
      <c r="H129" s="242" t="s">
        <v>1067</v>
      </c>
      <c r="I129" s="239">
        <v>2</v>
      </c>
      <c r="J129" s="243" t="s">
        <v>1068</v>
      </c>
      <c r="K129" s="239">
        <v>3</v>
      </c>
    </row>
    <row r="130" spans="1:14" ht="30" x14ac:dyDescent="0.25">
      <c r="A130" s="239" t="s">
        <v>1075</v>
      </c>
      <c r="B130" s="239" t="s">
        <v>1077</v>
      </c>
      <c r="C130" s="239" t="s">
        <v>1070</v>
      </c>
      <c r="D130" s="240" t="s">
        <v>1071</v>
      </c>
      <c r="E130" s="239">
        <v>0</v>
      </c>
      <c r="F130" s="241" t="s">
        <v>1072</v>
      </c>
      <c r="G130" s="239">
        <v>1</v>
      </c>
      <c r="H130" s="242" t="s">
        <v>1073</v>
      </c>
      <c r="I130" s="239">
        <v>2</v>
      </c>
      <c r="J130" s="243" t="s">
        <v>1074</v>
      </c>
      <c r="K130" s="239">
        <v>3</v>
      </c>
    </row>
    <row r="131" spans="1:14" ht="45" x14ac:dyDescent="0.25">
      <c r="A131" s="239" t="s">
        <v>1078</v>
      </c>
      <c r="B131" s="239" t="s">
        <v>1079</v>
      </c>
      <c r="C131" s="239" t="s">
        <v>1080</v>
      </c>
      <c r="D131" s="240" t="s">
        <v>1081</v>
      </c>
      <c r="E131" s="239">
        <v>0</v>
      </c>
      <c r="F131" s="241" t="s">
        <v>1082</v>
      </c>
      <c r="G131" s="239">
        <v>1</v>
      </c>
      <c r="H131" s="242" t="s">
        <v>1083</v>
      </c>
      <c r="I131" s="239">
        <v>2</v>
      </c>
      <c r="J131" s="243" t="s">
        <v>1084</v>
      </c>
      <c r="K131" s="239"/>
    </row>
    <row r="132" spans="1:14" ht="45" x14ac:dyDescent="0.25">
      <c r="A132" s="239" t="s">
        <v>1078</v>
      </c>
      <c r="B132" s="239" t="s">
        <v>1085</v>
      </c>
      <c r="C132" s="239" t="s">
        <v>1070</v>
      </c>
      <c r="D132" s="240" t="s">
        <v>1071</v>
      </c>
      <c r="E132" s="239">
        <v>0</v>
      </c>
      <c r="F132" s="241" t="s">
        <v>1086</v>
      </c>
      <c r="G132" s="239">
        <v>1</v>
      </c>
      <c r="H132" s="242" t="s">
        <v>1087</v>
      </c>
      <c r="I132" s="239">
        <v>2</v>
      </c>
      <c r="J132" s="243" t="s">
        <v>1088</v>
      </c>
      <c r="K132" s="239"/>
    </row>
    <row r="133" spans="1:14" ht="90" x14ac:dyDescent="0.25">
      <c r="A133" s="239" t="s">
        <v>1089</v>
      </c>
      <c r="B133" s="239" t="s">
        <v>1090</v>
      </c>
      <c r="C133" s="239" t="s">
        <v>1091</v>
      </c>
      <c r="D133" s="240" t="s">
        <v>1092</v>
      </c>
      <c r="E133" s="239">
        <v>0</v>
      </c>
      <c r="F133" s="241" t="s">
        <v>1093</v>
      </c>
      <c r="G133" s="239">
        <v>1</v>
      </c>
      <c r="H133" s="242" t="s">
        <v>1094</v>
      </c>
      <c r="I133" s="239">
        <v>2</v>
      </c>
      <c r="J133" s="242" t="s">
        <v>1095</v>
      </c>
      <c r="K133" s="239">
        <v>2</v>
      </c>
    </row>
    <row r="134" spans="1:14" ht="60" x14ac:dyDescent="0.25">
      <c r="A134" s="239" t="s">
        <v>1096</v>
      </c>
      <c r="B134" s="239" t="s">
        <v>1097</v>
      </c>
      <c r="C134" s="239" t="s">
        <v>1098</v>
      </c>
      <c r="D134" s="240" t="s">
        <v>1099</v>
      </c>
      <c r="E134" s="239">
        <v>0</v>
      </c>
      <c r="F134" s="241" t="s">
        <v>1100</v>
      </c>
      <c r="G134" s="239">
        <v>1</v>
      </c>
      <c r="H134" s="242" t="s">
        <v>1101</v>
      </c>
      <c r="I134" s="239">
        <v>2</v>
      </c>
      <c r="J134" s="243" t="s">
        <v>1102</v>
      </c>
      <c r="K134" s="239">
        <v>3</v>
      </c>
    </row>
    <row r="135" spans="1:14" ht="45" x14ac:dyDescent="0.25">
      <c r="A135" s="239" t="s">
        <v>1103</v>
      </c>
      <c r="B135" s="239" t="s">
        <v>1104</v>
      </c>
      <c r="C135" s="239" t="s">
        <v>1105</v>
      </c>
      <c r="D135" s="240" t="s">
        <v>1106</v>
      </c>
      <c r="E135" s="239">
        <v>0</v>
      </c>
      <c r="F135" s="240" t="s">
        <v>1107</v>
      </c>
      <c r="G135" s="239">
        <v>0</v>
      </c>
      <c r="H135" s="241" t="s">
        <v>1108</v>
      </c>
      <c r="I135" s="239">
        <v>1</v>
      </c>
      <c r="J135" s="242" t="s">
        <v>1109</v>
      </c>
      <c r="K135" s="239">
        <v>2</v>
      </c>
    </row>
    <row r="136" spans="1:14" ht="30" x14ac:dyDescent="0.25">
      <c r="A136" s="239" t="s">
        <v>1110</v>
      </c>
      <c r="B136" s="239" t="s">
        <v>1111</v>
      </c>
      <c r="C136" s="239" t="s">
        <v>1112</v>
      </c>
      <c r="D136" s="240" t="s">
        <v>1113</v>
      </c>
      <c r="E136" s="239">
        <v>0</v>
      </c>
      <c r="F136" s="240" t="s">
        <v>1114</v>
      </c>
      <c r="G136" s="239">
        <v>0</v>
      </c>
      <c r="H136" s="241" t="s">
        <v>1115</v>
      </c>
      <c r="I136" s="239">
        <v>1</v>
      </c>
      <c r="J136" s="242" t="s">
        <v>1116</v>
      </c>
      <c r="K136" s="239">
        <v>2</v>
      </c>
    </row>
    <row r="137" spans="1:14" x14ac:dyDescent="0.25">
      <c r="A137" s="239" t="s">
        <v>1117</v>
      </c>
      <c r="B137" s="239" t="s">
        <v>1118</v>
      </c>
      <c r="C137" s="239" t="s">
        <v>1098</v>
      </c>
      <c r="D137" s="240" t="s">
        <v>1099</v>
      </c>
      <c r="E137" s="239">
        <v>0</v>
      </c>
      <c r="F137" s="241" t="s">
        <v>1119</v>
      </c>
      <c r="G137" s="239">
        <v>1</v>
      </c>
      <c r="H137" s="242" t="s">
        <v>1120</v>
      </c>
      <c r="I137" s="239">
        <v>3</v>
      </c>
      <c r="J137" s="243" t="s">
        <v>1121</v>
      </c>
      <c r="K137" s="239"/>
    </row>
    <row r="138" spans="1:14" ht="45" x14ac:dyDescent="0.25">
      <c r="A138" s="239" t="s">
        <v>1122</v>
      </c>
      <c r="B138" s="239" t="s">
        <v>1123</v>
      </c>
      <c r="C138" s="239" t="s">
        <v>1098</v>
      </c>
      <c r="D138" s="240" t="s">
        <v>1099</v>
      </c>
      <c r="E138" s="239">
        <v>0</v>
      </c>
      <c r="F138" s="241" t="s">
        <v>1124</v>
      </c>
      <c r="G138" s="239">
        <v>1</v>
      </c>
      <c r="H138" s="243" t="s">
        <v>1125</v>
      </c>
      <c r="I138" s="239">
        <v>3</v>
      </c>
      <c r="J138" s="243" t="s">
        <v>1126</v>
      </c>
      <c r="K138" s="239">
        <v>3</v>
      </c>
      <c r="N138" s="238" t="s">
        <v>1127</v>
      </c>
    </row>
    <row r="139" spans="1:14" ht="45" x14ac:dyDescent="0.25">
      <c r="A139" s="239" t="s">
        <v>1122</v>
      </c>
      <c r="B139" s="239" t="s">
        <v>1128</v>
      </c>
      <c r="C139" s="239" t="s">
        <v>1129</v>
      </c>
      <c r="D139" s="240" t="s">
        <v>1130</v>
      </c>
      <c r="E139" s="239">
        <v>0</v>
      </c>
      <c r="F139" s="242" t="s">
        <v>1131</v>
      </c>
      <c r="G139" s="239">
        <v>2</v>
      </c>
      <c r="H139" s="243" t="s">
        <v>1132</v>
      </c>
      <c r="I139" s="239">
        <v>3</v>
      </c>
      <c r="J139" s="243" t="s">
        <v>1133</v>
      </c>
      <c r="K139" s="239">
        <v>3</v>
      </c>
    </row>
    <row r="140" spans="1:14" ht="45" x14ac:dyDescent="0.25">
      <c r="A140" s="239" t="s">
        <v>1122</v>
      </c>
      <c r="B140" s="239" t="s">
        <v>1134</v>
      </c>
      <c r="C140" s="239" t="s">
        <v>1135</v>
      </c>
      <c r="D140" s="240" t="s">
        <v>1106</v>
      </c>
      <c r="E140" s="239">
        <v>0</v>
      </c>
      <c r="F140" s="240" t="s">
        <v>1136</v>
      </c>
      <c r="G140" s="239">
        <v>0</v>
      </c>
      <c r="H140" s="241" t="s">
        <v>1137</v>
      </c>
      <c r="I140" s="239">
        <v>1</v>
      </c>
      <c r="J140" s="242" t="s">
        <v>1138</v>
      </c>
      <c r="K140" s="239">
        <v>2</v>
      </c>
    </row>
    <row r="141" spans="1:14" ht="45" x14ac:dyDescent="0.25">
      <c r="A141" s="239" t="s">
        <v>1139</v>
      </c>
      <c r="B141" s="239" t="s">
        <v>1140</v>
      </c>
      <c r="C141" s="239" t="s">
        <v>1098</v>
      </c>
      <c r="D141" s="240" t="s">
        <v>1099</v>
      </c>
      <c r="E141" s="239">
        <v>0</v>
      </c>
      <c r="F141" s="241" t="s">
        <v>1124</v>
      </c>
      <c r="G141" s="239">
        <v>1</v>
      </c>
      <c r="H141" s="243" t="s">
        <v>1125</v>
      </c>
      <c r="I141" s="239">
        <v>3</v>
      </c>
      <c r="J141" s="243" t="s">
        <v>1141</v>
      </c>
      <c r="K141" s="239">
        <v>3</v>
      </c>
    </row>
    <row r="142" spans="1:14" ht="30" x14ac:dyDescent="0.25">
      <c r="A142" s="239" t="s">
        <v>1139</v>
      </c>
      <c r="B142" s="239" t="s">
        <v>1142</v>
      </c>
      <c r="C142" s="239" t="s">
        <v>1129</v>
      </c>
      <c r="D142" s="240" t="s">
        <v>1130</v>
      </c>
      <c r="E142" s="239">
        <v>0</v>
      </c>
      <c r="F142" s="242" t="s">
        <v>1131</v>
      </c>
      <c r="G142" s="239">
        <v>2</v>
      </c>
      <c r="H142" s="243" t="s">
        <v>1143</v>
      </c>
      <c r="I142" s="239">
        <v>3</v>
      </c>
      <c r="J142" s="243" t="s">
        <v>1144</v>
      </c>
      <c r="K142" s="239">
        <v>3</v>
      </c>
    </row>
    <row r="143" spans="1:14" ht="45" x14ac:dyDescent="0.25">
      <c r="A143" s="239" t="s">
        <v>1139</v>
      </c>
      <c r="B143" s="239" t="s">
        <v>1145</v>
      </c>
      <c r="C143" s="239" t="s">
        <v>1135</v>
      </c>
      <c r="D143" s="240" t="s">
        <v>1106</v>
      </c>
      <c r="E143" s="239">
        <v>0</v>
      </c>
      <c r="F143" s="240" t="s">
        <v>1136</v>
      </c>
      <c r="G143" s="239">
        <v>0</v>
      </c>
      <c r="H143" s="241" t="s">
        <v>1137</v>
      </c>
      <c r="I143" s="239">
        <v>1</v>
      </c>
      <c r="J143" s="242" t="s">
        <v>1138</v>
      </c>
      <c r="K143" s="239">
        <v>2</v>
      </c>
    </row>
    <row r="144" spans="1:14" ht="45" x14ac:dyDescent="0.25">
      <c r="A144" s="239" t="s">
        <v>1146</v>
      </c>
      <c r="B144" s="239" t="s">
        <v>1147</v>
      </c>
      <c r="C144" s="239" t="s">
        <v>1098</v>
      </c>
      <c r="D144" s="240" t="s">
        <v>1099</v>
      </c>
      <c r="E144" s="239">
        <v>0</v>
      </c>
      <c r="F144" s="241" t="s">
        <v>1124</v>
      </c>
      <c r="G144" s="239">
        <v>1</v>
      </c>
      <c r="H144" s="243" t="s">
        <v>1125</v>
      </c>
      <c r="I144" s="239">
        <v>3</v>
      </c>
      <c r="J144" s="243" t="s">
        <v>1141</v>
      </c>
      <c r="K144" s="239">
        <v>3</v>
      </c>
    </row>
    <row r="145" spans="1:11" ht="30" x14ac:dyDescent="0.25">
      <c r="A145" s="239" t="s">
        <v>1146</v>
      </c>
      <c r="B145" s="239" t="s">
        <v>1148</v>
      </c>
      <c r="C145" s="239" t="s">
        <v>1129</v>
      </c>
      <c r="D145" s="240" t="s">
        <v>1130</v>
      </c>
      <c r="E145" s="239">
        <v>0</v>
      </c>
      <c r="F145" s="242" t="s">
        <v>1131</v>
      </c>
      <c r="G145" s="239">
        <v>2</v>
      </c>
      <c r="H145" s="243" t="s">
        <v>1149</v>
      </c>
      <c r="I145" s="239">
        <v>3</v>
      </c>
      <c r="J145" s="243" t="s">
        <v>1150</v>
      </c>
      <c r="K145" s="239">
        <v>3</v>
      </c>
    </row>
    <row r="146" spans="1:11" ht="30" x14ac:dyDescent="0.25">
      <c r="A146" s="239" t="s">
        <v>1151</v>
      </c>
      <c r="B146" s="239" t="s">
        <v>1152</v>
      </c>
      <c r="C146" s="239" t="s">
        <v>1153</v>
      </c>
      <c r="D146" s="240" t="s">
        <v>1154</v>
      </c>
      <c r="E146" s="244">
        <v>0</v>
      </c>
      <c r="F146" s="241" t="s">
        <v>1155</v>
      </c>
      <c r="G146" s="244">
        <v>1</v>
      </c>
      <c r="H146" s="245" t="s">
        <v>1156</v>
      </c>
      <c r="I146" s="244">
        <v>2</v>
      </c>
      <c r="J146" s="246" t="s">
        <v>1157</v>
      </c>
      <c r="K146" s="239">
        <v>3</v>
      </c>
    </row>
    <row r="147" spans="1:11" ht="45" x14ac:dyDescent="0.25">
      <c r="A147" s="239" t="s">
        <v>1146</v>
      </c>
      <c r="B147" s="239" t="s">
        <v>1158</v>
      </c>
      <c r="C147" s="239" t="s">
        <v>1135</v>
      </c>
      <c r="D147" s="240" t="s">
        <v>1106</v>
      </c>
      <c r="E147" s="239">
        <v>0</v>
      </c>
      <c r="F147" s="240" t="s">
        <v>1136</v>
      </c>
      <c r="G147" s="239">
        <v>0</v>
      </c>
      <c r="H147" s="241" t="s">
        <v>1137</v>
      </c>
      <c r="I147" s="239">
        <v>1</v>
      </c>
      <c r="J147" s="242" t="s">
        <v>1138</v>
      </c>
      <c r="K147" s="239">
        <v>2</v>
      </c>
    </row>
    <row r="148" spans="1:11" ht="45" x14ac:dyDescent="0.25">
      <c r="A148" s="239" t="s">
        <v>1159</v>
      </c>
      <c r="B148" s="239" t="s">
        <v>1160</v>
      </c>
      <c r="C148" s="239" t="s">
        <v>1098</v>
      </c>
      <c r="D148" s="240" t="s">
        <v>1099</v>
      </c>
      <c r="E148" s="239">
        <v>0</v>
      </c>
      <c r="F148" s="241" t="s">
        <v>1124</v>
      </c>
      <c r="G148" s="239">
        <v>1</v>
      </c>
      <c r="H148" s="243" t="s">
        <v>1125</v>
      </c>
      <c r="I148" s="239">
        <v>3</v>
      </c>
      <c r="J148" s="243" t="s">
        <v>1141</v>
      </c>
      <c r="K148" s="239">
        <v>3</v>
      </c>
    </row>
    <row r="149" spans="1:11" ht="30" x14ac:dyDescent="0.25">
      <c r="A149" s="239" t="s">
        <v>1159</v>
      </c>
      <c r="B149" s="239" t="s">
        <v>1161</v>
      </c>
      <c r="C149" s="239" t="s">
        <v>1129</v>
      </c>
      <c r="D149" s="240" t="s">
        <v>1130</v>
      </c>
      <c r="E149" s="239">
        <v>0</v>
      </c>
      <c r="F149" s="242" t="s">
        <v>1131</v>
      </c>
      <c r="G149" s="239">
        <v>2</v>
      </c>
      <c r="H149" s="243" t="s">
        <v>1149</v>
      </c>
      <c r="I149" s="239">
        <v>3</v>
      </c>
      <c r="J149" s="243" t="s">
        <v>1150</v>
      </c>
      <c r="K149" s="239">
        <v>3</v>
      </c>
    </row>
    <row r="150" spans="1:11" ht="45" x14ac:dyDescent="0.25">
      <c r="A150" s="239" t="s">
        <v>1159</v>
      </c>
      <c r="B150" s="239" t="s">
        <v>1162</v>
      </c>
      <c r="C150" s="239" t="s">
        <v>1135</v>
      </c>
      <c r="D150" s="240" t="s">
        <v>1106</v>
      </c>
      <c r="E150" s="239">
        <v>0</v>
      </c>
      <c r="F150" s="240" t="s">
        <v>1136</v>
      </c>
      <c r="G150" s="239">
        <v>0</v>
      </c>
      <c r="H150" s="241" t="s">
        <v>1137</v>
      </c>
      <c r="I150" s="239">
        <v>1</v>
      </c>
      <c r="J150" s="242" t="s">
        <v>1138</v>
      </c>
      <c r="K150" s="239">
        <v>2</v>
      </c>
    </row>
    <row r="151" spans="1:11" ht="45" x14ac:dyDescent="0.25">
      <c r="A151" s="239" t="s">
        <v>1159</v>
      </c>
      <c r="B151" s="239" t="s">
        <v>1163</v>
      </c>
      <c r="C151" s="239" t="s">
        <v>1135</v>
      </c>
      <c r="D151" s="240" t="s">
        <v>1106</v>
      </c>
      <c r="E151" s="239">
        <v>0</v>
      </c>
      <c r="F151" s="240" t="s">
        <v>1136</v>
      </c>
      <c r="G151" s="239">
        <v>0</v>
      </c>
      <c r="H151" s="241" t="s">
        <v>1137</v>
      </c>
      <c r="I151" s="239">
        <v>1</v>
      </c>
      <c r="J151" s="242" t="s">
        <v>1138</v>
      </c>
      <c r="K151" s="239">
        <v>2</v>
      </c>
    </row>
    <row r="152" spans="1:11" ht="30" x14ac:dyDescent="0.25">
      <c r="A152" s="239" t="s">
        <v>1159</v>
      </c>
      <c r="B152" s="239" t="s">
        <v>1164</v>
      </c>
      <c r="C152" s="239" t="s">
        <v>1070</v>
      </c>
      <c r="D152" s="240" t="s">
        <v>1071</v>
      </c>
      <c r="E152" s="239">
        <v>0</v>
      </c>
      <c r="F152" s="241" t="s">
        <v>1072</v>
      </c>
      <c r="G152" s="239">
        <v>1</v>
      </c>
      <c r="H152" s="242" t="s">
        <v>1073</v>
      </c>
      <c r="I152" s="239">
        <v>2</v>
      </c>
      <c r="J152" s="243" t="s">
        <v>1074</v>
      </c>
      <c r="K152" s="239">
        <v>3</v>
      </c>
    </row>
    <row r="153" spans="1:11" ht="45" x14ac:dyDescent="0.25">
      <c r="A153" s="239" t="s">
        <v>1165</v>
      </c>
      <c r="B153" s="239" t="s">
        <v>1166</v>
      </c>
      <c r="C153" s="239" t="s">
        <v>1167</v>
      </c>
      <c r="D153" s="240" t="s">
        <v>1168</v>
      </c>
      <c r="E153" s="239">
        <v>0</v>
      </c>
      <c r="F153" s="241" t="s">
        <v>1169</v>
      </c>
      <c r="G153" s="239">
        <v>1</v>
      </c>
      <c r="H153" s="242" t="s">
        <v>1170</v>
      </c>
      <c r="I153" s="239">
        <v>2</v>
      </c>
      <c r="J153" s="243" t="s">
        <v>1171</v>
      </c>
      <c r="K153" s="239">
        <v>3</v>
      </c>
    </row>
    <row r="154" spans="1:11" ht="30" x14ac:dyDescent="0.25">
      <c r="A154" s="239" t="s">
        <v>1172</v>
      </c>
      <c r="B154" s="239" t="s">
        <v>1173</v>
      </c>
      <c r="C154" s="239" t="s">
        <v>1174</v>
      </c>
      <c r="D154" s="240" t="s">
        <v>1175</v>
      </c>
      <c r="E154" s="239">
        <v>0</v>
      </c>
      <c r="F154" s="241" t="s">
        <v>1176</v>
      </c>
      <c r="G154" s="239">
        <v>1</v>
      </c>
      <c r="H154" s="242" t="s">
        <v>1177</v>
      </c>
      <c r="I154" s="239">
        <v>2</v>
      </c>
      <c r="J154" s="242" t="s">
        <v>1178</v>
      </c>
      <c r="K154" s="239">
        <v>2</v>
      </c>
    </row>
    <row r="155" spans="1:11" ht="30" x14ac:dyDescent="0.25">
      <c r="A155" s="239" t="s">
        <v>1179</v>
      </c>
      <c r="B155" s="239" t="s">
        <v>1180</v>
      </c>
      <c r="C155" s="239" t="s">
        <v>1181</v>
      </c>
      <c r="D155" s="240" t="s">
        <v>1113</v>
      </c>
      <c r="E155" s="239">
        <v>0</v>
      </c>
      <c r="F155" s="240" t="s">
        <v>1114</v>
      </c>
      <c r="G155" s="239">
        <v>0</v>
      </c>
      <c r="H155" s="241" t="s">
        <v>1115</v>
      </c>
      <c r="I155" s="239">
        <v>1</v>
      </c>
      <c r="J155" s="242" t="s">
        <v>1116</v>
      </c>
      <c r="K155" s="239">
        <v>2</v>
      </c>
    </row>
    <row r="156" spans="1:11" ht="60" x14ac:dyDescent="0.25">
      <c r="A156" s="239" t="s">
        <v>1096</v>
      </c>
      <c r="B156" s="239" t="s">
        <v>1182</v>
      </c>
      <c r="C156" s="239" t="s">
        <v>1098</v>
      </c>
      <c r="D156" s="240" t="s">
        <v>1099</v>
      </c>
      <c r="E156" s="239">
        <v>0</v>
      </c>
      <c r="F156" s="241" t="s">
        <v>1100</v>
      </c>
      <c r="G156" s="239">
        <v>1</v>
      </c>
      <c r="H156" s="242" t="s">
        <v>1101</v>
      </c>
      <c r="I156" s="239">
        <v>2</v>
      </c>
      <c r="J156" s="243" t="s">
        <v>1102</v>
      </c>
      <c r="K156" s="239">
        <v>3</v>
      </c>
    </row>
    <row r="157" spans="1:11" ht="45" x14ac:dyDescent="0.25">
      <c r="A157" s="239" t="s">
        <v>1103</v>
      </c>
      <c r="B157" s="239" t="s">
        <v>1183</v>
      </c>
      <c r="C157" s="239" t="s">
        <v>1105</v>
      </c>
      <c r="D157" s="240" t="s">
        <v>1106</v>
      </c>
      <c r="E157" s="239">
        <v>0</v>
      </c>
      <c r="F157" s="240" t="s">
        <v>1184</v>
      </c>
      <c r="G157" s="239">
        <v>0</v>
      </c>
      <c r="H157" s="241" t="s">
        <v>1185</v>
      </c>
      <c r="I157" s="239">
        <v>1</v>
      </c>
      <c r="J157" s="242" t="s">
        <v>1109</v>
      </c>
      <c r="K157" s="239">
        <v>2</v>
      </c>
    </row>
    <row r="158" spans="1:11" ht="30" x14ac:dyDescent="0.25">
      <c r="A158" s="239" t="s">
        <v>1110</v>
      </c>
      <c r="B158" s="239" t="s">
        <v>1186</v>
      </c>
      <c r="C158" s="239" t="s">
        <v>1112</v>
      </c>
      <c r="D158" s="240" t="s">
        <v>1113</v>
      </c>
      <c r="E158" s="239">
        <v>0</v>
      </c>
      <c r="F158" s="240" t="s">
        <v>1114</v>
      </c>
      <c r="G158" s="239">
        <v>0</v>
      </c>
      <c r="H158" s="241" t="s">
        <v>1187</v>
      </c>
      <c r="I158" s="239">
        <v>1</v>
      </c>
      <c r="J158" s="242" t="s">
        <v>1188</v>
      </c>
      <c r="K158" s="239">
        <v>2</v>
      </c>
    </row>
    <row r="159" spans="1:11" ht="45" x14ac:dyDescent="0.25">
      <c r="A159" s="239" t="s">
        <v>1189</v>
      </c>
      <c r="B159" s="239" t="s">
        <v>1190</v>
      </c>
      <c r="C159" s="239" t="s">
        <v>1191</v>
      </c>
      <c r="D159" s="240" t="s">
        <v>1192</v>
      </c>
      <c r="E159" s="239">
        <v>0</v>
      </c>
      <c r="F159" s="241" t="s">
        <v>1193</v>
      </c>
      <c r="G159" s="239">
        <v>1</v>
      </c>
      <c r="H159" s="242" t="s">
        <v>1194</v>
      </c>
      <c r="I159" s="239">
        <v>2</v>
      </c>
      <c r="J159" s="243" t="s">
        <v>1195</v>
      </c>
      <c r="K159" s="239">
        <v>3</v>
      </c>
    </row>
    <row r="160" spans="1:11" ht="45" x14ac:dyDescent="0.25">
      <c r="A160" s="239" t="s">
        <v>185</v>
      </c>
      <c r="B160" s="239" t="s">
        <v>1196</v>
      </c>
      <c r="C160" s="239" t="s">
        <v>1197</v>
      </c>
      <c r="D160" s="240" t="s">
        <v>1198</v>
      </c>
      <c r="E160" s="239">
        <v>0</v>
      </c>
      <c r="F160" s="242" t="s">
        <v>1199</v>
      </c>
      <c r="G160" s="239">
        <v>2</v>
      </c>
      <c r="H160" s="243" t="s">
        <v>1200</v>
      </c>
      <c r="I160" s="239">
        <v>3</v>
      </c>
      <c r="J160" s="243" t="s">
        <v>1201</v>
      </c>
      <c r="K160" s="239">
        <v>3</v>
      </c>
    </row>
    <row r="161" spans="1:11" ht="30" x14ac:dyDescent="0.25">
      <c r="A161" s="239" t="s">
        <v>185</v>
      </c>
      <c r="B161" s="239" t="s">
        <v>1202</v>
      </c>
      <c r="C161" s="239" t="s">
        <v>1203</v>
      </c>
      <c r="D161" s="240" t="s">
        <v>1198</v>
      </c>
      <c r="E161" s="239">
        <v>0</v>
      </c>
      <c r="F161" s="242" t="s">
        <v>1204</v>
      </c>
      <c r="G161" s="239">
        <v>2</v>
      </c>
      <c r="H161" s="243" t="s">
        <v>1205</v>
      </c>
      <c r="I161" s="239">
        <v>3</v>
      </c>
      <c r="J161" s="243" t="s">
        <v>1206</v>
      </c>
      <c r="K161" s="239">
        <v>3</v>
      </c>
    </row>
    <row r="162" spans="1:11" ht="90" x14ac:dyDescent="0.25">
      <c r="A162" s="239" t="s">
        <v>185</v>
      </c>
      <c r="B162" s="239" t="s">
        <v>1207</v>
      </c>
      <c r="C162" s="239" t="s">
        <v>1208</v>
      </c>
      <c r="D162" s="240" t="s">
        <v>1106</v>
      </c>
      <c r="E162" s="239">
        <v>0</v>
      </c>
      <c r="F162" s="239" t="s">
        <v>1209</v>
      </c>
      <c r="G162" s="239"/>
      <c r="H162" s="239" t="s">
        <v>1210</v>
      </c>
      <c r="I162" s="239"/>
      <c r="J162" s="242" t="s">
        <v>1211</v>
      </c>
      <c r="K162" s="239">
        <v>2</v>
      </c>
    </row>
    <row r="163" spans="1:11" ht="45" x14ac:dyDescent="0.25">
      <c r="A163" s="239" t="s">
        <v>1212</v>
      </c>
      <c r="B163" s="239" t="s">
        <v>1213</v>
      </c>
      <c r="C163" s="239" t="s">
        <v>908</v>
      </c>
      <c r="D163" s="240" t="s">
        <v>448</v>
      </c>
      <c r="E163" s="239">
        <v>0</v>
      </c>
      <c r="F163" s="240" t="s">
        <v>909</v>
      </c>
      <c r="G163" s="239">
        <v>0</v>
      </c>
      <c r="H163" s="242" t="s">
        <v>910</v>
      </c>
      <c r="I163" s="239">
        <v>2</v>
      </c>
      <c r="J163" s="243" t="s">
        <v>911</v>
      </c>
      <c r="K163" s="239">
        <v>3</v>
      </c>
    </row>
    <row r="164" spans="1:11" ht="60" x14ac:dyDescent="0.25">
      <c r="A164" s="239" t="s">
        <v>1214</v>
      </c>
      <c r="B164" s="239" t="s">
        <v>1215</v>
      </c>
      <c r="C164" s="239" t="s">
        <v>1216</v>
      </c>
      <c r="D164" s="240" t="s">
        <v>1106</v>
      </c>
      <c r="E164" s="239">
        <v>0</v>
      </c>
      <c r="F164" s="240" t="s">
        <v>1217</v>
      </c>
      <c r="G164" s="239">
        <v>0</v>
      </c>
      <c r="H164" s="241" t="s">
        <v>1218</v>
      </c>
      <c r="I164" s="239">
        <v>1</v>
      </c>
      <c r="J164" s="242" t="s">
        <v>1138</v>
      </c>
      <c r="K164" s="239">
        <v>2</v>
      </c>
    </row>
    <row r="165" spans="1:11" ht="45" x14ac:dyDescent="0.25">
      <c r="A165" s="239" t="s">
        <v>1219</v>
      </c>
      <c r="B165" s="239" t="s">
        <v>1220</v>
      </c>
      <c r="C165" s="239" t="s">
        <v>1221</v>
      </c>
      <c r="D165" s="240" t="s">
        <v>1222</v>
      </c>
      <c r="E165" s="239">
        <v>0</v>
      </c>
      <c r="F165" s="240" t="s">
        <v>1223</v>
      </c>
      <c r="G165" s="239">
        <v>0</v>
      </c>
      <c r="H165" s="241" t="s">
        <v>1224</v>
      </c>
      <c r="I165" s="239">
        <v>1</v>
      </c>
      <c r="J165" s="242" t="s">
        <v>1225</v>
      </c>
      <c r="K165" s="239">
        <v>2</v>
      </c>
    </row>
    <row r="166" spans="1:11" ht="30" x14ac:dyDescent="0.25">
      <c r="A166" s="239" t="s">
        <v>1226</v>
      </c>
      <c r="B166" s="239" t="s">
        <v>1227</v>
      </c>
      <c r="C166" s="239" t="s">
        <v>1228</v>
      </c>
      <c r="D166" s="240" t="s">
        <v>1229</v>
      </c>
      <c r="E166" s="239">
        <v>0</v>
      </c>
      <c r="F166" s="241" t="s">
        <v>1230</v>
      </c>
      <c r="G166" s="239">
        <v>1</v>
      </c>
      <c r="H166" s="242" t="s">
        <v>1231</v>
      </c>
      <c r="I166" s="239">
        <v>2</v>
      </c>
      <c r="J166" s="242" t="s">
        <v>1232</v>
      </c>
      <c r="K166" s="239">
        <v>2</v>
      </c>
    </row>
    <row r="167" spans="1:11" ht="45" x14ac:dyDescent="0.25">
      <c r="A167" s="239" t="s">
        <v>1226</v>
      </c>
      <c r="B167" s="239" t="s">
        <v>1233</v>
      </c>
      <c r="C167" s="239" t="s">
        <v>1234</v>
      </c>
      <c r="D167" s="240" t="s">
        <v>1235</v>
      </c>
      <c r="E167" s="239">
        <v>0</v>
      </c>
      <c r="F167" s="240" t="s">
        <v>1236</v>
      </c>
      <c r="G167" s="239">
        <v>0</v>
      </c>
      <c r="H167" s="241" t="s">
        <v>1237</v>
      </c>
      <c r="I167" s="239">
        <v>1</v>
      </c>
      <c r="J167" s="242" t="s">
        <v>1238</v>
      </c>
      <c r="K167" s="239">
        <v>2</v>
      </c>
    </row>
    <row r="168" spans="1:11" ht="45" x14ac:dyDescent="0.25">
      <c r="A168" s="239" t="s">
        <v>1239</v>
      </c>
      <c r="B168" s="239" t="s">
        <v>1240</v>
      </c>
      <c r="C168" s="239" t="s">
        <v>1241</v>
      </c>
      <c r="D168" s="240" t="s">
        <v>1099</v>
      </c>
      <c r="E168" s="239">
        <v>0</v>
      </c>
      <c r="F168" s="241" t="s">
        <v>1242</v>
      </c>
      <c r="G168" s="239">
        <v>1</v>
      </c>
      <c r="H168" s="242" t="s">
        <v>1243</v>
      </c>
      <c r="I168" s="239">
        <v>2</v>
      </c>
      <c r="J168" s="242" t="s">
        <v>1244</v>
      </c>
      <c r="K168" s="239">
        <v>2</v>
      </c>
    </row>
    <row r="169" spans="1:11" ht="90" x14ac:dyDescent="0.25">
      <c r="A169" s="239" t="s">
        <v>1245</v>
      </c>
      <c r="B169" s="239" t="s">
        <v>1246</v>
      </c>
      <c r="C169" s="239" t="s">
        <v>1247</v>
      </c>
      <c r="D169" s="240" t="s">
        <v>1248</v>
      </c>
      <c r="E169" s="239">
        <v>0</v>
      </c>
      <c r="F169" s="241" t="s">
        <v>1249</v>
      </c>
      <c r="G169" s="239">
        <v>1</v>
      </c>
      <c r="H169" s="243" t="s">
        <v>1250</v>
      </c>
      <c r="I169" s="239">
        <v>3</v>
      </c>
      <c r="J169" s="243" t="s">
        <v>1251</v>
      </c>
      <c r="K169" s="239">
        <v>3</v>
      </c>
    </row>
    <row r="170" spans="1:11" ht="105" x14ac:dyDescent="0.25">
      <c r="A170" s="239" t="s">
        <v>1252</v>
      </c>
      <c r="B170" s="239" t="s">
        <v>1253</v>
      </c>
      <c r="C170" s="239" t="s">
        <v>1254</v>
      </c>
      <c r="D170" s="240" t="s">
        <v>1255</v>
      </c>
      <c r="E170" s="239">
        <v>0</v>
      </c>
      <c r="F170" s="241" t="s">
        <v>1256</v>
      </c>
      <c r="G170" s="239">
        <v>1</v>
      </c>
      <c r="H170" s="242" t="s">
        <v>1257</v>
      </c>
      <c r="I170" s="239">
        <v>2</v>
      </c>
      <c r="J170" s="243" t="s">
        <v>1258</v>
      </c>
      <c r="K170" s="239">
        <v>3</v>
      </c>
    </row>
    <row r="171" spans="1:11" ht="45" x14ac:dyDescent="0.25">
      <c r="A171" s="239" t="s">
        <v>1259</v>
      </c>
      <c r="B171" s="239" t="s">
        <v>1260</v>
      </c>
      <c r="C171" s="239" t="s">
        <v>1261</v>
      </c>
      <c r="D171" s="240" t="s">
        <v>1262</v>
      </c>
      <c r="E171" s="239">
        <v>0</v>
      </c>
      <c r="F171" s="241" t="s">
        <v>1263</v>
      </c>
      <c r="G171" s="239">
        <v>1</v>
      </c>
      <c r="H171" s="242" t="s">
        <v>1264</v>
      </c>
      <c r="I171" s="239">
        <v>2</v>
      </c>
      <c r="J171" s="242" t="s">
        <v>1265</v>
      </c>
      <c r="K171" s="239">
        <v>2</v>
      </c>
    </row>
    <row r="172" spans="1:11" ht="105" x14ac:dyDescent="0.25">
      <c r="A172" s="239" t="s">
        <v>1266</v>
      </c>
      <c r="B172" s="239" t="s">
        <v>1267</v>
      </c>
      <c r="C172" s="239" t="s">
        <v>1268</v>
      </c>
      <c r="D172" s="239" t="s">
        <v>567</v>
      </c>
      <c r="E172" s="239"/>
      <c r="F172" s="239" t="s">
        <v>567</v>
      </c>
      <c r="G172" s="239"/>
      <c r="H172" s="239" t="s">
        <v>567</v>
      </c>
      <c r="I172" s="239"/>
      <c r="J172" s="239" t="s">
        <v>567</v>
      </c>
      <c r="K172" s="239"/>
    </row>
    <row r="173" spans="1:11" ht="90" x14ac:dyDescent="0.25">
      <c r="A173" s="239" t="s">
        <v>1269</v>
      </c>
      <c r="B173" s="239" t="s">
        <v>1270</v>
      </c>
      <c r="C173" s="239" t="s">
        <v>1271</v>
      </c>
      <c r="D173" s="240" t="s">
        <v>1272</v>
      </c>
      <c r="E173" s="239">
        <v>0</v>
      </c>
      <c r="F173" s="240" t="s">
        <v>1273</v>
      </c>
      <c r="G173" s="239">
        <v>0</v>
      </c>
      <c r="H173" s="241" t="s">
        <v>1274</v>
      </c>
      <c r="I173" s="239">
        <v>1</v>
      </c>
      <c r="J173" s="242" t="s">
        <v>1275</v>
      </c>
      <c r="K173" s="239">
        <v>2</v>
      </c>
    </row>
    <row r="174" spans="1:11" ht="45" x14ac:dyDescent="0.25">
      <c r="A174" s="239" t="s">
        <v>1276</v>
      </c>
      <c r="B174" s="239" t="s">
        <v>1277</v>
      </c>
      <c r="C174" s="239" t="s">
        <v>1278</v>
      </c>
      <c r="D174" s="240" t="s">
        <v>1279</v>
      </c>
      <c r="E174" s="239">
        <v>0</v>
      </c>
      <c r="F174" s="241" t="s">
        <v>1280</v>
      </c>
      <c r="G174" s="239">
        <v>1</v>
      </c>
      <c r="H174" s="242" t="s">
        <v>1281</v>
      </c>
      <c r="I174" s="239">
        <v>2</v>
      </c>
      <c r="J174" s="242" t="s">
        <v>1282</v>
      </c>
      <c r="K174" s="239">
        <v>2</v>
      </c>
    </row>
    <row r="175" spans="1:11" ht="90" x14ac:dyDescent="0.25">
      <c r="A175" s="239" t="s">
        <v>1283</v>
      </c>
      <c r="B175" s="239" t="s">
        <v>1284</v>
      </c>
      <c r="C175" s="239" t="s">
        <v>1285</v>
      </c>
      <c r="D175" s="240" t="s">
        <v>1286</v>
      </c>
      <c r="E175" s="239">
        <v>0</v>
      </c>
      <c r="F175" s="241" t="s">
        <v>1287</v>
      </c>
      <c r="G175" s="239">
        <v>1</v>
      </c>
      <c r="H175" s="242" t="s">
        <v>1288</v>
      </c>
      <c r="I175" s="239">
        <v>2</v>
      </c>
      <c r="J175" s="242" t="s">
        <v>1289</v>
      </c>
      <c r="K175" s="239">
        <v>2</v>
      </c>
    </row>
    <row r="176" spans="1:11" ht="30" x14ac:dyDescent="0.25">
      <c r="A176" s="239" t="s">
        <v>1290</v>
      </c>
      <c r="B176" s="239" t="s">
        <v>1291</v>
      </c>
      <c r="C176" s="239" t="s">
        <v>1292</v>
      </c>
      <c r="D176" s="240" t="s">
        <v>1293</v>
      </c>
      <c r="E176" s="239">
        <v>0</v>
      </c>
      <c r="F176" s="241" t="s">
        <v>1294</v>
      </c>
      <c r="G176" s="239">
        <v>1</v>
      </c>
      <c r="H176" s="242" t="s">
        <v>1295</v>
      </c>
      <c r="I176" s="239">
        <v>2</v>
      </c>
      <c r="J176" s="243" t="s">
        <v>1296</v>
      </c>
      <c r="K176" s="239">
        <v>3</v>
      </c>
    </row>
    <row r="177" spans="1:11" ht="30" x14ac:dyDescent="0.25">
      <c r="A177" s="239" t="s">
        <v>1290</v>
      </c>
      <c r="B177" s="239" t="s">
        <v>1297</v>
      </c>
      <c r="C177" s="239" t="s">
        <v>1298</v>
      </c>
      <c r="D177" s="240" t="s">
        <v>1299</v>
      </c>
      <c r="E177" s="239">
        <v>0</v>
      </c>
      <c r="F177" s="241" t="s">
        <v>1300</v>
      </c>
      <c r="G177" s="239">
        <v>1</v>
      </c>
      <c r="H177" s="243" t="s">
        <v>1301</v>
      </c>
      <c r="I177" s="239">
        <v>3</v>
      </c>
      <c r="J177" s="243" t="s">
        <v>1302</v>
      </c>
      <c r="K177" s="239">
        <v>3</v>
      </c>
    </row>
    <row r="178" spans="1:11" ht="30" x14ac:dyDescent="0.25">
      <c r="A178" s="239" t="s">
        <v>1303</v>
      </c>
      <c r="B178" s="239" t="s">
        <v>1304</v>
      </c>
      <c r="C178" s="239" t="s">
        <v>1305</v>
      </c>
      <c r="D178" s="240" t="s">
        <v>609</v>
      </c>
      <c r="E178" s="239">
        <v>0</v>
      </c>
      <c r="F178" s="241" t="s">
        <v>1306</v>
      </c>
      <c r="G178" s="239">
        <v>1</v>
      </c>
      <c r="H178" s="242" t="s">
        <v>1307</v>
      </c>
      <c r="I178" s="239">
        <v>2</v>
      </c>
      <c r="J178" s="242" t="s">
        <v>536</v>
      </c>
      <c r="K178" s="239">
        <v>2</v>
      </c>
    </row>
    <row r="179" spans="1:11" ht="30" x14ac:dyDescent="0.25">
      <c r="A179" s="239" t="s">
        <v>1290</v>
      </c>
      <c r="B179" s="239" t="s">
        <v>1308</v>
      </c>
      <c r="C179" s="239" t="s">
        <v>1309</v>
      </c>
      <c r="D179" s="240" t="s">
        <v>1310</v>
      </c>
      <c r="E179" s="239">
        <v>0</v>
      </c>
      <c r="F179" s="241" t="s">
        <v>1311</v>
      </c>
      <c r="G179" s="239">
        <v>1</v>
      </c>
      <c r="H179" s="242" t="s">
        <v>1312</v>
      </c>
      <c r="I179" s="239">
        <v>2</v>
      </c>
      <c r="J179" s="242" t="s">
        <v>1313</v>
      </c>
      <c r="K179" s="239">
        <v>2</v>
      </c>
    </row>
    <row r="180" spans="1:11" ht="45" x14ac:dyDescent="0.25">
      <c r="A180" s="239" t="s">
        <v>1290</v>
      </c>
      <c r="B180" s="239" t="s">
        <v>1314</v>
      </c>
      <c r="C180" s="239" t="s">
        <v>1315</v>
      </c>
      <c r="D180" s="240" t="s">
        <v>1316</v>
      </c>
      <c r="E180" s="239">
        <v>0</v>
      </c>
      <c r="F180" s="241" t="s">
        <v>1317</v>
      </c>
      <c r="G180" s="239">
        <v>1</v>
      </c>
      <c r="H180" s="242" t="s">
        <v>1318</v>
      </c>
      <c r="I180" s="239">
        <v>2</v>
      </c>
      <c r="J180" s="243" t="s">
        <v>1319</v>
      </c>
      <c r="K180" s="239">
        <v>3</v>
      </c>
    </row>
    <row r="181" spans="1:11" ht="45" x14ac:dyDescent="0.25">
      <c r="A181" s="239" t="s">
        <v>1320</v>
      </c>
      <c r="B181" s="239" t="s">
        <v>1321</v>
      </c>
      <c r="C181" s="239" t="s">
        <v>1322</v>
      </c>
      <c r="D181" s="240" t="s">
        <v>1323</v>
      </c>
      <c r="E181" s="239">
        <v>0</v>
      </c>
      <c r="F181" s="240" t="s">
        <v>1324</v>
      </c>
      <c r="G181" s="239">
        <v>0</v>
      </c>
      <c r="H181" s="242" t="s">
        <v>1325</v>
      </c>
      <c r="I181" s="239">
        <v>2</v>
      </c>
      <c r="J181" s="243" t="s">
        <v>1326</v>
      </c>
      <c r="K181" s="239">
        <v>3</v>
      </c>
    </row>
    <row r="182" spans="1:11" ht="60" x14ac:dyDescent="0.25">
      <c r="A182" s="239" t="s">
        <v>1327</v>
      </c>
      <c r="B182" s="239" t="s">
        <v>1328</v>
      </c>
      <c r="C182" s="239" t="s">
        <v>1329</v>
      </c>
      <c r="D182" s="240" t="s">
        <v>1330</v>
      </c>
      <c r="E182" s="239">
        <v>0</v>
      </c>
      <c r="F182" s="242" t="s">
        <v>1329</v>
      </c>
      <c r="G182" s="239">
        <v>2</v>
      </c>
      <c r="H182" s="242" t="s">
        <v>1331</v>
      </c>
      <c r="I182" s="239">
        <v>2</v>
      </c>
      <c r="J182" s="242" t="s">
        <v>1332</v>
      </c>
      <c r="K182" s="239">
        <v>2</v>
      </c>
    </row>
    <row r="183" spans="1:11" ht="60" x14ac:dyDescent="0.25">
      <c r="A183" s="239" t="s">
        <v>1333</v>
      </c>
      <c r="B183" s="239" t="s">
        <v>1334</v>
      </c>
      <c r="C183" s="239" t="s">
        <v>1335</v>
      </c>
      <c r="D183" s="240" t="s">
        <v>1336</v>
      </c>
      <c r="E183" s="239">
        <v>0</v>
      </c>
      <c r="F183" s="239" t="s">
        <v>567</v>
      </c>
      <c r="G183" s="239"/>
      <c r="H183" s="239" t="s">
        <v>567</v>
      </c>
      <c r="I183" s="239"/>
      <c r="J183" s="243" t="s">
        <v>1337</v>
      </c>
      <c r="K183" s="239">
        <v>3</v>
      </c>
    </row>
    <row r="184" spans="1:11" ht="60" x14ac:dyDescent="0.25">
      <c r="A184" s="239" t="s">
        <v>1338</v>
      </c>
      <c r="B184" s="239" t="s">
        <v>1339</v>
      </c>
      <c r="C184" s="239" t="s">
        <v>1340</v>
      </c>
      <c r="D184" s="240" t="s">
        <v>1341</v>
      </c>
      <c r="E184" s="239">
        <v>0</v>
      </c>
      <c r="F184" s="240" t="s">
        <v>1342</v>
      </c>
      <c r="G184" s="239">
        <v>0</v>
      </c>
      <c r="H184" s="243" t="s">
        <v>1343</v>
      </c>
      <c r="I184" s="239">
        <v>3</v>
      </c>
      <c r="J184" s="243" t="s">
        <v>1344</v>
      </c>
      <c r="K184" s="239">
        <v>3</v>
      </c>
    </row>
    <row r="185" spans="1:11" ht="45" x14ac:dyDescent="0.25">
      <c r="A185" s="239" t="s">
        <v>1345</v>
      </c>
      <c r="B185" s="239" t="s">
        <v>1346</v>
      </c>
      <c r="C185" s="239" t="s">
        <v>1347</v>
      </c>
      <c r="D185" s="240" t="s">
        <v>1348</v>
      </c>
      <c r="E185" s="239">
        <v>0</v>
      </c>
      <c r="F185" s="240" t="s">
        <v>1349</v>
      </c>
      <c r="G185" s="239">
        <v>0</v>
      </c>
      <c r="H185" s="243" t="s">
        <v>1350</v>
      </c>
      <c r="I185" s="239">
        <v>3</v>
      </c>
      <c r="J185" s="243" t="s">
        <v>1351</v>
      </c>
      <c r="K185" s="239">
        <v>3</v>
      </c>
    </row>
    <row r="186" spans="1:11" ht="45" x14ac:dyDescent="0.25">
      <c r="A186" s="239" t="s">
        <v>1352</v>
      </c>
      <c r="B186" s="239" t="s">
        <v>1353</v>
      </c>
      <c r="C186" s="239" t="s">
        <v>1354</v>
      </c>
      <c r="D186" s="240" t="s">
        <v>609</v>
      </c>
      <c r="E186" s="239">
        <v>0</v>
      </c>
      <c r="F186" s="241" t="s">
        <v>1306</v>
      </c>
      <c r="G186" s="239">
        <v>1</v>
      </c>
      <c r="H186" s="242" t="s">
        <v>1307</v>
      </c>
      <c r="I186" s="239">
        <v>2</v>
      </c>
      <c r="J186" s="242" t="s">
        <v>536</v>
      </c>
      <c r="K186" s="239">
        <v>2</v>
      </c>
    </row>
    <row r="187" spans="1:11" ht="60" x14ac:dyDescent="0.25">
      <c r="A187" s="239" t="s">
        <v>1355</v>
      </c>
      <c r="B187" s="239" t="s">
        <v>1356</v>
      </c>
      <c r="C187" s="239" t="s">
        <v>1357</v>
      </c>
      <c r="D187" s="240" t="s">
        <v>1358</v>
      </c>
      <c r="E187" s="239">
        <v>0</v>
      </c>
      <c r="F187" s="241" t="s">
        <v>1359</v>
      </c>
      <c r="G187" s="239">
        <v>1</v>
      </c>
      <c r="H187" s="241" t="s">
        <v>1360</v>
      </c>
      <c r="I187" s="239">
        <v>1</v>
      </c>
      <c r="J187" s="242" t="s">
        <v>1361</v>
      </c>
      <c r="K187" s="239">
        <v>2</v>
      </c>
    </row>
    <row r="188" spans="1:11" ht="30" x14ac:dyDescent="0.25">
      <c r="A188" s="239" t="s">
        <v>1355</v>
      </c>
      <c r="B188" s="239" t="s">
        <v>1362</v>
      </c>
      <c r="C188" s="239" t="s">
        <v>1363</v>
      </c>
      <c r="D188" s="239" t="s">
        <v>609</v>
      </c>
      <c r="E188" s="239"/>
      <c r="F188" s="239" t="s">
        <v>635</v>
      </c>
      <c r="G188" s="239"/>
      <c r="H188" s="239" t="s">
        <v>536</v>
      </c>
      <c r="I188" s="239"/>
      <c r="J188" s="239" t="s">
        <v>537</v>
      </c>
      <c r="K188" s="239"/>
    </row>
    <row r="189" spans="1:11" ht="60" x14ac:dyDescent="0.25">
      <c r="A189" s="239" t="s">
        <v>1355</v>
      </c>
      <c r="B189" s="239" t="s">
        <v>1364</v>
      </c>
      <c r="C189" s="239" t="s">
        <v>1365</v>
      </c>
      <c r="D189" s="240" t="s">
        <v>1366</v>
      </c>
      <c r="E189" s="239">
        <v>0</v>
      </c>
      <c r="F189" s="241" t="s">
        <v>1367</v>
      </c>
      <c r="G189" s="239">
        <v>1</v>
      </c>
      <c r="H189" s="241" t="s">
        <v>1368</v>
      </c>
      <c r="I189" s="239">
        <v>1</v>
      </c>
      <c r="J189" s="241" t="s">
        <v>1369</v>
      </c>
      <c r="K189" s="239">
        <v>1</v>
      </c>
    </row>
    <row r="190" spans="1:11" ht="75" x14ac:dyDescent="0.25">
      <c r="A190" s="239" t="s">
        <v>1370</v>
      </c>
      <c r="B190" s="239" t="s">
        <v>1371</v>
      </c>
      <c r="C190" s="239" t="s">
        <v>1372</v>
      </c>
      <c r="D190" s="240" t="s">
        <v>1373</v>
      </c>
      <c r="E190" s="239">
        <v>0</v>
      </c>
      <c r="F190" s="240" t="s">
        <v>1374</v>
      </c>
      <c r="G190" s="239">
        <v>0</v>
      </c>
      <c r="H190" s="243" t="s">
        <v>1375</v>
      </c>
      <c r="I190" s="239">
        <v>3</v>
      </c>
      <c r="J190" s="239" t="s">
        <v>567</v>
      </c>
      <c r="K190" s="239"/>
    </row>
    <row r="191" spans="1:11" ht="45" x14ac:dyDescent="0.25">
      <c r="A191" s="239" t="s">
        <v>1376</v>
      </c>
      <c r="B191" s="239" t="s">
        <v>1377</v>
      </c>
      <c r="C191" s="239" t="s">
        <v>1378</v>
      </c>
      <c r="D191" s="240" t="s">
        <v>1379</v>
      </c>
      <c r="E191" s="239">
        <v>0</v>
      </c>
      <c r="F191" s="241" t="s">
        <v>1380</v>
      </c>
      <c r="G191" s="239">
        <v>1</v>
      </c>
      <c r="H191" s="242" t="s">
        <v>1381</v>
      </c>
      <c r="I191" s="239">
        <v>2</v>
      </c>
      <c r="J191" s="242" t="s">
        <v>1382</v>
      </c>
      <c r="K191" s="239">
        <v>2</v>
      </c>
    </row>
    <row r="192" spans="1:11" ht="30" x14ac:dyDescent="0.25">
      <c r="A192" s="239" t="s">
        <v>1376</v>
      </c>
      <c r="B192" s="239" t="s">
        <v>1383</v>
      </c>
      <c r="C192" s="239" t="s">
        <v>1384</v>
      </c>
      <c r="D192" s="240" t="s">
        <v>1385</v>
      </c>
      <c r="E192" s="239">
        <v>0</v>
      </c>
      <c r="F192" s="240" t="s">
        <v>1386</v>
      </c>
      <c r="G192" s="239">
        <v>0</v>
      </c>
      <c r="H192" s="242" t="s">
        <v>1387</v>
      </c>
      <c r="I192" s="239">
        <v>2</v>
      </c>
      <c r="J192" s="242" t="s">
        <v>1388</v>
      </c>
      <c r="K192" s="239">
        <v>2</v>
      </c>
    </row>
    <row r="193" spans="1:11" ht="45" x14ac:dyDescent="0.25">
      <c r="A193" s="239" t="s">
        <v>1389</v>
      </c>
      <c r="B193" s="239" t="s">
        <v>1390</v>
      </c>
      <c r="C193" s="239" t="s">
        <v>1391</v>
      </c>
      <c r="D193" s="240" t="s">
        <v>1392</v>
      </c>
      <c r="E193" s="239">
        <v>0</v>
      </c>
      <c r="F193" s="240" t="s">
        <v>1393</v>
      </c>
      <c r="G193" s="239">
        <v>0</v>
      </c>
      <c r="H193" s="241" t="s">
        <v>1394</v>
      </c>
      <c r="I193" s="239">
        <v>1</v>
      </c>
      <c r="J193" s="243" t="s">
        <v>1395</v>
      </c>
      <c r="K193" s="239">
        <v>3</v>
      </c>
    </row>
    <row r="194" spans="1:11" ht="30" x14ac:dyDescent="0.25">
      <c r="A194" s="239" t="s">
        <v>1396</v>
      </c>
      <c r="B194" s="239" t="s">
        <v>1397</v>
      </c>
      <c r="C194" s="239" t="s">
        <v>1398</v>
      </c>
      <c r="D194" s="240" t="s">
        <v>1399</v>
      </c>
      <c r="E194" s="239">
        <v>0</v>
      </c>
      <c r="F194" s="241" t="s">
        <v>1400</v>
      </c>
      <c r="G194" s="239">
        <v>1</v>
      </c>
      <c r="H194" s="241" t="s">
        <v>1401</v>
      </c>
      <c r="I194" s="239">
        <v>1</v>
      </c>
      <c r="J194" s="242" t="s">
        <v>1402</v>
      </c>
      <c r="K194" s="239">
        <v>2</v>
      </c>
    </row>
    <row r="195" spans="1:11" ht="45" x14ac:dyDescent="0.25">
      <c r="A195" s="239" t="s">
        <v>1403</v>
      </c>
      <c r="B195" s="239" t="s">
        <v>1404</v>
      </c>
      <c r="C195" s="239" t="s">
        <v>1398</v>
      </c>
      <c r="D195" s="240" t="s">
        <v>1399</v>
      </c>
      <c r="E195" s="239">
        <v>0</v>
      </c>
      <c r="F195" s="241" t="s">
        <v>1405</v>
      </c>
      <c r="G195" s="239">
        <v>1</v>
      </c>
      <c r="H195" s="241" t="s">
        <v>1406</v>
      </c>
      <c r="I195" s="239">
        <v>1</v>
      </c>
      <c r="J195" s="242" t="s">
        <v>1407</v>
      </c>
      <c r="K195" s="239">
        <v>2</v>
      </c>
    </row>
    <row r="196" spans="1:11" ht="30" x14ac:dyDescent="0.25">
      <c r="A196" s="239" t="s">
        <v>1408</v>
      </c>
      <c r="B196" s="239" t="s">
        <v>1409</v>
      </c>
      <c r="C196" s="239" t="s">
        <v>1410</v>
      </c>
      <c r="D196" s="240" t="s">
        <v>1411</v>
      </c>
      <c r="E196" s="239">
        <v>0</v>
      </c>
      <c r="F196" s="241" t="s">
        <v>1412</v>
      </c>
      <c r="G196" s="239">
        <v>1</v>
      </c>
      <c r="H196" s="241" t="s">
        <v>1413</v>
      </c>
      <c r="I196" s="239">
        <v>1</v>
      </c>
      <c r="J196" s="242" t="s">
        <v>1414</v>
      </c>
      <c r="K196" s="239">
        <v>2</v>
      </c>
    </row>
    <row r="197" spans="1:11" ht="45" x14ac:dyDescent="0.25">
      <c r="A197" s="239" t="s">
        <v>1415</v>
      </c>
      <c r="B197" s="239" t="s">
        <v>1416</v>
      </c>
      <c r="C197" s="239" t="s">
        <v>1417</v>
      </c>
      <c r="D197" s="240" t="s">
        <v>1418</v>
      </c>
      <c r="E197" s="239">
        <v>0</v>
      </c>
      <c r="F197" s="241" t="s">
        <v>1419</v>
      </c>
      <c r="G197" s="239">
        <v>1</v>
      </c>
      <c r="H197" s="242" t="s">
        <v>1420</v>
      </c>
      <c r="I197" s="239">
        <v>2</v>
      </c>
      <c r="J197" s="243" t="s">
        <v>1421</v>
      </c>
      <c r="K197" s="239">
        <v>3</v>
      </c>
    </row>
    <row r="198" spans="1:11" ht="45" x14ac:dyDescent="0.25">
      <c r="A198" s="239" t="s">
        <v>1422</v>
      </c>
      <c r="B198" s="239" t="s">
        <v>1423</v>
      </c>
      <c r="C198" s="239" t="s">
        <v>1424</v>
      </c>
      <c r="D198" s="240" t="s">
        <v>1425</v>
      </c>
      <c r="E198" s="239">
        <v>0</v>
      </c>
      <c r="F198" s="240" t="s">
        <v>1426</v>
      </c>
      <c r="G198" s="239">
        <v>0</v>
      </c>
      <c r="H198" s="242" t="s">
        <v>1427</v>
      </c>
      <c r="I198" s="239">
        <v>2</v>
      </c>
      <c r="J198" s="242" t="s">
        <v>1428</v>
      </c>
      <c r="K198" s="239">
        <v>2</v>
      </c>
    </row>
    <row r="199" spans="1:11" ht="90" x14ac:dyDescent="0.25">
      <c r="A199" s="239" t="s">
        <v>739</v>
      </c>
      <c r="B199" s="239" t="s">
        <v>1429</v>
      </c>
      <c r="C199" s="239" t="s">
        <v>1430</v>
      </c>
      <c r="D199" s="240" t="s">
        <v>1431</v>
      </c>
      <c r="E199" s="239">
        <v>0</v>
      </c>
      <c r="F199" s="240" t="s">
        <v>1432</v>
      </c>
      <c r="G199" s="239">
        <v>0</v>
      </c>
      <c r="H199" s="242" t="s">
        <v>1433</v>
      </c>
      <c r="I199" s="239">
        <v>2</v>
      </c>
      <c r="J199" s="243" t="s">
        <v>1434</v>
      </c>
      <c r="K199" s="239">
        <v>3</v>
      </c>
    </row>
    <row r="200" spans="1:11" ht="120" x14ac:dyDescent="0.25">
      <c r="A200" s="239" t="s">
        <v>1435</v>
      </c>
      <c r="B200" s="239" t="s">
        <v>1436</v>
      </c>
      <c r="C200" s="239" t="s">
        <v>1437</v>
      </c>
      <c r="D200" s="240" t="s">
        <v>1438</v>
      </c>
      <c r="E200" s="239">
        <v>0</v>
      </c>
      <c r="F200" s="240" t="s">
        <v>1439</v>
      </c>
      <c r="G200" s="239">
        <v>0</v>
      </c>
      <c r="H200" s="242" t="s">
        <v>1440</v>
      </c>
      <c r="I200" s="239">
        <v>2</v>
      </c>
      <c r="J200" s="243" t="s">
        <v>1441</v>
      </c>
      <c r="K200" s="239">
        <v>3</v>
      </c>
    </row>
    <row r="201" spans="1:11" ht="60" x14ac:dyDescent="0.25">
      <c r="A201" s="239" t="s">
        <v>739</v>
      </c>
      <c r="B201" s="239" t="s">
        <v>1442</v>
      </c>
      <c r="C201" s="239" t="s">
        <v>1443</v>
      </c>
      <c r="D201" s="240" t="s">
        <v>1444</v>
      </c>
      <c r="E201" s="239">
        <v>0</v>
      </c>
      <c r="F201" s="241" t="s">
        <v>1445</v>
      </c>
      <c r="G201" s="239">
        <v>1</v>
      </c>
      <c r="H201" s="242" t="s">
        <v>1446</v>
      </c>
      <c r="I201" s="239">
        <v>2</v>
      </c>
      <c r="J201" s="242" t="s">
        <v>1447</v>
      </c>
      <c r="K201" s="239">
        <v>2</v>
      </c>
    </row>
    <row r="202" spans="1:11" ht="60" x14ac:dyDescent="0.25">
      <c r="A202" s="239" t="s">
        <v>1435</v>
      </c>
      <c r="B202" s="239" t="s">
        <v>1448</v>
      </c>
      <c r="C202" s="239" t="s">
        <v>1449</v>
      </c>
      <c r="D202" s="240" t="s">
        <v>1450</v>
      </c>
      <c r="E202" s="239">
        <v>0</v>
      </c>
      <c r="F202" s="241" t="s">
        <v>1451</v>
      </c>
      <c r="G202" s="239">
        <v>1</v>
      </c>
      <c r="H202" s="242" t="s">
        <v>1452</v>
      </c>
      <c r="I202" s="239">
        <v>2</v>
      </c>
      <c r="J202" s="242" t="s">
        <v>1453</v>
      </c>
      <c r="K202" s="239">
        <v>2</v>
      </c>
    </row>
    <row r="203" spans="1:11" ht="30" x14ac:dyDescent="0.25">
      <c r="A203" s="239" t="s">
        <v>1422</v>
      </c>
      <c r="B203" s="239" t="s">
        <v>1454</v>
      </c>
      <c r="C203" s="239" t="s">
        <v>1455</v>
      </c>
      <c r="D203" s="240" t="s">
        <v>1456</v>
      </c>
      <c r="E203" s="239">
        <v>0</v>
      </c>
      <c r="F203" s="239" t="s">
        <v>567</v>
      </c>
      <c r="G203" s="239"/>
      <c r="H203" s="242" t="s">
        <v>1457</v>
      </c>
      <c r="I203" s="239">
        <v>2</v>
      </c>
      <c r="J203" s="239" t="s">
        <v>567</v>
      </c>
      <c r="K203" s="239"/>
    </row>
    <row r="204" spans="1:11" ht="30" x14ac:dyDescent="0.25">
      <c r="A204" s="239" t="s">
        <v>1458</v>
      </c>
      <c r="B204" s="239" t="s">
        <v>1459</v>
      </c>
      <c r="C204" s="239" t="s">
        <v>1292</v>
      </c>
      <c r="D204" s="240" t="s">
        <v>1293</v>
      </c>
      <c r="E204" s="239">
        <v>0</v>
      </c>
      <c r="F204" s="241" t="s">
        <v>1460</v>
      </c>
      <c r="G204" s="239">
        <v>1</v>
      </c>
      <c r="H204" s="242" t="s">
        <v>1461</v>
      </c>
      <c r="I204" s="239">
        <v>2</v>
      </c>
      <c r="J204" s="243" t="s">
        <v>1462</v>
      </c>
      <c r="K204" s="239">
        <v>3</v>
      </c>
    </row>
    <row r="205" spans="1:11" ht="30" x14ac:dyDescent="0.25">
      <c r="A205" s="239" t="s">
        <v>1463</v>
      </c>
      <c r="B205" s="239" t="s">
        <v>1464</v>
      </c>
      <c r="C205" s="239" t="s">
        <v>1465</v>
      </c>
      <c r="D205" s="240" t="s">
        <v>1466</v>
      </c>
      <c r="E205" s="239">
        <v>0</v>
      </c>
      <c r="F205" s="241" t="s">
        <v>1467</v>
      </c>
      <c r="G205" s="239">
        <v>1</v>
      </c>
      <c r="H205" s="243" t="s">
        <v>1468</v>
      </c>
      <c r="I205" s="239">
        <v>3</v>
      </c>
      <c r="J205" s="243" t="s">
        <v>1469</v>
      </c>
      <c r="K205" s="239">
        <v>3</v>
      </c>
    </row>
    <row r="206" spans="1:11" ht="30" x14ac:dyDescent="0.25">
      <c r="A206" s="239" t="s">
        <v>1470</v>
      </c>
      <c r="B206" s="239" t="s">
        <v>1471</v>
      </c>
      <c r="C206" s="239" t="s">
        <v>1472</v>
      </c>
      <c r="D206" s="240" t="s">
        <v>1473</v>
      </c>
      <c r="E206" s="239">
        <v>0</v>
      </c>
      <c r="F206" s="241" t="s">
        <v>1474</v>
      </c>
      <c r="G206" s="239">
        <v>1</v>
      </c>
      <c r="H206" s="243" t="s">
        <v>1475</v>
      </c>
      <c r="I206" s="239">
        <v>3</v>
      </c>
      <c r="J206" s="243" t="s">
        <v>1476</v>
      </c>
      <c r="K206" s="239">
        <v>3</v>
      </c>
    </row>
    <row r="207" spans="1:11" ht="60" x14ac:dyDescent="0.25">
      <c r="A207" s="239" t="s">
        <v>300</v>
      </c>
      <c r="B207" s="239" t="s">
        <v>1477</v>
      </c>
      <c r="C207" s="239" t="s">
        <v>1478</v>
      </c>
      <c r="D207" s="240" t="s">
        <v>1479</v>
      </c>
      <c r="E207" s="239">
        <v>0</v>
      </c>
      <c r="F207" s="241" t="s">
        <v>1480</v>
      </c>
      <c r="G207" s="239">
        <v>1</v>
      </c>
      <c r="H207" s="241" t="s">
        <v>1481</v>
      </c>
      <c r="I207" s="239">
        <v>1</v>
      </c>
      <c r="J207" s="241" t="s">
        <v>537</v>
      </c>
      <c r="K207" s="239">
        <v>1</v>
      </c>
    </row>
    <row r="208" spans="1:11" ht="75" x14ac:dyDescent="0.25">
      <c r="A208" s="239" t="s">
        <v>739</v>
      </c>
      <c r="B208" s="239" t="s">
        <v>1482</v>
      </c>
      <c r="C208" s="239" t="s">
        <v>1483</v>
      </c>
      <c r="D208" s="240" t="s">
        <v>1484</v>
      </c>
      <c r="E208" s="239">
        <v>0</v>
      </c>
      <c r="F208" s="241" t="s">
        <v>1485</v>
      </c>
      <c r="G208" s="239">
        <v>1</v>
      </c>
      <c r="H208" s="242" t="s">
        <v>1486</v>
      </c>
      <c r="I208" s="239">
        <v>2</v>
      </c>
      <c r="J208" s="243" t="s">
        <v>1487</v>
      </c>
      <c r="K208" s="239">
        <v>3</v>
      </c>
    </row>
    <row r="209" spans="1:11" ht="60" x14ac:dyDescent="0.25">
      <c r="A209" s="239" t="s">
        <v>1488</v>
      </c>
      <c r="B209" s="239" t="s">
        <v>1489</v>
      </c>
      <c r="C209" s="239" t="s">
        <v>1490</v>
      </c>
      <c r="D209" s="240" t="s">
        <v>1491</v>
      </c>
      <c r="E209" s="239">
        <v>0</v>
      </c>
      <c r="F209" s="241" t="s">
        <v>1492</v>
      </c>
      <c r="G209" s="239">
        <v>1</v>
      </c>
      <c r="H209" s="242" t="s">
        <v>1493</v>
      </c>
      <c r="I209" s="239">
        <v>2</v>
      </c>
      <c r="J209" s="243" t="s">
        <v>1494</v>
      </c>
      <c r="K209" s="239">
        <v>3</v>
      </c>
    </row>
    <row r="210" spans="1:11" ht="30" x14ac:dyDescent="0.25">
      <c r="A210" s="239" t="s">
        <v>1495</v>
      </c>
      <c r="B210" s="239" t="s">
        <v>1496</v>
      </c>
      <c r="C210" s="239" t="s">
        <v>1497</v>
      </c>
      <c r="D210" s="240" t="s">
        <v>1498</v>
      </c>
      <c r="E210" s="239">
        <v>0</v>
      </c>
      <c r="F210" s="240" t="s">
        <v>1499</v>
      </c>
      <c r="G210" s="239">
        <v>0</v>
      </c>
      <c r="H210" s="241" t="s">
        <v>1500</v>
      </c>
      <c r="I210" s="239">
        <v>1</v>
      </c>
      <c r="J210" s="242" t="s">
        <v>1476</v>
      </c>
      <c r="K210" s="239">
        <v>2</v>
      </c>
    </row>
    <row r="211" spans="1:11" ht="30" x14ac:dyDescent="0.25">
      <c r="A211" s="239" t="s">
        <v>1501</v>
      </c>
      <c r="B211" s="239" t="s">
        <v>1502</v>
      </c>
      <c r="C211" s="239" t="s">
        <v>1503</v>
      </c>
      <c r="D211" s="240" t="s">
        <v>1399</v>
      </c>
      <c r="E211" s="239">
        <v>0</v>
      </c>
      <c r="F211" s="240" t="s">
        <v>1504</v>
      </c>
      <c r="G211" s="239">
        <v>0</v>
      </c>
      <c r="H211" s="241" t="s">
        <v>1505</v>
      </c>
      <c r="I211" s="239">
        <v>1</v>
      </c>
      <c r="J211" s="242" t="s">
        <v>1506</v>
      </c>
      <c r="K211" s="239">
        <v>2</v>
      </c>
    </row>
    <row r="212" spans="1:11" ht="45" x14ac:dyDescent="0.25">
      <c r="A212" s="239" t="s">
        <v>1507</v>
      </c>
      <c r="B212" s="239" t="s">
        <v>1508</v>
      </c>
      <c r="C212" s="239" t="s">
        <v>1509</v>
      </c>
      <c r="D212" s="240" t="s">
        <v>1399</v>
      </c>
      <c r="E212" s="239">
        <v>0</v>
      </c>
      <c r="F212" s="241" t="s">
        <v>1510</v>
      </c>
      <c r="G212" s="239">
        <v>1</v>
      </c>
      <c r="H212" s="241" t="s">
        <v>1511</v>
      </c>
      <c r="I212" s="239">
        <v>1</v>
      </c>
      <c r="J212" s="242" t="s">
        <v>1512</v>
      </c>
      <c r="K212" s="239">
        <v>2</v>
      </c>
    </row>
    <row r="213" spans="1:11" ht="30" x14ac:dyDescent="0.25">
      <c r="A213" s="239" t="s">
        <v>1513</v>
      </c>
      <c r="B213" s="239" t="s">
        <v>1514</v>
      </c>
      <c r="C213" s="239" t="s">
        <v>1515</v>
      </c>
      <c r="D213" s="240" t="s">
        <v>1399</v>
      </c>
      <c r="E213" s="239">
        <v>0</v>
      </c>
      <c r="F213" s="241" t="s">
        <v>1516</v>
      </c>
      <c r="G213" s="239">
        <v>1</v>
      </c>
      <c r="H213" s="241" t="s">
        <v>1517</v>
      </c>
      <c r="I213" s="239">
        <v>1</v>
      </c>
      <c r="J213" s="242" t="s">
        <v>1518</v>
      </c>
      <c r="K213" s="239">
        <v>2</v>
      </c>
    </row>
    <row r="214" spans="1:11" ht="30" x14ac:dyDescent="0.25">
      <c r="A214" s="239" t="s">
        <v>1519</v>
      </c>
      <c r="B214" s="239" t="s">
        <v>1520</v>
      </c>
      <c r="C214" s="239" t="s">
        <v>1521</v>
      </c>
      <c r="D214" s="240" t="s">
        <v>1522</v>
      </c>
      <c r="E214" s="239">
        <v>0</v>
      </c>
      <c r="F214" s="241" t="s">
        <v>1523</v>
      </c>
      <c r="G214" s="239">
        <v>1</v>
      </c>
      <c r="H214" s="242" t="s">
        <v>1524</v>
      </c>
      <c r="I214" s="239">
        <v>2</v>
      </c>
      <c r="J214" s="243" t="s">
        <v>1525</v>
      </c>
      <c r="K214" s="239">
        <v>3</v>
      </c>
    </row>
    <row r="215" spans="1:11" ht="30" x14ac:dyDescent="0.25">
      <c r="A215" s="239" t="s">
        <v>1526</v>
      </c>
      <c r="B215" s="239" t="s">
        <v>1527</v>
      </c>
      <c r="C215" s="239" t="s">
        <v>1521</v>
      </c>
      <c r="D215" s="240" t="s">
        <v>1528</v>
      </c>
      <c r="E215" s="239">
        <v>0</v>
      </c>
      <c r="F215" s="241" t="s">
        <v>1529</v>
      </c>
      <c r="G215" s="239">
        <v>1</v>
      </c>
      <c r="H215" s="242" t="s">
        <v>1530</v>
      </c>
      <c r="I215" s="239">
        <v>2</v>
      </c>
      <c r="J215" s="243" t="s">
        <v>1531</v>
      </c>
      <c r="K215" s="239">
        <v>3</v>
      </c>
    </row>
    <row r="216" spans="1:11" ht="45" x14ac:dyDescent="0.25">
      <c r="A216" s="239" t="s">
        <v>1532</v>
      </c>
      <c r="B216" s="239" t="s">
        <v>1533</v>
      </c>
      <c r="C216" s="239" t="s">
        <v>1534</v>
      </c>
      <c r="D216" s="240" t="s">
        <v>1535</v>
      </c>
      <c r="E216" s="239">
        <v>0</v>
      </c>
      <c r="F216" s="239" t="s">
        <v>1536</v>
      </c>
      <c r="G216" s="239"/>
      <c r="H216" s="239" t="s">
        <v>1537</v>
      </c>
      <c r="I216" s="239"/>
      <c r="J216" s="243" t="s">
        <v>1538</v>
      </c>
      <c r="K216" s="239">
        <v>3</v>
      </c>
    </row>
    <row r="217" spans="1:11" ht="30" x14ac:dyDescent="0.25">
      <c r="A217" s="239" t="s">
        <v>1539</v>
      </c>
      <c r="B217" s="239" t="s">
        <v>1540</v>
      </c>
      <c r="C217" s="239" t="s">
        <v>1181</v>
      </c>
      <c r="D217" s="240" t="s">
        <v>1113</v>
      </c>
      <c r="E217" s="239">
        <v>0</v>
      </c>
      <c r="F217" s="240" t="s">
        <v>1114</v>
      </c>
      <c r="G217" s="239">
        <v>0</v>
      </c>
      <c r="H217" s="241" t="s">
        <v>1115</v>
      </c>
      <c r="I217" s="239">
        <v>1</v>
      </c>
      <c r="J217" s="242" t="s">
        <v>1116</v>
      </c>
      <c r="K217" s="239">
        <v>2</v>
      </c>
    </row>
    <row r="218" spans="1:11" ht="45" x14ac:dyDescent="0.25">
      <c r="A218" s="239" t="s">
        <v>1541</v>
      </c>
      <c r="B218" s="239" t="s">
        <v>1542</v>
      </c>
      <c r="C218" s="239" t="s">
        <v>1543</v>
      </c>
      <c r="D218" s="240" t="s">
        <v>1544</v>
      </c>
      <c r="E218" s="239">
        <v>0</v>
      </c>
      <c r="F218" s="241" t="s">
        <v>1545</v>
      </c>
      <c r="G218" s="239">
        <v>1</v>
      </c>
      <c r="H218" s="242" t="s">
        <v>1546</v>
      </c>
      <c r="I218" s="239">
        <v>2</v>
      </c>
      <c r="J218" s="242" t="s">
        <v>1547</v>
      </c>
      <c r="K218" s="239">
        <v>2</v>
      </c>
    </row>
    <row r="219" spans="1:11" ht="45" x14ac:dyDescent="0.25">
      <c r="A219" s="239" t="s">
        <v>1548</v>
      </c>
      <c r="B219" s="239" t="s">
        <v>1549</v>
      </c>
      <c r="C219" s="239" t="s">
        <v>1550</v>
      </c>
      <c r="D219" s="240" t="s">
        <v>1551</v>
      </c>
      <c r="E219" s="239">
        <v>0</v>
      </c>
      <c r="F219" s="241" t="s">
        <v>1552</v>
      </c>
      <c r="G219" s="239">
        <v>1</v>
      </c>
      <c r="H219" s="242" t="s">
        <v>1553</v>
      </c>
      <c r="I219" s="239">
        <v>2</v>
      </c>
      <c r="J219" s="243" t="s">
        <v>1554</v>
      </c>
      <c r="K219" s="239">
        <v>3</v>
      </c>
    </row>
    <row r="220" spans="1:11" ht="45" x14ac:dyDescent="0.25">
      <c r="A220" s="239" t="s">
        <v>1555</v>
      </c>
      <c r="B220" s="239" t="s">
        <v>1556</v>
      </c>
      <c r="C220" s="239" t="s">
        <v>1216</v>
      </c>
      <c r="D220" s="240" t="s">
        <v>1106</v>
      </c>
      <c r="E220" s="239">
        <v>0</v>
      </c>
      <c r="F220" s="240" t="s">
        <v>1217</v>
      </c>
      <c r="G220" s="239">
        <v>0</v>
      </c>
      <c r="H220" s="241" t="s">
        <v>1218</v>
      </c>
      <c r="I220" s="239">
        <v>1</v>
      </c>
      <c r="J220" s="242" t="s">
        <v>1138</v>
      </c>
      <c r="K220" s="239">
        <v>2</v>
      </c>
    </row>
    <row r="221" spans="1:11" ht="60" x14ac:dyDescent="0.25">
      <c r="A221" s="239" t="s">
        <v>1557</v>
      </c>
      <c r="B221" s="239" t="s">
        <v>1558</v>
      </c>
      <c r="C221" s="239" t="s">
        <v>1559</v>
      </c>
      <c r="D221" s="240" t="s">
        <v>1560</v>
      </c>
      <c r="E221" s="239">
        <v>0</v>
      </c>
      <c r="F221" s="241" t="s">
        <v>1561</v>
      </c>
      <c r="G221" s="239">
        <v>1</v>
      </c>
      <c r="H221" s="242" t="s">
        <v>1562</v>
      </c>
      <c r="I221" s="239">
        <v>2</v>
      </c>
      <c r="J221" s="243" t="s">
        <v>1563</v>
      </c>
      <c r="K221" s="239">
        <v>3</v>
      </c>
    </row>
    <row r="222" spans="1:11" ht="30" x14ac:dyDescent="0.25">
      <c r="A222" s="239" t="s">
        <v>1564</v>
      </c>
      <c r="B222" s="239" t="s">
        <v>1565</v>
      </c>
      <c r="C222" s="239" t="s">
        <v>1566</v>
      </c>
      <c r="D222" s="240" t="s">
        <v>1567</v>
      </c>
      <c r="E222" s="239">
        <v>0</v>
      </c>
      <c r="F222" s="241" t="s">
        <v>1568</v>
      </c>
      <c r="G222" s="239">
        <v>1</v>
      </c>
      <c r="H222" s="242" t="s">
        <v>1569</v>
      </c>
      <c r="I222" s="239">
        <v>2</v>
      </c>
      <c r="J222" s="243" t="s">
        <v>1570</v>
      </c>
      <c r="K222" s="239">
        <v>3</v>
      </c>
    </row>
    <row r="223" spans="1:11" ht="90" x14ac:dyDescent="0.25">
      <c r="A223" s="239" t="s">
        <v>1571</v>
      </c>
      <c r="B223" s="239" t="s">
        <v>1572</v>
      </c>
      <c r="C223" s="239" t="s">
        <v>1573</v>
      </c>
      <c r="D223" s="240" t="s">
        <v>1574</v>
      </c>
      <c r="E223" s="239">
        <v>0</v>
      </c>
      <c r="F223" s="241" t="s">
        <v>1575</v>
      </c>
      <c r="G223" s="239">
        <v>1</v>
      </c>
      <c r="H223" s="243" t="s">
        <v>1576</v>
      </c>
      <c r="I223" s="239">
        <v>3</v>
      </c>
      <c r="J223" s="243" t="s">
        <v>1577</v>
      </c>
      <c r="K223" s="239">
        <v>3</v>
      </c>
    </row>
    <row r="224" spans="1:11" ht="45" x14ac:dyDescent="0.25">
      <c r="A224" s="239" t="s">
        <v>1578</v>
      </c>
      <c r="B224" s="239" t="s">
        <v>1579</v>
      </c>
      <c r="C224" s="239" t="s">
        <v>1181</v>
      </c>
      <c r="D224" s="240" t="s">
        <v>1113</v>
      </c>
      <c r="E224" s="239">
        <v>0</v>
      </c>
      <c r="F224" s="240" t="s">
        <v>1114</v>
      </c>
      <c r="G224" s="239">
        <v>0</v>
      </c>
      <c r="H224" s="241" t="s">
        <v>1580</v>
      </c>
      <c r="I224" s="239">
        <v>1</v>
      </c>
      <c r="J224" s="242" t="s">
        <v>1581</v>
      </c>
      <c r="K224" s="239">
        <v>2</v>
      </c>
    </row>
    <row r="225" spans="1:11" x14ac:dyDescent="0.25">
      <c r="A225" s="239" t="s">
        <v>1582</v>
      </c>
      <c r="B225" s="239" t="s">
        <v>1583</v>
      </c>
      <c r="C225" s="239" t="s">
        <v>1584</v>
      </c>
      <c r="D225" s="240" t="s">
        <v>1099</v>
      </c>
      <c r="E225" s="239">
        <v>0</v>
      </c>
      <c r="F225" s="241" t="s">
        <v>1585</v>
      </c>
      <c r="G225" s="239">
        <v>1</v>
      </c>
      <c r="H225" s="242" t="s">
        <v>1586</v>
      </c>
      <c r="I225" s="239">
        <v>2</v>
      </c>
      <c r="J225" s="243" t="s">
        <v>1587</v>
      </c>
      <c r="K225" s="239">
        <v>3</v>
      </c>
    </row>
    <row r="226" spans="1:11" x14ac:dyDescent="0.25">
      <c r="A226" s="239" t="s">
        <v>1588</v>
      </c>
      <c r="B226" s="239" t="s">
        <v>1589</v>
      </c>
      <c r="C226" s="239" t="s">
        <v>1590</v>
      </c>
      <c r="D226" s="240" t="s">
        <v>1099</v>
      </c>
      <c r="E226" s="239">
        <v>0</v>
      </c>
      <c r="F226" s="241" t="s">
        <v>1591</v>
      </c>
      <c r="G226" s="239">
        <v>1</v>
      </c>
      <c r="H226" s="242" t="s">
        <v>1592</v>
      </c>
      <c r="I226" s="239">
        <v>2</v>
      </c>
      <c r="J226" s="243" t="s">
        <v>1593</v>
      </c>
      <c r="K226" s="239">
        <v>3</v>
      </c>
    </row>
    <row r="227" spans="1:11" x14ac:dyDescent="0.25">
      <c r="A227" s="239" t="s">
        <v>1594</v>
      </c>
      <c r="B227" s="239" t="s">
        <v>1595</v>
      </c>
      <c r="C227" s="239" t="s">
        <v>1596</v>
      </c>
      <c r="D227" s="240" t="s">
        <v>1099</v>
      </c>
      <c r="E227" s="239">
        <v>0</v>
      </c>
      <c r="F227" s="241" t="s">
        <v>1597</v>
      </c>
      <c r="G227" s="239">
        <v>1</v>
      </c>
      <c r="H227" s="242" t="s">
        <v>1598</v>
      </c>
      <c r="I227" s="239">
        <v>2</v>
      </c>
      <c r="J227" s="243" t="s">
        <v>1599</v>
      </c>
      <c r="K227" s="239">
        <v>3</v>
      </c>
    </row>
    <row r="228" spans="1:11" ht="30" x14ac:dyDescent="0.25">
      <c r="A228" s="239" t="s">
        <v>1600</v>
      </c>
      <c r="B228" s="239" t="s">
        <v>1601</v>
      </c>
      <c r="C228" s="239" t="s">
        <v>1602</v>
      </c>
      <c r="D228" s="240" t="s">
        <v>1099</v>
      </c>
      <c r="E228" s="239">
        <v>0</v>
      </c>
      <c r="F228" s="241" t="s">
        <v>1603</v>
      </c>
      <c r="G228" s="239">
        <v>1</v>
      </c>
      <c r="H228" s="242" t="s">
        <v>1604</v>
      </c>
      <c r="I228" s="239">
        <v>2</v>
      </c>
      <c r="J228" s="243" t="s">
        <v>1605</v>
      </c>
      <c r="K228" s="239">
        <v>3</v>
      </c>
    </row>
    <row r="229" spans="1:11" ht="30" x14ac:dyDescent="0.25">
      <c r="A229" s="239" t="s">
        <v>1606</v>
      </c>
      <c r="B229" s="239" t="s">
        <v>1607</v>
      </c>
      <c r="C229" s="239" t="s">
        <v>1608</v>
      </c>
      <c r="D229" s="240"/>
      <c r="E229" s="239">
        <v>0</v>
      </c>
      <c r="F229" s="240"/>
      <c r="G229" s="239">
        <v>0</v>
      </c>
      <c r="H229" s="240"/>
      <c r="I229" s="239">
        <v>0</v>
      </c>
      <c r="J229" s="240"/>
      <c r="K229" s="239">
        <v>0</v>
      </c>
    </row>
    <row r="230" spans="1:11" ht="30" x14ac:dyDescent="0.25">
      <c r="A230" s="239" t="s">
        <v>1609</v>
      </c>
      <c r="B230" s="239" t="s">
        <v>1610</v>
      </c>
      <c r="C230" s="239" t="s">
        <v>1611</v>
      </c>
      <c r="D230" s="240" t="s">
        <v>1612</v>
      </c>
      <c r="E230" s="239">
        <v>0</v>
      </c>
      <c r="F230" s="241" t="s">
        <v>1613</v>
      </c>
      <c r="G230" s="239">
        <v>1</v>
      </c>
      <c r="H230" s="242" t="s">
        <v>1614</v>
      </c>
      <c r="I230" s="239">
        <v>2</v>
      </c>
      <c r="J230" s="242" t="s">
        <v>1615</v>
      </c>
      <c r="K230" s="239">
        <v>2</v>
      </c>
    </row>
    <row r="231" spans="1:11" ht="30" x14ac:dyDescent="0.25">
      <c r="A231" s="239" t="s">
        <v>1609</v>
      </c>
      <c r="B231" s="239" t="s">
        <v>1616</v>
      </c>
      <c r="C231" s="239" t="s">
        <v>1617</v>
      </c>
      <c r="D231" s="240" t="s">
        <v>1618</v>
      </c>
      <c r="E231" s="239">
        <v>0</v>
      </c>
      <c r="F231" s="241" t="s">
        <v>1619</v>
      </c>
      <c r="G231" s="239">
        <v>1</v>
      </c>
      <c r="H231" s="243" t="s">
        <v>1620</v>
      </c>
      <c r="I231" s="239">
        <v>3</v>
      </c>
      <c r="J231" s="243" t="s">
        <v>1621</v>
      </c>
      <c r="K231" s="239">
        <v>3</v>
      </c>
    </row>
    <row r="232" spans="1:11" ht="75" x14ac:dyDescent="0.25">
      <c r="A232" s="239" t="s">
        <v>1609</v>
      </c>
      <c r="B232" s="239" t="s">
        <v>1622</v>
      </c>
      <c r="C232" s="239" t="s">
        <v>1623</v>
      </c>
      <c r="D232" s="240" t="s">
        <v>1624</v>
      </c>
      <c r="E232" s="239">
        <v>0</v>
      </c>
      <c r="F232" s="241" t="s">
        <v>1625</v>
      </c>
      <c r="G232" s="239">
        <v>1</v>
      </c>
      <c r="H232" s="241" t="s">
        <v>1626</v>
      </c>
      <c r="I232" s="239">
        <v>1</v>
      </c>
      <c r="J232" s="242" t="s">
        <v>1627</v>
      </c>
      <c r="K232" s="239">
        <v>2</v>
      </c>
    </row>
    <row r="233" spans="1:11" ht="30" x14ac:dyDescent="0.25">
      <c r="A233" s="239" t="s">
        <v>1609</v>
      </c>
      <c r="B233" s="239" t="s">
        <v>1628</v>
      </c>
      <c r="C233" s="239" t="s">
        <v>1629</v>
      </c>
      <c r="D233" s="240" t="s">
        <v>1229</v>
      </c>
      <c r="E233" s="239">
        <v>0</v>
      </c>
      <c r="F233" s="241" t="s">
        <v>1230</v>
      </c>
      <c r="G233" s="239">
        <v>1</v>
      </c>
      <c r="H233" s="242" t="s">
        <v>1231</v>
      </c>
      <c r="I233" s="239">
        <v>2</v>
      </c>
      <c r="J233" s="242" t="s">
        <v>1232</v>
      </c>
      <c r="K233" s="239">
        <v>2</v>
      </c>
    </row>
    <row r="234" spans="1:11" ht="45" x14ac:dyDescent="0.25">
      <c r="A234" s="239" t="s">
        <v>1630</v>
      </c>
      <c r="B234" s="239" t="s">
        <v>1631</v>
      </c>
      <c r="C234" s="239" t="s">
        <v>1623</v>
      </c>
      <c r="D234" s="240" t="s">
        <v>1310</v>
      </c>
      <c r="E234" s="239">
        <v>0</v>
      </c>
      <c r="F234" s="241" t="s">
        <v>1632</v>
      </c>
      <c r="G234" s="239">
        <v>1</v>
      </c>
      <c r="H234" s="241" t="s">
        <v>1633</v>
      </c>
      <c r="I234" s="239">
        <v>1</v>
      </c>
      <c r="J234" s="242" t="s">
        <v>1634</v>
      </c>
      <c r="K234" s="239">
        <v>2</v>
      </c>
    </row>
    <row r="235" spans="1:11" ht="45" x14ac:dyDescent="0.25">
      <c r="A235" s="239" t="s">
        <v>1635</v>
      </c>
      <c r="B235" s="239" t="s">
        <v>1636</v>
      </c>
      <c r="C235" s="239" t="s">
        <v>1637</v>
      </c>
      <c r="D235" s="240" t="s">
        <v>1612</v>
      </c>
      <c r="E235" s="239">
        <v>0</v>
      </c>
      <c r="F235" s="241" t="s">
        <v>1613</v>
      </c>
      <c r="G235" s="239">
        <v>1</v>
      </c>
      <c r="H235" s="242" t="s">
        <v>1614</v>
      </c>
      <c r="I235" s="239">
        <v>2</v>
      </c>
      <c r="J235" s="242" t="s">
        <v>1615</v>
      </c>
      <c r="K235" s="239">
        <v>2</v>
      </c>
    </row>
    <row r="236" spans="1:11" ht="60" x14ac:dyDescent="0.25">
      <c r="A236" s="239" t="s">
        <v>1096</v>
      </c>
      <c r="B236" s="239" t="s">
        <v>1638</v>
      </c>
      <c r="C236" s="239" t="s">
        <v>1098</v>
      </c>
      <c r="D236" s="240" t="s">
        <v>1099</v>
      </c>
      <c r="E236" s="239">
        <v>0</v>
      </c>
      <c r="F236" s="241" t="s">
        <v>1100</v>
      </c>
      <c r="G236" s="239">
        <v>1</v>
      </c>
      <c r="H236" s="242" t="s">
        <v>1101</v>
      </c>
      <c r="I236" s="239">
        <v>2</v>
      </c>
      <c r="J236" s="243" t="s">
        <v>1102</v>
      </c>
      <c r="K236" s="239">
        <v>3</v>
      </c>
    </row>
    <row r="237" spans="1:11" ht="30" x14ac:dyDescent="0.25">
      <c r="A237" s="239" t="s">
        <v>1110</v>
      </c>
      <c r="B237" s="239" t="s">
        <v>1639</v>
      </c>
      <c r="C237" s="239" t="s">
        <v>1112</v>
      </c>
      <c r="D237" s="240" t="s">
        <v>1113</v>
      </c>
      <c r="E237" s="239">
        <v>0</v>
      </c>
      <c r="F237" s="240" t="s">
        <v>1114</v>
      </c>
      <c r="G237" s="239">
        <v>0</v>
      </c>
      <c r="H237" s="241" t="s">
        <v>1187</v>
      </c>
      <c r="I237" s="239">
        <v>1</v>
      </c>
      <c r="J237" s="242" t="s">
        <v>1188</v>
      </c>
      <c r="K237" s="239">
        <v>2</v>
      </c>
    </row>
    <row r="238" spans="1:11" ht="45" x14ac:dyDescent="0.25">
      <c r="A238" s="239" t="s">
        <v>1103</v>
      </c>
      <c r="B238" s="239" t="s">
        <v>1640</v>
      </c>
      <c r="C238" s="239" t="s">
        <v>1105</v>
      </c>
      <c r="D238" s="240" t="s">
        <v>1106</v>
      </c>
      <c r="E238" s="239">
        <v>0</v>
      </c>
      <c r="F238" s="240" t="s">
        <v>1184</v>
      </c>
      <c r="G238" s="239">
        <v>0</v>
      </c>
      <c r="H238" s="241" t="s">
        <v>1185</v>
      </c>
      <c r="I238" s="239">
        <v>1</v>
      </c>
      <c r="J238" s="242" t="s">
        <v>1109</v>
      </c>
      <c r="K238" s="239">
        <v>2</v>
      </c>
    </row>
    <row r="239" spans="1:11" ht="75" x14ac:dyDescent="0.25">
      <c r="A239" s="239" t="s">
        <v>1641</v>
      </c>
      <c r="B239" s="239" t="s">
        <v>1642</v>
      </c>
      <c r="C239" s="239" t="s">
        <v>1643</v>
      </c>
      <c r="D239" s="240" t="s">
        <v>1644</v>
      </c>
      <c r="E239" s="239">
        <v>0</v>
      </c>
      <c r="F239" s="241" t="s">
        <v>1645</v>
      </c>
      <c r="G239" s="239">
        <v>1</v>
      </c>
      <c r="H239" s="242" t="s">
        <v>1646</v>
      </c>
      <c r="I239" s="239">
        <v>2</v>
      </c>
      <c r="J239" s="243" t="s">
        <v>1647</v>
      </c>
      <c r="K239" s="239">
        <v>3</v>
      </c>
    </row>
    <row r="240" spans="1:11" ht="45" x14ac:dyDescent="0.25">
      <c r="A240" s="239" t="s">
        <v>1648</v>
      </c>
      <c r="B240" s="239" t="s">
        <v>1649</v>
      </c>
      <c r="C240" s="239" t="s">
        <v>1650</v>
      </c>
      <c r="D240" s="240" t="s">
        <v>1106</v>
      </c>
      <c r="E240" s="239">
        <v>0</v>
      </c>
      <c r="F240" s="241" t="s">
        <v>1651</v>
      </c>
      <c r="G240" s="239">
        <v>1</v>
      </c>
      <c r="H240" s="243" t="s">
        <v>1652</v>
      </c>
      <c r="I240" s="239">
        <v>3</v>
      </c>
      <c r="J240" s="243" t="s">
        <v>1653</v>
      </c>
      <c r="K240" s="239">
        <v>3</v>
      </c>
    </row>
    <row r="241" spans="1:11" ht="45" x14ac:dyDescent="0.25">
      <c r="A241" s="239" t="s">
        <v>1648</v>
      </c>
      <c r="B241" s="239" t="s">
        <v>1654</v>
      </c>
      <c r="C241" s="239" t="s">
        <v>1655</v>
      </c>
      <c r="D241" s="240" t="s">
        <v>1130</v>
      </c>
      <c r="E241" s="239">
        <v>0</v>
      </c>
      <c r="F241" s="242" t="s">
        <v>1131</v>
      </c>
      <c r="G241" s="239">
        <v>2</v>
      </c>
      <c r="H241" s="243" t="s">
        <v>1656</v>
      </c>
      <c r="I241" s="239">
        <v>3</v>
      </c>
      <c r="J241" s="243" t="s">
        <v>1657</v>
      </c>
      <c r="K241" s="239">
        <v>3</v>
      </c>
    </row>
    <row r="242" spans="1:11" ht="30" x14ac:dyDescent="0.25">
      <c r="A242" s="239" t="s">
        <v>1648</v>
      </c>
      <c r="B242" s="239" t="s">
        <v>1658</v>
      </c>
      <c r="C242" s="239" t="s">
        <v>1659</v>
      </c>
      <c r="D242" s="240" t="s">
        <v>1660</v>
      </c>
      <c r="E242" s="239">
        <v>0</v>
      </c>
      <c r="F242" s="241" t="s">
        <v>1661</v>
      </c>
      <c r="G242" s="239">
        <v>1</v>
      </c>
      <c r="H242" s="242" t="s">
        <v>1662</v>
      </c>
      <c r="I242" s="239">
        <v>2</v>
      </c>
      <c r="J242" s="243" t="s">
        <v>1663</v>
      </c>
      <c r="K242" s="239">
        <v>3</v>
      </c>
    </row>
    <row r="243" spans="1:11" ht="30" x14ac:dyDescent="0.25">
      <c r="A243" s="239" t="s">
        <v>1664</v>
      </c>
      <c r="B243" s="239" t="s">
        <v>1665</v>
      </c>
      <c r="C243" s="239" t="s">
        <v>1666</v>
      </c>
      <c r="D243" s="240" t="s">
        <v>448</v>
      </c>
      <c r="E243" s="239">
        <v>0</v>
      </c>
      <c r="F243" s="240" t="s">
        <v>909</v>
      </c>
      <c r="G243" s="239">
        <v>0</v>
      </c>
      <c r="H243" s="242" t="s">
        <v>910</v>
      </c>
      <c r="I243" s="239">
        <v>2</v>
      </c>
      <c r="J243" s="243" t="s">
        <v>911</v>
      </c>
      <c r="K243" s="239">
        <v>3</v>
      </c>
    </row>
    <row r="244" spans="1:11" ht="75" x14ac:dyDescent="0.25">
      <c r="A244" s="239" t="s">
        <v>801</v>
      </c>
      <c r="B244" s="239" t="s">
        <v>1667</v>
      </c>
      <c r="C244" s="239" t="s">
        <v>1668</v>
      </c>
      <c r="D244" s="240" t="s">
        <v>1669</v>
      </c>
      <c r="E244" s="239">
        <v>0</v>
      </c>
      <c r="F244" s="241" t="s">
        <v>1670</v>
      </c>
      <c r="G244" s="239">
        <v>1</v>
      </c>
      <c r="H244" s="242" t="s">
        <v>1671</v>
      </c>
      <c r="I244" s="239">
        <v>2</v>
      </c>
      <c r="J244" s="243" t="s">
        <v>1672</v>
      </c>
      <c r="K244" s="239">
        <v>3</v>
      </c>
    </row>
    <row r="245" spans="1:11" ht="45" x14ac:dyDescent="0.25">
      <c r="A245" s="239" t="s">
        <v>1673</v>
      </c>
      <c r="B245" s="239" t="s">
        <v>1674</v>
      </c>
      <c r="C245" s="239" t="s">
        <v>1135</v>
      </c>
      <c r="D245" s="240" t="s">
        <v>1106</v>
      </c>
      <c r="E245" s="239">
        <v>0</v>
      </c>
      <c r="F245" s="240" t="s">
        <v>1136</v>
      </c>
      <c r="G245" s="239">
        <v>0</v>
      </c>
      <c r="H245" s="241" t="s">
        <v>1137</v>
      </c>
      <c r="I245" s="239">
        <v>1</v>
      </c>
      <c r="J245" s="242" t="s">
        <v>1138</v>
      </c>
      <c r="K245" s="239">
        <v>2</v>
      </c>
    </row>
    <row r="246" spans="1:11" ht="60" x14ac:dyDescent="0.25">
      <c r="A246" s="239" t="s">
        <v>1675</v>
      </c>
      <c r="B246" s="239" t="s">
        <v>1676</v>
      </c>
      <c r="C246" s="239" t="s">
        <v>1677</v>
      </c>
      <c r="D246" s="240" t="s">
        <v>1678</v>
      </c>
      <c r="E246" s="239">
        <v>0</v>
      </c>
      <c r="F246" s="241" t="s">
        <v>1679</v>
      </c>
      <c r="G246" s="239">
        <v>1</v>
      </c>
      <c r="H246" s="242" t="s">
        <v>1680</v>
      </c>
      <c r="I246" s="239">
        <v>2</v>
      </c>
      <c r="J246" s="242" t="s">
        <v>1681</v>
      </c>
      <c r="K246" s="239">
        <v>2</v>
      </c>
    </row>
    <row r="247" spans="1:11" ht="45" x14ac:dyDescent="0.25">
      <c r="A247" s="239" t="s">
        <v>1682</v>
      </c>
      <c r="B247" s="239" t="s">
        <v>1683</v>
      </c>
      <c r="C247" s="239" t="s">
        <v>1684</v>
      </c>
      <c r="D247" s="240" t="s">
        <v>1678</v>
      </c>
      <c r="E247" s="239">
        <v>0</v>
      </c>
      <c r="F247" s="240" t="s">
        <v>1685</v>
      </c>
      <c r="G247" s="239">
        <v>0</v>
      </c>
      <c r="H247" s="239" t="s">
        <v>1686</v>
      </c>
      <c r="I247" s="239"/>
      <c r="J247" s="242" t="s">
        <v>1687</v>
      </c>
      <c r="K247" s="239">
        <v>2</v>
      </c>
    </row>
    <row r="248" spans="1:11" ht="60" x14ac:dyDescent="0.25">
      <c r="A248" s="239" t="s">
        <v>1688</v>
      </c>
      <c r="B248" s="239" t="s">
        <v>1689</v>
      </c>
      <c r="C248" s="239" t="s">
        <v>1690</v>
      </c>
      <c r="D248" s="240" t="s">
        <v>1678</v>
      </c>
      <c r="E248" s="239">
        <v>0</v>
      </c>
      <c r="F248" s="240" t="s">
        <v>1691</v>
      </c>
      <c r="G248" s="239">
        <v>0</v>
      </c>
      <c r="H248" s="241" t="s">
        <v>1692</v>
      </c>
      <c r="I248" s="239">
        <v>1</v>
      </c>
      <c r="J248" s="242" t="s">
        <v>1693</v>
      </c>
      <c r="K248" s="239">
        <v>2</v>
      </c>
    </row>
    <row r="249" spans="1:11" ht="60" x14ac:dyDescent="0.25">
      <c r="A249" s="239" t="s">
        <v>1694</v>
      </c>
      <c r="B249" s="239" t="s">
        <v>1695</v>
      </c>
      <c r="C249" s="239" t="s">
        <v>1696</v>
      </c>
      <c r="D249" s="240" t="s">
        <v>1697</v>
      </c>
      <c r="E249" s="239">
        <v>0</v>
      </c>
      <c r="F249" s="240" t="s">
        <v>1698</v>
      </c>
      <c r="G249" s="239">
        <v>0</v>
      </c>
      <c r="H249" s="241" t="s">
        <v>1699</v>
      </c>
      <c r="I249" s="239">
        <v>1</v>
      </c>
      <c r="J249" s="242" t="s">
        <v>1700</v>
      </c>
      <c r="K249" s="239">
        <v>2</v>
      </c>
    </row>
    <row r="250" spans="1:11" ht="60" x14ac:dyDescent="0.25">
      <c r="A250" s="239" t="s">
        <v>1701</v>
      </c>
      <c r="B250" s="239" t="s">
        <v>1702</v>
      </c>
      <c r="C250" s="239" t="s">
        <v>1703</v>
      </c>
      <c r="D250" s="240" t="s">
        <v>1704</v>
      </c>
      <c r="E250" s="239">
        <v>0</v>
      </c>
      <c r="F250" s="240" t="s">
        <v>1698</v>
      </c>
      <c r="G250" s="239">
        <v>0</v>
      </c>
      <c r="H250" s="241" t="s">
        <v>1705</v>
      </c>
      <c r="I250" s="239">
        <v>1</v>
      </c>
      <c r="J250" s="242" t="s">
        <v>1706</v>
      </c>
      <c r="K250" s="239">
        <v>2</v>
      </c>
    </row>
    <row r="251" spans="1:11" ht="30" x14ac:dyDescent="0.25">
      <c r="A251" s="239" t="s">
        <v>1707</v>
      </c>
      <c r="B251" s="239" t="s">
        <v>1708</v>
      </c>
      <c r="C251" s="239" t="s">
        <v>1709</v>
      </c>
      <c r="D251" s="240" t="s">
        <v>1704</v>
      </c>
      <c r="E251" s="239">
        <v>0</v>
      </c>
      <c r="F251" s="241" t="s">
        <v>1698</v>
      </c>
      <c r="G251" s="239">
        <v>1</v>
      </c>
      <c r="H251" s="242" t="s">
        <v>1710</v>
      </c>
      <c r="I251" s="239">
        <v>2</v>
      </c>
      <c r="J251" s="243" t="s">
        <v>1711</v>
      </c>
      <c r="K251" s="239">
        <v>3</v>
      </c>
    </row>
    <row r="252" spans="1:11" ht="45" x14ac:dyDescent="0.25">
      <c r="A252" s="239" t="s">
        <v>1712</v>
      </c>
      <c r="B252" s="239" t="s">
        <v>1713</v>
      </c>
      <c r="C252" s="239" t="s">
        <v>1714</v>
      </c>
      <c r="D252" s="240" t="s">
        <v>1715</v>
      </c>
      <c r="E252" s="239">
        <v>0</v>
      </c>
      <c r="F252" s="240" t="s">
        <v>1716</v>
      </c>
      <c r="G252" s="239">
        <v>0</v>
      </c>
      <c r="H252" s="241" t="s">
        <v>1717</v>
      </c>
      <c r="I252" s="239">
        <v>1</v>
      </c>
      <c r="J252" s="242" t="s">
        <v>1718</v>
      </c>
      <c r="K252" s="239">
        <v>2</v>
      </c>
    </row>
    <row r="253" spans="1:11" ht="45" x14ac:dyDescent="0.25">
      <c r="A253" s="239" t="s">
        <v>1719</v>
      </c>
      <c r="B253" s="239" t="s">
        <v>1720</v>
      </c>
      <c r="C253" s="239" t="s">
        <v>1721</v>
      </c>
      <c r="D253" s="240" t="s">
        <v>1722</v>
      </c>
      <c r="E253" s="239">
        <v>0</v>
      </c>
      <c r="F253" s="241" t="s">
        <v>1723</v>
      </c>
      <c r="G253" s="239">
        <v>1</v>
      </c>
      <c r="H253" s="242" t="s">
        <v>1724</v>
      </c>
      <c r="I253" s="239">
        <v>2</v>
      </c>
      <c r="J253" s="242" t="s">
        <v>1725</v>
      </c>
      <c r="K253" s="239">
        <v>2</v>
      </c>
    </row>
    <row r="254" spans="1:11" ht="90" x14ac:dyDescent="0.25">
      <c r="A254" s="239" t="s">
        <v>1726</v>
      </c>
      <c r="B254" s="239" t="s">
        <v>1727</v>
      </c>
      <c r="C254" s="239" t="s">
        <v>1728</v>
      </c>
      <c r="D254" s="240" t="s">
        <v>1286</v>
      </c>
      <c r="E254" s="239">
        <v>0</v>
      </c>
      <c r="F254" s="241" t="s">
        <v>1287</v>
      </c>
      <c r="G254" s="239">
        <v>1</v>
      </c>
      <c r="H254" s="242" t="s">
        <v>1288</v>
      </c>
      <c r="I254" s="239">
        <v>2</v>
      </c>
      <c r="J254" s="242" t="s">
        <v>1289</v>
      </c>
      <c r="K254" s="239">
        <v>2</v>
      </c>
    </row>
    <row r="255" spans="1:11" ht="45" x14ac:dyDescent="0.25">
      <c r="A255" s="239" t="s">
        <v>1729</v>
      </c>
      <c r="B255" s="239" t="s">
        <v>1730</v>
      </c>
      <c r="C255" s="239" t="s">
        <v>1731</v>
      </c>
      <c r="D255" s="240" t="s">
        <v>982</v>
      </c>
      <c r="E255" s="239">
        <v>0</v>
      </c>
      <c r="F255" s="241" t="s">
        <v>983</v>
      </c>
      <c r="G255" s="239">
        <v>1</v>
      </c>
      <c r="H255" s="242" t="s">
        <v>984</v>
      </c>
      <c r="I255" s="239">
        <v>2</v>
      </c>
      <c r="J255" s="243" t="s">
        <v>1732</v>
      </c>
      <c r="K255" s="239">
        <v>3</v>
      </c>
    </row>
    <row r="256" spans="1:11" ht="30" x14ac:dyDescent="0.25">
      <c r="A256" s="239" t="s">
        <v>1664</v>
      </c>
      <c r="B256" s="239" t="s">
        <v>1733</v>
      </c>
      <c r="C256" s="239" t="s">
        <v>1666</v>
      </c>
      <c r="D256" s="240" t="s">
        <v>448</v>
      </c>
      <c r="E256" s="239">
        <v>0</v>
      </c>
      <c r="F256" s="240" t="s">
        <v>909</v>
      </c>
      <c r="G256" s="239">
        <v>0</v>
      </c>
      <c r="H256" s="242" t="s">
        <v>910</v>
      </c>
      <c r="I256" s="239">
        <v>2</v>
      </c>
      <c r="J256" s="243" t="s">
        <v>911</v>
      </c>
      <c r="K256" s="239">
        <v>3</v>
      </c>
    </row>
    <row r="257" spans="1:11" ht="45" x14ac:dyDescent="0.25">
      <c r="A257" s="239" t="s">
        <v>1719</v>
      </c>
      <c r="B257" s="239" t="s">
        <v>1734</v>
      </c>
      <c r="C257" s="239" t="s">
        <v>1735</v>
      </c>
      <c r="D257" s="240" t="s">
        <v>1736</v>
      </c>
      <c r="E257" s="239">
        <v>0</v>
      </c>
      <c r="F257" s="241" t="s">
        <v>1737</v>
      </c>
      <c r="G257" s="239">
        <v>1</v>
      </c>
      <c r="H257" s="242" t="s">
        <v>1738</v>
      </c>
      <c r="I257" s="239">
        <v>2</v>
      </c>
      <c r="J257" s="243" t="s">
        <v>1739</v>
      </c>
      <c r="K257" s="239">
        <v>3</v>
      </c>
    </row>
    <row r="258" spans="1:11" ht="45" x14ac:dyDescent="0.25">
      <c r="A258" s="239" t="s">
        <v>1740</v>
      </c>
      <c r="B258" s="239" t="s">
        <v>1741</v>
      </c>
      <c r="C258" s="239" t="s">
        <v>1742</v>
      </c>
      <c r="D258" s="240"/>
      <c r="E258" s="239">
        <v>0</v>
      </c>
      <c r="F258" s="240"/>
      <c r="G258" s="239">
        <v>0</v>
      </c>
      <c r="H258" s="240"/>
      <c r="I258" s="239">
        <v>0</v>
      </c>
      <c r="J258" s="240"/>
      <c r="K258" s="239">
        <v>0</v>
      </c>
    </row>
    <row r="259" spans="1:11" ht="30" x14ac:dyDescent="0.25">
      <c r="A259" s="239" t="s">
        <v>1743</v>
      </c>
      <c r="B259" s="239" t="s">
        <v>1744</v>
      </c>
      <c r="C259" s="239" t="s">
        <v>1745</v>
      </c>
      <c r="D259" s="240" t="s">
        <v>1746</v>
      </c>
      <c r="E259" s="239">
        <v>0</v>
      </c>
      <c r="F259" s="241" t="s">
        <v>1747</v>
      </c>
      <c r="G259" s="239">
        <v>1</v>
      </c>
      <c r="H259" s="242" t="s">
        <v>1748</v>
      </c>
      <c r="I259" s="239">
        <v>2</v>
      </c>
      <c r="J259" s="243" t="s">
        <v>1749</v>
      </c>
      <c r="K259" s="239">
        <v>3</v>
      </c>
    </row>
    <row r="260" spans="1:11" x14ac:dyDescent="0.25">
      <c r="A260" s="239" t="s">
        <v>1743</v>
      </c>
      <c r="B260" s="239" t="s">
        <v>1750</v>
      </c>
      <c r="C260" s="239" t="s">
        <v>1751</v>
      </c>
      <c r="D260" s="240" t="s">
        <v>1752</v>
      </c>
      <c r="E260" s="239">
        <v>0</v>
      </c>
      <c r="F260" s="241" t="s">
        <v>1753</v>
      </c>
      <c r="G260" s="239">
        <v>1</v>
      </c>
      <c r="H260" s="243" t="s">
        <v>1754</v>
      </c>
      <c r="I260" s="239">
        <v>3</v>
      </c>
      <c r="J260" s="243" t="s">
        <v>1755</v>
      </c>
      <c r="K260" s="239">
        <v>3</v>
      </c>
    </row>
    <row r="261" spans="1:11" ht="30" x14ac:dyDescent="0.25">
      <c r="A261" s="239" t="s">
        <v>1743</v>
      </c>
      <c r="B261" s="239" t="s">
        <v>1756</v>
      </c>
      <c r="C261" s="239" t="s">
        <v>1757</v>
      </c>
      <c r="D261" s="240" t="s">
        <v>609</v>
      </c>
      <c r="E261" s="239">
        <v>0</v>
      </c>
      <c r="F261" s="241" t="s">
        <v>1306</v>
      </c>
      <c r="G261" s="239">
        <v>1</v>
      </c>
      <c r="H261" s="242" t="s">
        <v>1307</v>
      </c>
      <c r="I261" s="239">
        <v>2</v>
      </c>
      <c r="J261" s="242" t="s">
        <v>536</v>
      </c>
      <c r="K261" s="239">
        <v>2</v>
      </c>
    </row>
    <row r="262" spans="1:11" ht="30" x14ac:dyDescent="0.25">
      <c r="A262" s="239" t="s">
        <v>1743</v>
      </c>
      <c r="B262" s="239" t="s">
        <v>1758</v>
      </c>
      <c r="C262" s="239" t="s">
        <v>1309</v>
      </c>
      <c r="D262" s="240" t="s">
        <v>1310</v>
      </c>
      <c r="E262" s="239">
        <v>0</v>
      </c>
      <c r="F262" s="241" t="s">
        <v>1311</v>
      </c>
      <c r="G262" s="239">
        <v>1</v>
      </c>
      <c r="H262" s="242" t="s">
        <v>1312</v>
      </c>
      <c r="I262" s="239">
        <v>2</v>
      </c>
      <c r="J262" s="242" t="s">
        <v>1313</v>
      </c>
      <c r="K262" s="239">
        <v>2</v>
      </c>
    </row>
    <row r="263" spans="1:11" ht="30" x14ac:dyDescent="0.25">
      <c r="A263" s="239" t="s">
        <v>1743</v>
      </c>
      <c r="B263" s="239" t="s">
        <v>1759</v>
      </c>
      <c r="C263" s="239" t="s">
        <v>1070</v>
      </c>
      <c r="D263" s="240" t="s">
        <v>1760</v>
      </c>
      <c r="E263" s="239">
        <v>0</v>
      </c>
      <c r="F263" s="241" t="s">
        <v>1761</v>
      </c>
      <c r="G263" s="239">
        <v>1</v>
      </c>
      <c r="H263" s="242" t="s">
        <v>1762</v>
      </c>
      <c r="I263" s="239">
        <v>2</v>
      </c>
      <c r="J263" s="243" t="s">
        <v>1763</v>
      </c>
      <c r="K263" s="239">
        <v>3</v>
      </c>
    </row>
    <row r="264" spans="1:11" ht="30" x14ac:dyDescent="0.25">
      <c r="A264" s="239" t="s">
        <v>1764</v>
      </c>
      <c r="B264" s="239" t="s">
        <v>1765</v>
      </c>
      <c r="C264" s="239" t="s">
        <v>1766</v>
      </c>
      <c r="D264" s="240" t="s">
        <v>1767</v>
      </c>
      <c r="E264" s="239">
        <v>0</v>
      </c>
      <c r="F264" s="241" t="s">
        <v>1768</v>
      </c>
      <c r="G264" s="239">
        <v>1</v>
      </c>
      <c r="H264" s="242" t="s">
        <v>1769</v>
      </c>
      <c r="I264" s="239">
        <v>2</v>
      </c>
      <c r="J264" s="242" t="s">
        <v>1770</v>
      </c>
      <c r="K264" s="239">
        <v>2</v>
      </c>
    </row>
    <row r="265" spans="1:11" ht="60" x14ac:dyDescent="0.25">
      <c r="A265" s="239" t="s">
        <v>1771</v>
      </c>
      <c r="B265" s="239" t="s">
        <v>1772</v>
      </c>
      <c r="C265" s="239" t="s">
        <v>1329</v>
      </c>
      <c r="D265" s="239" t="s">
        <v>1773</v>
      </c>
      <c r="E265" s="239"/>
      <c r="F265" s="239" t="s">
        <v>1329</v>
      </c>
      <c r="G265" s="239"/>
      <c r="H265" s="239" t="s">
        <v>567</v>
      </c>
      <c r="I265" s="239"/>
      <c r="J265" s="239" t="s">
        <v>1774</v>
      </c>
      <c r="K265" s="239"/>
    </row>
    <row r="266" spans="1:11" ht="30" x14ac:dyDescent="0.25">
      <c r="A266" s="239" t="s">
        <v>1775</v>
      </c>
      <c r="B266" s="239" t="s">
        <v>1776</v>
      </c>
      <c r="C266" s="239" t="s">
        <v>1472</v>
      </c>
      <c r="D266" s="240" t="s">
        <v>1498</v>
      </c>
      <c r="E266" s="239">
        <v>0</v>
      </c>
      <c r="F266" s="241" t="s">
        <v>1777</v>
      </c>
      <c r="G266" s="239">
        <v>1</v>
      </c>
      <c r="H266" s="242" t="s">
        <v>1475</v>
      </c>
      <c r="I266" s="239">
        <v>2</v>
      </c>
      <c r="J266" s="243" t="s">
        <v>1778</v>
      </c>
      <c r="K266" s="239">
        <v>3</v>
      </c>
    </row>
    <row r="267" spans="1:11" ht="30" x14ac:dyDescent="0.25">
      <c r="A267" s="239" t="s">
        <v>1775</v>
      </c>
      <c r="B267" s="239" t="s">
        <v>1779</v>
      </c>
      <c r="C267" s="239" t="s">
        <v>1780</v>
      </c>
      <c r="D267" s="240" t="s">
        <v>1781</v>
      </c>
      <c r="E267" s="239">
        <v>0</v>
      </c>
      <c r="F267" s="241" t="s">
        <v>1782</v>
      </c>
      <c r="G267" s="239">
        <v>1</v>
      </c>
      <c r="H267" s="242" t="s">
        <v>1783</v>
      </c>
      <c r="I267" s="239">
        <v>2</v>
      </c>
      <c r="J267" s="243" t="s">
        <v>1784</v>
      </c>
      <c r="K267" s="239">
        <v>3</v>
      </c>
    </row>
    <row r="268" spans="1:11" ht="30" x14ac:dyDescent="0.25">
      <c r="A268" s="239" t="s">
        <v>1785</v>
      </c>
      <c r="B268" s="239" t="s">
        <v>1786</v>
      </c>
      <c r="C268" s="239" t="s">
        <v>1787</v>
      </c>
      <c r="D268" s="240" t="s">
        <v>1293</v>
      </c>
      <c r="E268" s="239">
        <v>0</v>
      </c>
      <c r="F268" s="241" t="s">
        <v>1294</v>
      </c>
      <c r="G268" s="239">
        <v>1</v>
      </c>
      <c r="H268" s="242" t="s">
        <v>1295</v>
      </c>
      <c r="I268" s="239">
        <v>2</v>
      </c>
      <c r="J268" s="243" t="s">
        <v>1296</v>
      </c>
      <c r="K268" s="239">
        <v>3</v>
      </c>
    </row>
    <row r="269" spans="1:11" x14ac:dyDescent="0.25">
      <c r="A269" s="239" t="s">
        <v>1788</v>
      </c>
      <c r="B269" s="239" t="s">
        <v>1789</v>
      </c>
      <c r="C269" s="239" t="s">
        <v>1790</v>
      </c>
      <c r="D269" s="240" t="s">
        <v>1791</v>
      </c>
      <c r="E269" s="239">
        <v>0</v>
      </c>
      <c r="F269" s="241" t="s">
        <v>1792</v>
      </c>
      <c r="G269" s="239">
        <v>1</v>
      </c>
      <c r="H269" s="243" t="s">
        <v>1793</v>
      </c>
      <c r="I269" s="239">
        <v>3</v>
      </c>
      <c r="J269" s="243" t="s">
        <v>1794</v>
      </c>
      <c r="K269" s="239">
        <v>3</v>
      </c>
    </row>
    <row r="270" spans="1:11" ht="90" x14ac:dyDescent="0.25">
      <c r="A270" s="239" t="s">
        <v>1764</v>
      </c>
      <c r="B270" s="239" t="s">
        <v>1795</v>
      </c>
      <c r="C270" s="239" t="s">
        <v>1796</v>
      </c>
      <c r="D270" s="240" t="s">
        <v>1797</v>
      </c>
      <c r="E270" s="239">
        <v>0</v>
      </c>
      <c r="F270" s="241" t="s">
        <v>1798</v>
      </c>
      <c r="G270" s="239">
        <v>1</v>
      </c>
      <c r="H270" s="242" t="s">
        <v>1799</v>
      </c>
      <c r="I270" s="239">
        <v>2</v>
      </c>
      <c r="J270" s="242" t="s">
        <v>1800</v>
      </c>
      <c r="K270" s="239">
        <v>2</v>
      </c>
    </row>
    <row r="271" spans="1:11" ht="105" x14ac:dyDescent="0.25">
      <c r="A271" s="239" t="s">
        <v>1764</v>
      </c>
      <c r="B271" s="239" t="s">
        <v>1801</v>
      </c>
      <c r="C271" s="239" t="s">
        <v>1802</v>
      </c>
      <c r="D271" s="240" t="s">
        <v>1803</v>
      </c>
      <c r="E271" s="239">
        <v>0</v>
      </c>
      <c r="F271" s="240" t="s">
        <v>1804</v>
      </c>
      <c r="G271" s="239">
        <v>0</v>
      </c>
      <c r="H271" s="242" t="s">
        <v>1805</v>
      </c>
      <c r="I271" s="239">
        <v>2</v>
      </c>
      <c r="J271" s="243" t="s">
        <v>1806</v>
      </c>
      <c r="K271" s="239">
        <v>3</v>
      </c>
    </row>
    <row r="272" spans="1:11" ht="60" x14ac:dyDescent="0.25">
      <c r="A272" s="239" t="s">
        <v>1764</v>
      </c>
      <c r="B272" s="239" t="s">
        <v>1807</v>
      </c>
      <c r="C272" s="239" t="s">
        <v>1808</v>
      </c>
      <c r="D272" s="240" t="s">
        <v>1809</v>
      </c>
      <c r="E272" s="239">
        <v>0</v>
      </c>
      <c r="F272" s="240" t="s">
        <v>1810</v>
      </c>
      <c r="G272" s="239">
        <v>0</v>
      </c>
      <c r="H272" s="242" t="s">
        <v>1811</v>
      </c>
      <c r="I272" s="239">
        <v>2</v>
      </c>
      <c r="J272" s="242" t="s">
        <v>1812</v>
      </c>
      <c r="K272" s="239">
        <v>2</v>
      </c>
    </row>
    <row r="273" spans="1:11" ht="30" x14ac:dyDescent="0.25">
      <c r="A273" s="239" t="s">
        <v>1764</v>
      </c>
      <c r="B273" s="239" t="s">
        <v>1813</v>
      </c>
      <c r="C273" s="239" t="s">
        <v>1814</v>
      </c>
      <c r="D273" s="240" t="s">
        <v>1815</v>
      </c>
      <c r="E273" s="239">
        <v>0</v>
      </c>
      <c r="F273" s="240" t="s">
        <v>1816</v>
      </c>
      <c r="G273" s="239">
        <v>0</v>
      </c>
      <c r="H273" s="242" t="s">
        <v>1817</v>
      </c>
      <c r="I273" s="239">
        <v>2</v>
      </c>
      <c r="J273" s="242" t="s">
        <v>1818</v>
      </c>
      <c r="K273" s="239">
        <v>2</v>
      </c>
    </row>
    <row r="274" spans="1:11" ht="45" x14ac:dyDescent="0.25">
      <c r="A274" s="239" t="s">
        <v>1819</v>
      </c>
      <c r="B274" s="239" t="s">
        <v>1820</v>
      </c>
      <c r="C274" s="239" t="s">
        <v>1821</v>
      </c>
      <c r="D274" s="240" t="s">
        <v>1822</v>
      </c>
      <c r="E274" s="239">
        <v>0</v>
      </c>
      <c r="F274" s="241" t="s">
        <v>1823</v>
      </c>
      <c r="G274" s="239">
        <v>1</v>
      </c>
      <c r="H274" s="242" t="s">
        <v>1824</v>
      </c>
      <c r="I274" s="239">
        <v>2</v>
      </c>
      <c r="J274" s="242" t="s">
        <v>1825</v>
      </c>
      <c r="K274" s="239">
        <v>2</v>
      </c>
    </row>
    <row r="275" spans="1:11" ht="45" x14ac:dyDescent="0.25">
      <c r="A275" s="239" t="s">
        <v>1826</v>
      </c>
      <c r="B275" s="239" t="s">
        <v>1827</v>
      </c>
      <c r="C275" s="239" t="s">
        <v>1424</v>
      </c>
      <c r="D275" s="240" t="s">
        <v>1425</v>
      </c>
      <c r="E275" s="239">
        <v>0</v>
      </c>
      <c r="F275" s="240" t="s">
        <v>1426</v>
      </c>
      <c r="G275" s="239">
        <v>0</v>
      </c>
      <c r="H275" s="242" t="s">
        <v>1427</v>
      </c>
      <c r="I275" s="239">
        <v>2</v>
      </c>
      <c r="J275" s="242" t="s">
        <v>1428</v>
      </c>
      <c r="K275" s="239">
        <v>2</v>
      </c>
    </row>
    <row r="276" spans="1:11" ht="45" x14ac:dyDescent="0.25">
      <c r="A276" s="239" t="s">
        <v>1828</v>
      </c>
      <c r="B276" s="239" t="s">
        <v>1829</v>
      </c>
      <c r="C276" s="239" t="s">
        <v>1830</v>
      </c>
      <c r="D276" s="240" t="s">
        <v>1491</v>
      </c>
      <c r="E276" s="239">
        <v>0</v>
      </c>
      <c r="F276" s="241" t="s">
        <v>1831</v>
      </c>
      <c r="G276" s="239">
        <v>1</v>
      </c>
      <c r="H276" s="242" t="s">
        <v>1832</v>
      </c>
      <c r="I276" s="239">
        <v>2</v>
      </c>
      <c r="J276" s="243" t="s">
        <v>1833</v>
      </c>
      <c r="K276" s="239">
        <v>3</v>
      </c>
    </row>
    <row r="277" spans="1:11" ht="45" x14ac:dyDescent="0.25">
      <c r="A277" s="239" t="s">
        <v>1834</v>
      </c>
      <c r="B277" s="239" t="s">
        <v>1835</v>
      </c>
      <c r="C277" s="239" t="s">
        <v>1509</v>
      </c>
      <c r="D277" s="240" t="s">
        <v>1399</v>
      </c>
      <c r="E277" s="239">
        <v>0</v>
      </c>
      <c r="F277" s="241" t="s">
        <v>1510</v>
      </c>
      <c r="G277" s="239">
        <v>1</v>
      </c>
      <c r="H277" s="241" t="s">
        <v>1511</v>
      </c>
      <c r="I277" s="239">
        <v>1</v>
      </c>
      <c r="J277" s="242" t="s">
        <v>1836</v>
      </c>
      <c r="K277" s="239">
        <v>2</v>
      </c>
    </row>
    <row r="278" spans="1:11" ht="30" x14ac:dyDescent="0.25">
      <c r="A278" s="239" t="s">
        <v>1837</v>
      </c>
      <c r="B278" s="239" t="s">
        <v>1838</v>
      </c>
      <c r="C278" s="239" t="s">
        <v>1309</v>
      </c>
      <c r="D278" s="240" t="s">
        <v>1310</v>
      </c>
      <c r="E278" s="239">
        <v>0</v>
      </c>
      <c r="F278" s="241" t="s">
        <v>1311</v>
      </c>
      <c r="G278" s="239">
        <v>1</v>
      </c>
      <c r="H278" s="242" t="s">
        <v>1312</v>
      </c>
      <c r="I278" s="239">
        <v>2</v>
      </c>
      <c r="J278" s="242" t="s">
        <v>1313</v>
      </c>
      <c r="K278" s="239">
        <v>2</v>
      </c>
    </row>
    <row r="279" spans="1:11" ht="30" x14ac:dyDescent="0.25">
      <c r="A279" s="239" t="s">
        <v>1837</v>
      </c>
      <c r="B279" s="239" t="s">
        <v>1839</v>
      </c>
      <c r="C279" s="239" t="s">
        <v>1840</v>
      </c>
      <c r="D279" s="240" t="s">
        <v>1841</v>
      </c>
      <c r="E279" s="239">
        <v>0</v>
      </c>
      <c r="F279" s="241" t="s">
        <v>1842</v>
      </c>
      <c r="G279" s="239">
        <v>1</v>
      </c>
      <c r="H279" s="242" t="s">
        <v>1843</v>
      </c>
      <c r="I279" s="239">
        <v>2</v>
      </c>
      <c r="J279" s="243" t="s">
        <v>1844</v>
      </c>
      <c r="K279" s="239">
        <v>3</v>
      </c>
    </row>
    <row r="280" spans="1:11" ht="30" x14ac:dyDescent="0.25">
      <c r="A280" s="239" t="s">
        <v>1845</v>
      </c>
      <c r="B280" s="239" t="s">
        <v>1846</v>
      </c>
      <c r="C280" s="239" t="s">
        <v>1497</v>
      </c>
      <c r="D280" s="240" t="s">
        <v>1498</v>
      </c>
      <c r="E280" s="239">
        <v>0</v>
      </c>
      <c r="F280" s="240" t="s">
        <v>1499</v>
      </c>
      <c r="G280" s="239">
        <v>0</v>
      </c>
      <c r="H280" s="241" t="s">
        <v>1500</v>
      </c>
      <c r="I280" s="239">
        <v>1</v>
      </c>
      <c r="J280" s="242" t="s">
        <v>1476</v>
      </c>
      <c r="K280" s="239">
        <v>2</v>
      </c>
    </row>
    <row r="281" spans="1:11" ht="30" x14ac:dyDescent="0.25">
      <c r="A281" s="239" t="s">
        <v>1847</v>
      </c>
      <c r="B281" s="239" t="s">
        <v>1848</v>
      </c>
      <c r="C281" s="239" t="s">
        <v>1503</v>
      </c>
      <c r="D281" s="240" t="s">
        <v>1399</v>
      </c>
      <c r="E281" s="239">
        <v>0</v>
      </c>
      <c r="F281" s="240" t="s">
        <v>1504</v>
      </c>
      <c r="G281" s="239">
        <v>0</v>
      </c>
      <c r="H281" s="241" t="s">
        <v>1505</v>
      </c>
      <c r="I281" s="239">
        <v>1</v>
      </c>
      <c r="J281" s="242" t="s">
        <v>1506</v>
      </c>
      <c r="K281" s="239">
        <v>2</v>
      </c>
    </row>
    <row r="282" spans="1:11" ht="60" x14ac:dyDescent="0.25">
      <c r="A282" s="239" t="s">
        <v>1849</v>
      </c>
      <c r="B282" s="239" t="s">
        <v>1850</v>
      </c>
      <c r="C282" s="239" t="s">
        <v>1851</v>
      </c>
      <c r="D282" s="240" t="s">
        <v>1852</v>
      </c>
      <c r="E282" s="239">
        <v>0</v>
      </c>
      <c r="F282" s="240" t="s">
        <v>1853</v>
      </c>
      <c r="G282" s="239">
        <v>0</v>
      </c>
      <c r="H282" s="241" t="s">
        <v>1854</v>
      </c>
      <c r="I282" s="239">
        <v>1</v>
      </c>
      <c r="J282" s="242" t="s">
        <v>1855</v>
      </c>
      <c r="K282" s="239">
        <v>2</v>
      </c>
    </row>
    <row r="283" spans="1:11" x14ac:dyDescent="0.25">
      <c r="A283" s="239" t="s">
        <v>1856</v>
      </c>
      <c r="B283" s="239" t="s">
        <v>1857</v>
      </c>
      <c r="C283" s="239" t="s">
        <v>1858</v>
      </c>
      <c r="D283" s="240"/>
      <c r="E283" s="239">
        <v>0</v>
      </c>
      <c r="F283" s="241"/>
      <c r="G283" s="239">
        <v>1</v>
      </c>
      <c r="H283" s="242"/>
      <c r="I283" s="239">
        <v>2</v>
      </c>
      <c r="J283" s="242"/>
      <c r="K283" s="239">
        <v>2</v>
      </c>
    </row>
    <row r="284" spans="1:11" ht="60" x14ac:dyDescent="0.25">
      <c r="A284" s="239" t="s">
        <v>1859</v>
      </c>
      <c r="B284" s="239" t="s">
        <v>1860</v>
      </c>
      <c r="C284" s="239" t="s">
        <v>1861</v>
      </c>
      <c r="D284" s="240" t="s">
        <v>448</v>
      </c>
      <c r="E284" s="239">
        <v>0</v>
      </c>
      <c r="F284" s="241" t="s">
        <v>1862</v>
      </c>
      <c r="G284" s="239">
        <v>1</v>
      </c>
      <c r="H284" s="242" t="s">
        <v>1863</v>
      </c>
      <c r="I284" s="239">
        <v>2</v>
      </c>
      <c r="J284" s="243" t="s">
        <v>1864</v>
      </c>
      <c r="K284" s="239">
        <v>3</v>
      </c>
    </row>
    <row r="285" spans="1:11" x14ac:dyDescent="0.25">
      <c r="A285" s="239" t="s">
        <v>1865</v>
      </c>
      <c r="B285" s="239" t="s">
        <v>1866</v>
      </c>
      <c r="C285" s="239" t="s">
        <v>1867</v>
      </c>
      <c r="D285" s="240" t="s">
        <v>1868</v>
      </c>
      <c r="E285" s="239">
        <v>0</v>
      </c>
      <c r="F285" s="241" t="s">
        <v>1869</v>
      </c>
      <c r="G285" s="239">
        <v>1</v>
      </c>
      <c r="H285" s="242" t="s">
        <v>1870</v>
      </c>
      <c r="I285" s="239">
        <v>2</v>
      </c>
      <c r="J285" s="242" t="s">
        <v>1871</v>
      </c>
      <c r="K285" s="239">
        <v>2</v>
      </c>
    </row>
    <row r="286" spans="1:11" ht="30" x14ac:dyDescent="0.25">
      <c r="A286" s="239" t="s">
        <v>1865</v>
      </c>
      <c r="B286" s="239" t="s">
        <v>1872</v>
      </c>
      <c r="C286" s="239" t="s">
        <v>1873</v>
      </c>
      <c r="D286" s="240" t="s">
        <v>1874</v>
      </c>
      <c r="E286" s="239">
        <v>0</v>
      </c>
      <c r="F286" s="241" t="s">
        <v>1875</v>
      </c>
      <c r="G286" s="239">
        <v>1</v>
      </c>
      <c r="H286" s="242" t="s">
        <v>1876</v>
      </c>
      <c r="I286" s="239">
        <v>2</v>
      </c>
      <c r="J286" s="242" t="s">
        <v>1877</v>
      </c>
      <c r="K286" s="239">
        <v>2</v>
      </c>
    </row>
    <row r="287" spans="1:11" ht="45" x14ac:dyDescent="0.25">
      <c r="A287" s="239" t="s">
        <v>1878</v>
      </c>
      <c r="B287" s="239" t="s">
        <v>1879</v>
      </c>
      <c r="C287" s="239" t="s">
        <v>1174</v>
      </c>
      <c r="D287" s="240" t="s">
        <v>1175</v>
      </c>
      <c r="E287" s="239">
        <v>0</v>
      </c>
      <c r="F287" s="241" t="s">
        <v>1176</v>
      </c>
      <c r="G287" s="239">
        <v>1</v>
      </c>
      <c r="H287" s="242" t="s">
        <v>1177</v>
      </c>
      <c r="I287" s="239">
        <v>2</v>
      </c>
      <c r="J287" s="242" t="s">
        <v>1880</v>
      </c>
      <c r="K287" s="239">
        <v>2</v>
      </c>
    </row>
    <row r="288" spans="1:11" ht="30" x14ac:dyDescent="0.25">
      <c r="A288" s="239" t="s">
        <v>1881</v>
      </c>
      <c r="B288" s="239" t="s">
        <v>1882</v>
      </c>
      <c r="C288" s="239" t="s">
        <v>1883</v>
      </c>
      <c r="D288" s="240" t="s">
        <v>1175</v>
      </c>
      <c r="E288" s="239">
        <v>0</v>
      </c>
      <c r="F288" s="240" t="s">
        <v>1176</v>
      </c>
      <c r="G288" s="239">
        <v>0</v>
      </c>
      <c r="H288" s="241" t="s">
        <v>1884</v>
      </c>
      <c r="I288" s="239">
        <v>1</v>
      </c>
      <c r="J288" s="242" t="s">
        <v>1885</v>
      </c>
      <c r="K288" s="239">
        <v>2</v>
      </c>
    </row>
    <row r="289" spans="1:11" ht="45" x14ac:dyDescent="0.25">
      <c r="A289" s="239" t="s">
        <v>1886</v>
      </c>
      <c r="B289" s="239" t="s">
        <v>1887</v>
      </c>
      <c r="C289" s="239" t="s">
        <v>1888</v>
      </c>
      <c r="D289" s="240" t="s">
        <v>1175</v>
      </c>
      <c r="E289" s="239">
        <v>0</v>
      </c>
      <c r="F289" s="240" t="s">
        <v>1889</v>
      </c>
      <c r="G289" s="239">
        <v>0</v>
      </c>
      <c r="H289" s="241" t="s">
        <v>1890</v>
      </c>
      <c r="I289" s="239">
        <v>1</v>
      </c>
      <c r="J289" s="242" t="s">
        <v>1891</v>
      </c>
      <c r="K289" s="239">
        <v>2</v>
      </c>
    </row>
    <row r="290" spans="1:11" ht="30" x14ac:dyDescent="0.25">
      <c r="A290" s="239" t="s">
        <v>1892</v>
      </c>
      <c r="B290" s="239" t="s">
        <v>1893</v>
      </c>
      <c r="C290" s="239" t="s">
        <v>1894</v>
      </c>
      <c r="D290" s="240" t="s">
        <v>1175</v>
      </c>
      <c r="E290" s="239">
        <v>0</v>
      </c>
      <c r="F290" s="240" t="s">
        <v>1895</v>
      </c>
      <c r="G290" s="239">
        <v>0</v>
      </c>
      <c r="H290" s="241" t="s">
        <v>1896</v>
      </c>
      <c r="I290" s="239">
        <v>1</v>
      </c>
      <c r="J290" s="242" t="s">
        <v>1897</v>
      </c>
      <c r="K290" s="239">
        <v>2</v>
      </c>
    </row>
    <row r="291" spans="1:11" ht="45" x14ac:dyDescent="0.25">
      <c r="A291" s="239" t="s">
        <v>1898</v>
      </c>
      <c r="B291" s="239" t="s">
        <v>1899</v>
      </c>
      <c r="C291" s="239" t="s">
        <v>1900</v>
      </c>
      <c r="D291" s="240" t="s">
        <v>1175</v>
      </c>
      <c r="E291" s="239">
        <v>0</v>
      </c>
      <c r="F291" s="240" t="s">
        <v>1176</v>
      </c>
      <c r="G291" s="239">
        <v>0</v>
      </c>
      <c r="H291" s="241" t="s">
        <v>1901</v>
      </c>
      <c r="I291" s="239">
        <v>1</v>
      </c>
      <c r="J291" s="242" t="s">
        <v>1902</v>
      </c>
      <c r="K291" s="239">
        <v>2</v>
      </c>
    </row>
    <row r="292" spans="1:11" ht="45" x14ac:dyDescent="0.25">
      <c r="A292" s="239" t="s">
        <v>1903</v>
      </c>
      <c r="B292" s="239" t="s">
        <v>1904</v>
      </c>
      <c r="C292" s="239" t="s">
        <v>1905</v>
      </c>
      <c r="D292" s="240" t="s">
        <v>1175</v>
      </c>
      <c r="E292" s="239">
        <v>0</v>
      </c>
      <c r="F292" s="240" t="s">
        <v>1176</v>
      </c>
      <c r="G292" s="239">
        <v>0</v>
      </c>
      <c r="H292" s="241" t="s">
        <v>1901</v>
      </c>
      <c r="I292" s="239">
        <v>1</v>
      </c>
      <c r="J292" s="242" t="s">
        <v>1902</v>
      </c>
      <c r="K292" s="239">
        <v>2</v>
      </c>
    </row>
    <row r="293" spans="1:11" ht="30" x14ac:dyDescent="0.25">
      <c r="A293" s="239" t="s">
        <v>1906</v>
      </c>
      <c r="B293" s="239" t="s">
        <v>1907</v>
      </c>
      <c r="C293" s="239" t="s">
        <v>1098</v>
      </c>
      <c r="D293" s="240" t="s">
        <v>1175</v>
      </c>
      <c r="E293" s="239">
        <v>0</v>
      </c>
      <c r="F293" s="240" t="s">
        <v>1176</v>
      </c>
      <c r="G293" s="239">
        <v>0</v>
      </c>
      <c r="H293" s="241" t="s">
        <v>1884</v>
      </c>
      <c r="I293" s="239">
        <v>1</v>
      </c>
      <c r="J293" s="242" t="s">
        <v>1885</v>
      </c>
      <c r="K293" s="239">
        <v>2</v>
      </c>
    </row>
    <row r="294" spans="1:11" ht="45" x14ac:dyDescent="0.25">
      <c r="A294" s="239" t="s">
        <v>1908</v>
      </c>
      <c r="B294" s="239" t="s">
        <v>1909</v>
      </c>
      <c r="C294" s="239" t="s">
        <v>1900</v>
      </c>
      <c r="D294" s="240" t="s">
        <v>1175</v>
      </c>
      <c r="E294" s="239">
        <v>0</v>
      </c>
      <c r="F294" s="240" t="s">
        <v>1176</v>
      </c>
      <c r="G294" s="239">
        <v>0</v>
      </c>
      <c r="H294" s="241" t="s">
        <v>1901</v>
      </c>
      <c r="I294" s="239">
        <v>1</v>
      </c>
      <c r="J294" s="242" t="s">
        <v>1902</v>
      </c>
      <c r="K294" s="239">
        <v>2</v>
      </c>
    </row>
    <row r="295" spans="1:11" ht="60" x14ac:dyDescent="0.25">
      <c r="A295" s="239" t="s">
        <v>1910</v>
      </c>
      <c r="B295" s="239" t="s">
        <v>1911</v>
      </c>
      <c r="C295" s="239" t="s">
        <v>1912</v>
      </c>
      <c r="D295" s="240" t="s">
        <v>1175</v>
      </c>
      <c r="E295" s="239">
        <v>0</v>
      </c>
      <c r="F295" s="240" t="s">
        <v>1176</v>
      </c>
      <c r="G295" s="239">
        <v>0</v>
      </c>
      <c r="H295" s="241" t="s">
        <v>1913</v>
      </c>
      <c r="I295" s="239">
        <v>1</v>
      </c>
      <c r="J295" s="242" t="s">
        <v>1902</v>
      </c>
      <c r="K295" s="239">
        <v>2</v>
      </c>
    </row>
    <row r="296" spans="1:11" ht="75" x14ac:dyDescent="0.25">
      <c r="A296" s="239" t="s">
        <v>1914</v>
      </c>
      <c r="B296" s="239" t="s">
        <v>1915</v>
      </c>
      <c r="C296" s="239" t="s">
        <v>1916</v>
      </c>
      <c r="D296" s="240" t="s">
        <v>1175</v>
      </c>
      <c r="E296" s="239">
        <v>0</v>
      </c>
      <c r="F296" s="240" t="s">
        <v>1917</v>
      </c>
      <c r="G296" s="239">
        <v>0</v>
      </c>
      <c r="H296" s="241" t="s">
        <v>1918</v>
      </c>
      <c r="I296" s="239">
        <v>1</v>
      </c>
      <c r="J296" s="242" t="s">
        <v>1919</v>
      </c>
      <c r="K296" s="239">
        <v>2</v>
      </c>
    </row>
    <row r="297" spans="1:11" ht="45" x14ac:dyDescent="0.25">
      <c r="A297" s="239" t="s">
        <v>1920</v>
      </c>
      <c r="B297" s="239" t="s">
        <v>1921</v>
      </c>
      <c r="C297" s="239" t="s">
        <v>1900</v>
      </c>
      <c r="D297" s="240" t="s">
        <v>1175</v>
      </c>
      <c r="E297" s="239">
        <v>0</v>
      </c>
      <c r="F297" s="240" t="s">
        <v>1176</v>
      </c>
      <c r="G297" s="239">
        <v>0</v>
      </c>
      <c r="H297" s="241" t="s">
        <v>1901</v>
      </c>
      <c r="I297" s="239">
        <v>1</v>
      </c>
      <c r="J297" s="242" t="s">
        <v>1902</v>
      </c>
      <c r="K297" s="239">
        <v>2</v>
      </c>
    </row>
    <row r="298" spans="1:11" x14ac:dyDescent="0.25">
      <c r="A298" s="239" t="s">
        <v>1922</v>
      </c>
      <c r="B298" s="239" t="s">
        <v>1923</v>
      </c>
      <c r="C298" s="239" t="s">
        <v>1650</v>
      </c>
      <c r="D298" s="240" t="s">
        <v>1175</v>
      </c>
      <c r="E298" s="239">
        <v>0</v>
      </c>
      <c r="F298" s="240" t="s">
        <v>1924</v>
      </c>
      <c r="G298" s="239">
        <v>0</v>
      </c>
      <c r="H298" s="241" t="s">
        <v>1925</v>
      </c>
      <c r="I298" s="239">
        <v>1</v>
      </c>
      <c r="J298" s="242" t="s">
        <v>1926</v>
      </c>
      <c r="K298" s="239">
        <v>2</v>
      </c>
    </row>
    <row r="299" spans="1:11" ht="60" x14ac:dyDescent="0.25">
      <c r="A299" s="239" t="s">
        <v>1927</v>
      </c>
      <c r="B299" s="239" t="s">
        <v>1928</v>
      </c>
      <c r="C299" s="239" t="s">
        <v>1709</v>
      </c>
      <c r="D299" s="240" t="s">
        <v>1175</v>
      </c>
      <c r="E299" s="239">
        <v>0</v>
      </c>
      <c r="F299" s="241" t="s">
        <v>1929</v>
      </c>
      <c r="G299" s="239">
        <v>1</v>
      </c>
      <c r="H299" s="242" t="s">
        <v>1930</v>
      </c>
      <c r="I299" s="239">
        <v>2</v>
      </c>
      <c r="J299" s="243" t="s">
        <v>1931</v>
      </c>
      <c r="K299" s="239">
        <v>3</v>
      </c>
    </row>
    <row r="300" spans="1:11" ht="60" x14ac:dyDescent="0.25">
      <c r="A300" s="239" t="s">
        <v>1932</v>
      </c>
      <c r="B300" s="239" t="s">
        <v>1933</v>
      </c>
      <c r="C300" s="239" t="s">
        <v>1934</v>
      </c>
      <c r="D300" s="240" t="s">
        <v>1175</v>
      </c>
      <c r="E300" s="239">
        <v>0</v>
      </c>
      <c r="F300" s="241" t="s">
        <v>1935</v>
      </c>
      <c r="G300" s="239">
        <v>1</v>
      </c>
      <c r="H300" s="242" t="s">
        <v>1936</v>
      </c>
      <c r="I300" s="239">
        <v>2</v>
      </c>
      <c r="J300" s="243" t="s">
        <v>1937</v>
      </c>
      <c r="K300" s="239">
        <v>3</v>
      </c>
    </row>
    <row r="301" spans="1:11" ht="45" x14ac:dyDescent="0.25">
      <c r="A301" s="239" t="s">
        <v>1938</v>
      </c>
      <c r="B301" s="239" t="s">
        <v>1939</v>
      </c>
      <c r="C301" s="239" t="s">
        <v>1940</v>
      </c>
      <c r="D301" s="240" t="s">
        <v>1175</v>
      </c>
      <c r="E301" s="239">
        <v>0</v>
      </c>
      <c r="F301" s="241" t="s">
        <v>1941</v>
      </c>
      <c r="G301" s="239">
        <v>1</v>
      </c>
      <c r="H301" s="242" t="s">
        <v>1942</v>
      </c>
      <c r="I301" s="239">
        <v>2</v>
      </c>
      <c r="J301" s="243" t="s">
        <v>1943</v>
      </c>
      <c r="K301" s="239">
        <v>3</v>
      </c>
    </row>
    <row r="302" spans="1:11" ht="30" x14ac:dyDescent="0.25">
      <c r="A302" s="239" t="s">
        <v>1944</v>
      </c>
      <c r="B302" s="239" t="s">
        <v>1945</v>
      </c>
      <c r="C302" s="239" t="s">
        <v>1946</v>
      </c>
      <c r="D302" s="240" t="s">
        <v>1947</v>
      </c>
      <c r="E302" s="239">
        <v>0</v>
      </c>
      <c r="F302" s="240" t="s">
        <v>1948</v>
      </c>
      <c r="G302" s="239">
        <v>0</v>
      </c>
      <c r="H302" s="241" t="s">
        <v>1949</v>
      </c>
      <c r="I302" s="239">
        <v>1</v>
      </c>
      <c r="J302" s="242" t="s">
        <v>1950</v>
      </c>
      <c r="K302" s="239">
        <v>2</v>
      </c>
    </row>
    <row r="303" spans="1:11" ht="45" x14ac:dyDescent="0.25">
      <c r="A303" s="239" t="s">
        <v>1951</v>
      </c>
      <c r="B303" s="239" t="s">
        <v>1952</v>
      </c>
      <c r="C303" s="239" t="s">
        <v>1894</v>
      </c>
      <c r="D303" s="240" t="s">
        <v>1175</v>
      </c>
      <c r="E303" s="239">
        <v>0</v>
      </c>
      <c r="F303" s="240" t="s">
        <v>1895</v>
      </c>
      <c r="G303" s="239">
        <v>0</v>
      </c>
      <c r="H303" s="241" t="s">
        <v>1953</v>
      </c>
      <c r="I303" s="239">
        <v>1</v>
      </c>
      <c r="J303" s="242" t="s">
        <v>1897</v>
      </c>
      <c r="K303" s="239">
        <v>2</v>
      </c>
    </row>
    <row r="304" spans="1:11" ht="30" x14ac:dyDescent="0.25">
      <c r="A304" s="239" t="s">
        <v>1954</v>
      </c>
      <c r="B304" s="239" t="s">
        <v>1955</v>
      </c>
      <c r="C304" s="239" t="s">
        <v>1956</v>
      </c>
      <c r="D304" s="240" t="s">
        <v>1310</v>
      </c>
      <c r="E304" s="239">
        <v>0</v>
      </c>
      <c r="F304" s="240" t="s">
        <v>1957</v>
      </c>
      <c r="G304" s="239">
        <v>0</v>
      </c>
      <c r="H304" s="242" t="s">
        <v>1958</v>
      </c>
      <c r="I304" s="239">
        <v>2</v>
      </c>
      <c r="J304" s="243" t="s">
        <v>1959</v>
      </c>
      <c r="K304" s="239">
        <v>3</v>
      </c>
    </row>
    <row r="305" spans="1:11" ht="30" x14ac:dyDescent="0.25">
      <c r="A305" s="239" t="s">
        <v>1960</v>
      </c>
      <c r="B305" s="239" t="s">
        <v>1961</v>
      </c>
      <c r="C305" s="239" t="s">
        <v>1962</v>
      </c>
      <c r="D305" s="240" t="s">
        <v>1963</v>
      </c>
      <c r="E305" s="239">
        <v>0</v>
      </c>
      <c r="F305" s="240" t="s">
        <v>1964</v>
      </c>
      <c r="G305" s="239">
        <v>0</v>
      </c>
      <c r="H305" s="241" t="s">
        <v>1965</v>
      </c>
      <c r="I305" s="239">
        <v>1</v>
      </c>
      <c r="J305" s="242" t="s">
        <v>1966</v>
      </c>
      <c r="K305" s="239">
        <v>2</v>
      </c>
    </row>
    <row r="306" spans="1:11" ht="60" x14ac:dyDescent="0.25">
      <c r="A306" s="239" t="s">
        <v>1014</v>
      </c>
      <c r="B306" s="239" t="s">
        <v>1967</v>
      </c>
      <c r="C306" s="239" t="s">
        <v>1016</v>
      </c>
      <c r="D306" s="240" t="s">
        <v>448</v>
      </c>
      <c r="E306" s="239">
        <v>0</v>
      </c>
      <c r="F306" s="240" t="s">
        <v>1011</v>
      </c>
      <c r="G306" s="239">
        <v>1</v>
      </c>
      <c r="H306" s="242" t="s">
        <v>1012</v>
      </c>
      <c r="I306" s="239">
        <v>2</v>
      </c>
      <c r="J306" s="243" t="s">
        <v>1013</v>
      </c>
      <c r="K306" s="239">
        <v>2</v>
      </c>
    </row>
    <row r="307" spans="1:11" ht="60" x14ac:dyDescent="0.25">
      <c r="A307" s="239" t="s">
        <v>1096</v>
      </c>
      <c r="B307" s="239" t="s">
        <v>1968</v>
      </c>
      <c r="C307" s="239" t="s">
        <v>1098</v>
      </c>
      <c r="D307" s="240" t="s">
        <v>1099</v>
      </c>
      <c r="E307" s="239">
        <v>0</v>
      </c>
      <c r="F307" s="241" t="s">
        <v>1100</v>
      </c>
      <c r="G307" s="239">
        <v>1</v>
      </c>
      <c r="H307" s="242" t="s">
        <v>1101</v>
      </c>
      <c r="I307" s="239">
        <v>2</v>
      </c>
      <c r="J307" s="243" t="s">
        <v>1102</v>
      </c>
      <c r="K307" s="239">
        <v>3</v>
      </c>
    </row>
    <row r="308" spans="1:11" ht="45" x14ac:dyDescent="0.25">
      <c r="A308" s="239" t="s">
        <v>1103</v>
      </c>
      <c r="B308" s="239" t="s">
        <v>1969</v>
      </c>
      <c r="C308" s="239" t="s">
        <v>1105</v>
      </c>
      <c r="D308" s="240" t="s">
        <v>1106</v>
      </c>
      <c r="E308" s="239">
        <v>0</v>
      </c>
      <c r="F308" s="240" t="s">
        <v>1184</v>
      </c>
      <c r="G308" s="239">
        <v>0</v>
      </c>
      <c r="H308" s="241" t="s">
        <v>1185</v>
      </c>
      <c r="I308" s="239">
        <v>1</v>
      </c>
      <c r="J308" s="242" t="s">
        <v>1109</v>
      </c>
      <c r="K308" s="239">
        <v>2</v>
      </c>
    </row>
    <row r="309" spans="1:11" ht="30" x14ac:dyDescent="0.25">
      <c r="A309" s="239" t="s">
        <v>1970</v>
      </c>
      <c r="B309" s="239" t="s">
        <v>1971</v>
      </c>
      <c r="C309" s="239" t="s">
        <v>1650</v>
      </c>
      <c r="D309" s="240" t="s">
        <v>1099</v>
      </c>
      <c r="E309" s="239">
        <v>0</v>
      </c>
      <c r="F309" s="240" t="s">
        <v>1972</v>
      </c>
      <c r="G309" s="239">
        <v>0</v>
      </c>
      <c r="H309" s="241" t="s">
        <v>1973</v>
      </c>
      <c r="I309" s="239">
        <v>1</v>
      </c>
      <c r="J309" s="242" t="s">
        <v>1974</v>
      </c>
      <c r="K309" s="239">
        <v>2</v>
      </c>
    </row>
    <row r="310" spans="1:11" ht="30" x14ac:dyDescent="0.25">
      <c r="A310" s="239" t="s">
        <v>1970</v>
      </c>
      <c r="B310" s="239" t="s">
        <v>1975</v>
      </c>
      <c r="C310" s="239" t="s">
        <v>1976</v>
      </c>
      <c r="D310" s="240" t="s">
        <v>1977</v>
      </c>
      <c r="E310" s="239">
        <v>0</v>
      </c>
      <c r="F310" s="240" t="s">
        <v>1978</v>
      </c>
      <c r="G310" s="239">
        <v>0</v>
      </c>
      <c r="H310" s="241" t="s">
        <v>1979</v>
      </c>
      <c r="I310" s="239">
        <v>1</v>
      </c>
      <c r="J310" s="242" t="s">
        <v>1980</v>
      </c>
      <c r="K310" s="239">
        <v>2</v>
      </c>
    </row>
    <row r="311" spans="1:11" ht="30" x14ac:dyDescent="0.25">
      <c r="A311" s="239" t="s">
        <v>1110</v>
      </c>
      <c r="B311" s="239" t="s">
        <v>1981</v>
      </c>
      <c r="C311" s="239" t="s">
        <v>1112</v>
      </c>
      <c r="D311" s="240" t="s">
        <v>1113</v>
      </c>
      <c r="E311" s="239">
        <v>0</v>
      </c>
      <c r="F311" s="240" t="s">
        <v>1114</v>
      </c>
      <c r="G311" s="239">
        <v>0</v>
      </c>
      <c r="H311" s="241" t="s">
        <v>1187</v>
      </c>
      <c r="I311" s="239">
        <v>1</v>
      </c>
      <c r="J311" s="242" t="s">
        <v>1188</v>
      </c>
      <c r="K311" s="239">
        <v>2</v>
      </c>
    </row>
    <row r="312" spans="1:11" ht="45" x14ac:dyDescent="0.25">
      <c r="A312" s="239" t="s">
        <v>1982</v>
      </c>
      <c r="B312" s="239" t="s">
        <v>1983</v>
      </c>
      <c r="C312" s="239" t="s">
        <v>1984</v>
      </c>
      <c r="D312" s="240" t="s">
        <v>1985</v>
      </c>
      <c r="E312" s="239">
        <v>0</v>
      </c>
      <c r="F312" s="240" t="s">
        <v>1986</v>
      </c>
      <c r="G312" s="239">
        <v>0</v>
      </c>
      <c r="H312" s="242" t="s">
        <v>1987</v>
      </c>
      <c r="I312" s="239">
        <v>2</v>
      </c>
      <c r="J312" s="243" t="s">
        <v>1988</v>
      </c>
      <c r="K312" s="239">
        <v>3</v>
      </c>
    </row>
    <row r="313" spans="1:11" ht="60" x14ac:dyDescent="0.25">
      <c r="A313" s="239" t="s">
        <v>1982</v>
      </c>
      <c r="B313" s="239" t="s">
        <v>1989</v>
      </c>
      <c r="C313" s="239" t="s">
        <v>1098</v>
      </c>
      <c r="D313" s="240" t="s">
        <v>1106</v>
      </c>
      <c r="E313" s="239">
        <v>0</v>
      </c>
      <c r="F313" s="241" t="s">
        <v>1990</v>
      </c>
      <c r="G313" s="239">
        <v>1</v>
      </c>
      <c r="H313" s="243" t="s">
        <v>1991</v>
      </c>
      <c r="I313" s="239">
        <v>3</v>
      </c>
      <c r="J313" s="243" t="s">
        <v>1992</v>
      </c>
      <c r="K313" s="239">
        <v>3</v>
      </c>
    </row>
    <row r="314" spans="1:11" ht="45" x14ac:dyDescent="0.25">
      <c r="A314" s="239" t="s">
        <v>1982</v>
      </c>
      <c r="B314" s="239" t="s">
        <v>1993</v>
      </c>
      <c r="C314" s="239" t="s">
        <v>1129</v>
      </c>
      <c r="D314" s="240" t="s">
        <v>1994</v>
      </c>
      <c r="E314" s="239">
        <v>0</v>
      </c>
      <c r="F314" s="242" t="s">
        <v>1995</v>
      </c>
      <c r="G314" s="239">
        <v>2</v>
      </c>
      <c r="H314" s="243" t="s">
        <v>1996</v>
      </c>
      <c r="I314" s="239">
        <v>3</v>
      </c>
      <c r="J314" s="243" t="s">
        <v>1997</v>
      </c>
      <c r="K314" s="239">
        <v>3</v>
      </c>
    </row>
    <row r="315" spans="1:11" ht="30" x14ac:dyDescent="0.25">
      <c r="A315" s="239" t="s">
        <v>1982</v>
      </c>
      <c r="B315" s="239" t="s">
        <v>1998</v>
      </c>
      <c r="C315" s="239" t="s">
        <v>1659</v>
      </c>
      <c r="D315" s="240" t="s">
        <v>1660</v>
      </c>
      <c r="E315" s="239">
        <v>0</v>
      </c>
      <c r="F315" s="241" t="s">
        <v>1999</v>
      </c>
      <c r="G315" s="239">
        <v>1</v>
      </c>
      <c r="H315" s="242" t="s">
        <v>2000</v>
      </c>
      <c r="I315" s="239">
        <v>2</v>
      </c>
      <c r="J315" s="243" t="s">
        <v>2001</v>
      </c>
      <c r="K315" s="239">
        <v>3</v>
      </c>
    </row>
    <row r="316" spans="1:11" ht="45" x14ac:dyDescent="0.25">
      <c r="A316" s="239" t="s">
        <v>2002</v>
      </c>
      <c r="B316" s="239" t="s">
        <v>2003</v>
      </c>
      <c r="C316" s="239" t="s">
        <v>2004</v>
      </c>
      <c r="D316" s="240" t="s">
        <v>2005</v>
      </c>
      <c r="E316" s="239">
        <v>0</v>
      </c>
      <c r="F316" s="241" t="s">
        <v>2006</v>
      </c>
      <c r="G316" s="239">
        <v>1</v>
      </c>
      <c r="H316" s="242" t="s">
        <v>2007</v>
      </c>
      <c r="I316" s="239">
        <v>2</v>
      </c>
      <c r="J316" s="243" t="s">
        <v>2008</v>
      </c>
      <c r="K316" s="239">
        <v>3</v>
      </c>
    </row>
    <row r="317" spans="1:11" ht="45" x14ac:dyDescent="0.25">
      <c r="A317" s="239" t="s">
        <v>1982</v>
      </c>
      <c r="B317" s="239" t="s">
        <v>2009</v>
      </c>
      <c r="C317" s="239" t="s">
        <v>1780</v>
      </c>
      <c r="D317" s="240" t="s">
        <v>2010</v>
      </c>
      <c r="E317" s="239">
        <v>0</v>
      </c>
      <c r="F317" s="241" t="s">
        <v>2011</v>
      </c>
      <c r="G317" s="239">
        <v>1</v>
      </c>
      <c r="H317" s="242" t="s">
        <v>2012</v>
      </c>
      <c r="I317" s="239">
        <v>2</v>
      </c>
      <c r="J317" s="243" t="s">
        <v>2013</v>
      </c>
      <c r="K317" s="239">
        <v>3</v>
      </c>
    </row>
    <row r="318" spans="1:11" ht="75" x14ac:dyDescent="0.25">
      <c r="A318" s="239" t="s">
        <v>1982</v>
      </c>
      <c r="B318" s="239" t="s">
        <v>2014</v>
      </c>
      <c r="C318" s="239" t="s">
        <v>2015</v>
      </c>
      <c r="D318" s="240" t="s">
        <v>2016</v>
      </c>
      <c r="E318" s="239">
        <v>0</v>
      </c>
      <c r="F318" s="241" t="s">
        <v>2017</v>
      </c>
      <c r="G318" s="239">
        <v>1</v>
      </c>
      <c r="H318" s="241" t="s">
        <v>2018</v>
      </c>
      <c r="I318" s="239">
        <v>1</v>
      </c>
      <c r="J318" s="242" t="s">
        <v>2019</v>
      </c>
      <c r="K318" s="239">
        <v>2</v>
      </c>
    </row>
    <row r="319" spans="1:11" ht="90" x14ac:dyDescent="0.25">
      <c r="A319" s="239" t="s">
        <v>1982</v>
      </c>
      <c r="B319" s="239" t="s">
        <v>2020</v>
      </c>
      <c r="C319" s="239" t="s">
        <v>2021</v>
      </c>
      <c r="D319" s="240" t="s">
        <v>2022</v>
      </c>
      <c r="E319" s="239">
        <v>0</v>
      </c>
      <c r="F319" s="240" t="s">
        <v>2023</v>
      </c>
      <c r="G319" s="239">
        <v>0</v>
      </c>
      <c r="H319" s="240" t="s">
        <v>2024</v>
      </c>
      <c r="I319" s="239">
        <v>0</v>
      </c>
      <c r="J319" s="241" t="s">
        <v>2025</v>
      </c>
      <c r="K319" s="239">
        <v>1</v>
      </c>
    </row>
    <row r="320" spans="1:11" ht="60" x14ac:dyDescent="0.25">
      <c r="A320" s="239" t="s">
        <v>2026</v>
      </c>
      <c r="B320" s="239" t="s">
        <v>2027</v>
      </c>
      <c r="C320" s="239" t="s">
        <v>2028</v>
      </c>
      <c r="D320" s="239" t="s">
        <v>2029</v>
      </c>
      <c r="E320" s="239"/>
      <c r="F320" s="239" t="s">
        <v>2030</v>
      </c>
      <c r="G320" s="239"/>
      <c r="H320" s="239" t="s">
        <v>2031</v>
      </c>
      <c r="I320" s="239"/>
      <c r="J320" s="239" t="s">
        <v>2032</v>
      </c>
      <c r="K320" s="239"/>
    </row>
    <row r="321" spans="1:11" ht="105" x14ac:dyDescent="0.25">
      <c r="A321" s="239" t="s">
        <v>2033</v>
      </c>
      <c r="B321" s="239" t="s">
        <v>2034</v>
      </c>
      <c r="C321" s="239" t="s">
        <v>2035</v>
      </c>
      <c r="D321" s="239" t="s">
        <v>2036</v>
      </c>
      <c r="E321" s="239"/>
      <c r="F321" s="239" t="s">
        <v>2037</v>
      </c>
      <c r="G321" s="239"/>
      <c r="H321" s="239" t="s">
        <v>2038</v>
      </c>
      <c r="I321" s="239"/>
      <c r="J321" s="239" t="s">
        <v>2039</v>
      </c>
      <c r="K321" s="239"/>
    </row>
    <row r="322" spans="1:11" ht="60" x14ac:dyDescent="0.25">
      <c r="A322" s="239" t="s">
        <v>2040</v>
      </c>
      <c r="B322" s="239" t="s">
        <v>2041</v>
      </c>
      <c r="C322" s="239" t="s">
        <v>2042</v>
      </c>
      <c r="D322" s="240" t="s">
        <v>2043</v>
      </c>
      <c r="E322" s="239">
        <v>0</v>
      </c>
      <c r="F322" s="241" t="s">
        <v>2044</v>
      </c>
      <c r="G322" s="239">
        <v>1</v>
      </c>
      <c r="H322" s="242" t="s">
        <v>2045</v>
      </c>
      <c r="I322" s="239">
        <v>2</v>
      </c>
      <c r="J322" s="243" t="s">
        <v>2046</v>
      </c>
      <c r="K322" s="239">
        <v>3</v>
      </c>
    </row>
    <row r="323" spans="1:11" ht="30" x14ac:dyDescent="0.25">
      <c r="A323" s="239" t="s">
        <v>2047</v>
      </c>
      <c r="B323" s="239" t="s">
        <v>2048</v>
      </c>
      <c r="C323" s="239" t="s">
        <v>2049</v>
      </c>
      <c r="D323" s="240" t="s">
        <v>2050</v>
      </c>
      <c r="E323" s="239">
        <v>0</v>
      </c>
      <c r="F323" s="240" t="s">
        <v>2051</v>
      </c>
      <c r="G323" s="239">
        <v>0</v>
      </c>
      <c r="H323" s="241" t="s">
        <v>2052</v>
      </c>
      <c r="I323" s="239">
        <v>1</v>
      </c>
      <c r="J323" s="242" t="s">
        <v>2053</v>
      </c>
      <c r="K323" s="239">
        <v>2</v>
      </c>
    </row>
    <row r="324" spans="1:11" ht="45" x14ac:dyDescent="0.25">
      <c r="A324" s="239" t="s">
        <v>2054</v>
      </c>
      <c r="B324" s="239" t="s">
        <v>2055</v>
      </c>
      <c r="C324" s="239" t="s">
        <v>2056</v>
      </c>
      <c r="D324" s="240" t="s">
        <v>2057</v>
      </c>
      <c r="E324" s="239">
        <v>0</v>
      </c>
      <c r="F324" s="240" t="s">
        <v>2058</v>
      </c>
      <c r="G324" s="239">
        <v>0</v>
      </c>
      <c r="H324" s="241" t="s">
        <v>2059</v>
      </c>
      <c r="I324" s="239">
        <v>1</v>
      </c>
      <c r="J324" s="242" t="s">
        <v>2060</v>
      </c>
      <c r="K324" s="239">
        <v>2</v>
      </c>
    </row>
    <row r="325" spans="1:11" ht="60" x14ac:dyDescent="0.25">
      <c r="A325" s="239" t="s">
        <v>2061</v>
      </c>
      <c r="B325" s="239" t="s">
        <v>2062</v>
      </c>
      <c r="C325" s="239" t="s">
        <v>2063</v>
      </c>
      <c r="D325" s="240" t="s">
        <v>1704</v>
      </c>
      <c r="E325" s="239">
        <v>0</v>
      </c>
      <c r="F325" s="240" t="s">
        <v>2064</v>
      </c>
      <c r="G325" s="239">
        <v>0</v>
      </c>
      <c r="H325" s="241" t="s">
        <v>2065</v>
      </c>
      <c r="I325" s="239">
        <v>1</v>
      </c>
      <c r="J325" s="242" t="s">
        <v>1706</v>
      </c>
      <c r="K325" s="239">
        <v>2</v>
      </c>
    </row>
    <row r="326" spans="1:11" ht="60" x14ac:dyDescent="0.25">
      <c r="A326" s="239" t="s">
        <v>2066</v>
      </c>
      <c r="B326" s="239" t="s">
        <v>2067</v>
      </c>
      <c r="C326" s="239" t="s">
        <v>2068</v>
      </c>
      <c r="D326" s="240" t="s">
        <v>2069</v>
      </c>
      <c r="E326" s="239">
        <v>0</v>
      </c>
      <c r="F326" s="240" t="s">
        <v>2070</v>
      </c>
      <c r="G326" s="239">
        <v>0</v>
      </c>
      <c r="H326" s="241" t="s">
        <v>2071</v>
      </c>
      <c r="I326" s="239">
        <v>1</v>
      </c>
      <c r="J326" s="242" t="s">
        <v>2072</v>
      </c>
      <c r="K326" s="239">
        <v>2</v>
      </c>
    </row>
    <row r="327" spans="1:11" ht="75" x14ac:dyDescent="0.25">
      <c r="A327" s="239" t="s">
        <v>2073</v>
      </c>
      <c r="B327" s="239" t="s">
        <v>2074</v>
      </c>
      <c r="C327" s="239" t="s">
        <v>2075</v>
      </c>
      <c r="D327" s="240" t="s">
        <v>2076</v>
      </c>
      <c r="E327" s="239">
        <v>0</v>
      </c>
      <c r="F327" s="240" t="s">
        <v>2077</v>
      </c>
      <c r="G327" s="239">
        <v>0</v>
      </c>
      <c r="H327" s="241" t="s">
        <v>2078</v>
      </c>
      <c r="I327" s="239">
        <v>1</v>
      </c>
      <c r="J327" s="242" t="s">
        <v>2079</v>
      </c>
      <c r="K327" s="239">
        <v>2</v>
      </c>
    </row>
    <row r="328" spans="1:11" ht="45" x14ac:dyDescent="0.25">
      <c r="A328" s="239" t="s">
        <v>2080</v>
      </c>
      <c r="B328" s="239" t="s">
        <v>2081</v>
      </c>
      <c r="C328" s="239" t="s">
        <v>2082</v>
      </c>
      <c r="D328" s="240" t="s">
        <v>1310</v>
      </c>
      <c r="E328" s="239">
        <v>0</v>
      </c>
      <c r="F328" s="240" t="s">
        <v>2083</v>
      </c>
      <c r="G328" s="239">
        <v>0</v>
      </c>
      <c r="H328" s="241" t="s">
        <v>2084</v>
      </c>
      <c r="I328" s="239">
        <v>1</v>
      </c>
      <c r="J328" s="242" t="s">
        <v>2085</v>
      </c>
      <c r="K328" s="239">
        <v>2</v>
      </c>
    </row>
    <row r="329" spans="1:11" ht="30" x14ac:dyDescent="0.25">
      <c r="A329" s="239" t="s">
        <v>2086</v>
      </c>
      <c r="B329" s="239" t="s">
        <v>2087</v>
      </c>
      <c r="C329" s="239" t="s">
        <v>2088</v>
      </c>
      <c r="D329" s="240" t="s">
        <v>2089</v>
      </c>
      <c r="E329" s="239">
        <v>0</v>
      </c>
      <c r="F329" s="240" t="s">
        <v>2090</v>
      </c>
      <c r="G329" s="239">
        <v>0</v>
      </c>
      <c r="H329" s="242" t="s">
        <v>2091</v>
      </c>
      <c r="I329" s="239">
        <v>2</v>
      </c>
      <c r="J329" s="242" t="s">
        <v>2092</v>
      </c>
      <c r="K329" s="239">
        <v>2</v>
      </c>
    </row>
    <row r="330" spans="1:11" ht="60" x14ac:dyDescent="0.25">
      <c r="A330" s="239" t="s">
        <v>2093</v>
      </c>
      <c r="B330" s="239" t="s">
        <v>2094</v>
      </c>
      <c r="C330" s="239" t="s">
        <v>2095</v>
      </c>
      <c r="D330" s="240" t="s">
        <v>2096</v>
      </c>
      <c r="E330" s="239">
        <v>0</v>
      </c>
      <c r="F330" s="241" t="s">
        <v>2097</v>
      </c>
      <c r="G330" s="239">
        <v>1</v>
      </c>
      <c r="H330" s="242" t="s">
        <v>2098</v>
      </c>
      <c r="I330" s="239">
        <v>2</v>
      </c>
      <c r="J330" s="242" t="s">
        <v>2099</v>
      </c>
      <c r="K330" s="239">
        <v>2</v>
      </c>
    </row>
    <row r="331" spans="1:11" ht="45" x14ac:dyDescent="0.25">
      <c r="A331" s="239" t="s">
        <v>2100</v>
      </c>
      <c r="B331" s="239" t="s">
        <v>2101</v>
      </c>
      <c r="C331" s="239" t="s">
        <v>2102</v>
      </c>
      <c r="D331" s="240" t="s">
        <v>2103</v>
      </c>
      <c r="E331" s="239">
        <v>0</v>
      </c>
      <c r="F331" s="241" t="s">
        <v>2104</v>
      </c>
      <c r="G331" s="239">
        <v>1</v>
      </c>
      <c r="H331" s="242" t="s">
        <v>2105</v>
      </c>
      <c r="I331" s="239">
        <v>2</v>
      </c>
      <c r="J331" s="243" t="s">
        <v>2106</v>
      </c>
      <c r="K331" s="239">
        <v>3</v>
      </c>
    </row>
    <row r="332" spans="1:11" ht="30" x14ac:dyDescent="0.25">
      <c r="A332" s="239" t="s">
        <v>2107</v>
      </c>
      <c r="B332" s="239" t="s">
        <v>2108</v>
      </c>
      <c r="C332" s="239" t="s">
        <v>2109</v>
      </c>
      <c r="D332" s="240" t="s">
        <v>2110</v>
      </c>
      <c r="E332" s="239">
        <v>0</v>
      </c>
      <c r="F332" s="241" t="s">
        <v>2111</v>
      </c>
      <c r="G332" s="239">
        <v>1</v>
      </c>
      <c r="H332" s="242" t="s">
        <v>2112</v>
      </c>
      <c r="I332" s="239">
        <v>2</v>
      </c>
      <c r="J332" s="242" t="s">
        <v>2113</v>
      </c>
      <c r="K332" s="239">
        <v>2</v>
      </c>
    </row>
    <row r="333" spans="1:11" ht="60" x14ac:dyDescent="0.25">
      <c r="A333" s="239" t="s">
        <v>2114</v>
      </c>
      <c r="B333" s="239" t="s">
        <v>2115</v>
      </c>
      <c r="C333" s="239" t="s">
        <v>1861</v>
      </c>
      <c r="D333" s="240" t="s">
        <v>448</v>
      </c>
      <c r="E333" s="239">
        <v>0</v>
      </c>
      <c r="F333" s="241" t="s">
        <v>1862</v>
      </c>
      <c r="G333" s="239">
        <v>1</v>
      </c>
      <c r="H333" s="242" t="s">
        <v>1863</v>
      </c>
      <c r="I333" s="239">
        <v>2</v>
      </c>
      <c r="J333" s="243" t="s">
        <v>1864</v>
      </c>
      <c r="K333" s="239">
        <v>3</v>
      </c>
    </row>
    <row r="334" spans="1:11" ht="30" x14ac:dyDescent="0.25">
      <c r="A334" s="239" t="s">
        <v>2116</v>
      </c>
      <c r="B334" s="239" t="s">
        <v>2117</v>
      </c>
      <c r="C334" s="239" t="s">
        <v>2118</v>
      </c>
      <c r="D334" s="240" t="s">
        <v>2119</v>
      </c>
      <c r="E334" s="239">
        <v>0</v>
      </c>
      <c r="F334" s="241" t="s">
        <v>2120</v>
      </c>
      <c r="G334" s="239">
        <v>1</v>
      </c>
      <c r="H334" s="242" t="s">
        <v>2121</v>
      </c>
      <c r="I334" s="239">
        <v>2</v>
      </c>
      <c r="J334" s="242" t="s">
        <v>2122</v>
      </c>
      <c r="K334" s="239">
        <v>2</v>
      </c>
    </row>
    <row r="335" spans="1:11" ht="30" x14ac:dyDescent="0.25">
      <c r="A335" s="239" t="s">
        <v>2116</v>
      </c>
      <c r="B335" s="239" t="s">
        <v>2123</v>
      </c>
      <c r="C335" s="239" t="s">
        <v>2124</v>
      </c>
      <c r="D335" s="240" t="s">
        <v>2125</v>
      </c>
      <c r="E335" s="239">
        <v>0</v>
      </c>
      <c r="F335" s="241" t="s">
        <v>2126</v>
      </c>
      <c r="G335" s="239">
        <v>1</v>
      </c>
      <c r="H335" s="242" t="s">
        <v>2127</v>
      </c>
      <c r="I335" s="239">
        <v>2</v>
      </c>
      <c r="J335" s="243" t="s">
        <v>2128</v>
      </c>
      <c r="K335" s="239">
        <v>3</v>
      </c>
    </row>
    <row r="336" spans="1:11" ht="30" x14ac:dyDescent="0.25">
      <c r="A336" s="239" t="s">
        <v>2116</v>
      </c>
      <c r="B336" s="239" t="s">
        <v>2129</v>
      </c>
      <c r="C336" s="239" t="s">
        <v>2130</v>
      </c>
      <c r="D336" s="240" t="s">
        <v>2131</v>
      </c>
      <c r="E336" s="239">
        <v>0</v>
      </c>
      <c r="F336" s="240" t="s">
        <v>2132</v>
      </c>
      <c r="G336" s="239">
        <v>1</v>
      </c>
      <c r="H336" s="241" t="s">
        <v>2133</v>
      </c>
      <c r="I336" s="239">
        <v>2</v>
      </c>
      <c r="J336" s="242" t="s">
        <v>2134</v>
      </c>
      <c r="K336" s="239">
        <v>3</v>
      </c>
    </row>
    <row r="337" spans="1:11" ht="30" x14ac:dyDescent="0.25">
      <c r="A337" s="239" t="s">
        <v>2116</v>
      </c>
      <c r="B337" s="239" t="s">
        <v>2135</v>
      </c>
      <c r="C337" s="239" t="s">
        <v>2136</v>
      </c>
      <c r="D337" s="240" t="s">
        <v>2137</v>
      </c>
      <c r="E337" s="239">
        <v>0</v>
      </c>
      <c r="F337" s="242" t="s">
        <v>2138</v>
      </c>
      <c r="G337" s="239">
        <v>2</v>
      </c>
      <c r="H337" s="242" t="s">
        <v>2139</v>
      </c>
      <c r="I337" s="239">
        <v>2</v>
      </c>
      <c r="J337" s="242" t="s">
        <v>2140</v>
      </c>
      <c r="K337" s="239">
        <v>2</v>
      </c>
    </row>
    <row r="338" spans="1:11" ht="45" x14ac:dyDescent="0.25">
      <c r="A338" s="239" t="s">
        <v>2116</v>
      </c>
      <c r="B338" s="239" t="s">
        <v>2141</v>
      </c>
      <c r="C338" s="239" t="s">
        <v>2142</v>
      </c>
      <c r="D338" s="239" t="s">
        <v>609</v>
      </c>
      <c r="E338" s="239"/>
      <c r="F338" s="239" t="s">
        <v>635</v>
      </c>
      <c r="G338" s="239"/>
      <c r="H338" s="239" t="s">
        <v>536</v>
      </c>
      <c r="I338" s="239"/>
      <c r="J338" s="239" t="s">
        <v>537</v>
      </c>
      <c r="K338" s="239"/>
    </row>
    <row r="339" spans="1:11" ht="30" x14ac:dyDescent="0.25">
      <c r="A339" s="239" t="s">
        <v>2116</v>
      </c>
      <c r="B339" s="239" t="s">
        <v>2143</v>
      </c>
      <c r="C339" s="239" t="s">
        <v>2144</v>
      </c>
      <c r="D339" s="240" t="s">
        <v>2145</v>
      </c>
      <c r="E339" s="239">
        <v>0</v>
      </c>
      <c r="F339" s="241" t="s">
        <v>2146</v>
      </c>
      <c r="G339" s="239">
        <v>1</v>
      </c>
      <c r="H339" s="241" t="s">
        <v>2147</v>
      </c>
      <c r="I339" s="239">
        <v>1</v>
      </c>
      <c r="J339" s="242" t="s">
        <v>2148</v>
      </c>
      <c r="K339" s="239">
        <v>2</v>
      </c>
    </row>
    <row r="340" spans="1:11" ht="45" x14ac:dyDescent="0.25">
      <c r="A340" s="239" t="s">
        <v>1878</v>
      </c>
      <c r="B340" s="239" t="s">
        <v>2149</v>
      </c>
      <c r="C340" s="239" t="s">
        <v>2150</v>
      </c>
      <c r="D340" s="240" t="s">
        <v>1567</v>
      </c>
      <c r="E340" s="239">
        <v>0</v>
      </c>
      <c r="F340" s="241" t="s">
        <v>2151</v>
      </c>
      <c r="G340" s="239">
        <v>1</v>
      </c>
      <c r="H340" s="242" t="s">
        <v>2152</v>
      </c>
      <c r="I340" s="239">
        <v>2</v>
      </c>
      <c r="J340" s="243" t="s">
        <v>2153</v>
      </c>
      <c r="K340" s="239">
        <v>3</v>
      </c>
    </row>
    <row r="341" spans="1:11" ht="45" x14ac:dyDescent="0.25">
      <c r="A341" s="239" t="s">
        <v>2154</v>
      </c>
      <c r="B341" s="239" t="s">
        <v>2155</v>
      </c>
      <c r="C341" s="239" t="s">
        <v>2156</v>
      </c>
      <c r="D341" s="240" t="s">
        <v>1567</v>
      </c>
      <c r="E341" s="239">
        <v>0</v>
      </c>
      <c r="F341" s="241" t="s">
        <v>2151</v>
      </c>
      <c r="G341" s="239">
        <v>1</v>
      </c>
      <c r="H341" s="242" t="s">
        <v>2157</v>
      </c>
      <c r="I341" s="239">
        <v>2</v>
      </c>
      <c r="J341" s="243" t="s">
        <v>2158</v>
      </c>
      <c r="K341" s="239">
        <v>3</v>
      </c>
    </row>
    <row r="342" spans="1:11" ht="30" x14ac:dyDescent="0.25">
      <c r="A342" s="239" t="s">
        <v>2159</v>
      </c>
      <c r="B342" s="239" t="s">
        <v>2160</v>
      </c>
      <c r="C342" s="239" t="s">
        <v>2161</v>
      </c>
      <c r="D342" s="240" t="s">
        <v>1567</v>
      </c>
      <c r="E342" s="239">
        <v>0</v>
      </c>
      <c r="F342" s="241" t="s">
        <v>2162</v>
      </c>
      <c r="G342" s="239">
        <v>1</v>
      </c>
      <c r="H342" s="242" t="s">
        <v>2163</v>
      </c>
      <c r="I342" s="239">
        <v>2</v>
      </c>
      <c r="J342" s="243" t="s">
        <v>2164</v>
      </c>
      <c r="K342" s="239">
        <v>3</v>
      </c>
    </row>
    <row r="343" spans="1:11" ht="45" x14ac:dyDescent="0.25">
      <c r="A343" s="239" t="s">
        <v>2165</v>
      </c>
      <c r="B343" s="239" t="s">
        <v>2166</v>
      </c>
      <c r="C343" s="239" t="s">
        <v>2167</v>
      </c>
      <c r="D343" s="240" t="s">
        <v>2168</v>
      </c>
      <c r="E343" s="239">
        <v>0</v>
      </c>
      <c r="F343" s="240" t="s">
        <v>2169</v>
      </c>
      <c r="G343" s="239">
        <v>0</v>
      </c>
      <c r="H343" s="241" t="s">
        <v>2170</v>
      </c>
      <c r="I343" s="239">
        <v>1</v>
      </c>
      <c r="J343" s="243" t="s">
        <v>2171</v>
      </c>
      <c r="K343" s="239">
        <v>3</v>
      </c>
    </row>
    <row r="344" spans="1:11" ht="45" x14ac:dyDescent="0.25">
      <c r="A344" s="239" t="s">
        <v>2172</v>
      </c>
      <c r="B344" s="239" t="s">
        <v>2173</v>
      </c>
      <c r="C344" s="239" t="s">
        <v>2174</v>
      </c>
      <c r="D344" s="240" t="s">
        <v>1567</v>
      </c>
      <c r="E344" s="239">
        <v>0</v>
      </c>
      <c r="F344" s="241" t="s">
        <v>2175</v>
      </c>
      <c r="G344" s="239">
        <v>1</v>
      </c>
      <c r="H344" s="242" t="s">
        <v>2176</v>
      </c>
      <c r="I344" s="239">
        <v>2</v>
      </c>
      <c r="J344" s="243" t="s">
        <v>2177</v>
      </c>
      <c r="K344" s="239">
        <v>3</v>
      </c>
    </row>
    <row r="345" spans="1:11" ht="45" x14ac:dyDescent="0.25">
      <c r="A345" s="239" t="s">
        <v>2178</v>
      </c>
      <c r="B345" s="239" t="s">
        <v>2179</v>
      </c>
      <c r="C345" s="239" t="s">
        <v>2174</v>
      </c>
      <c r="D345" s="240" t="s">
        <v>1567</v>
      </c>
      <c r="E345" s="239">
        <v>0</v>
      </c>
      <c r="F345" s="241" t="s">
        <v>2180</v>
      </c>
      <c r="G345" s="239">
        <v>1</v>
      </c>
      <c r="H345" s="242" t="s">
        <v>2176</v>
      </c>
      <c r="I345" s="239">
        <v>2</v>
      </c>
      <c r="J345" s="243" t="s">
        <v>2177</v>
      </c>
      <c r="K345" s="239">
        <v>3</v>
      </c>
    </row>
    <row r="346" spans="1:11" ht="45" x14ac:dyDescent="0.25">
      <c r="A346" s="239" t="s">
        <v>2181</v>
      </c>
      <c r="B346" s="239" t="s">
        <v>2182</v>
      </c>
      <c r="C346" s="239" t="s">
        <v>2183</v>
      </c>
      <c r="D346" s="240" t="s">
        <v>1567</v>
      </c>
      <c r="E346" s="239">
        <v>0</v>
      </c>
      <c r="F346" s="241" t="s">
        <v>2184</v>
      </c>
      <c r="G346" s="239">
        <v>1</v>
      </c>
      <c r="H346" s="242" t="s">
        <v>2185</v>
      </c>
      <c r="I346" s="239">
        <v>2</v>
      </c>
      <c r="J346" s="243" t="s">
        <v>2186</v>
      </c>
      <c r="K346" s="239">
        <v>3</v>
      </c>
    </row>
    <row r="347" spans="1:11" ht="45" x14ac:dyDescent="0.25">
      <c r="A347" s="239" t="s">
        <v>2187</v>
      </c>
      <c r="B347" s="239" t="s">
        <v>2188</v>
      </c>
      <c r="C347" s="239" t="s">
        <v>2174</v>
      </c>
      <c r="D347" s="240" t="s">
        <v>1567</v>
      </c>
      <c r="E347" s="239">
        <v>0</v>
      </c>
      <c r="F347" s="241" t="s">
        <v>2184</v>
      </c>
      <c r="G347" s="239">
        <v>1</v>
      </c>
      <c r="H347" s="242" t="s">
        <v>2189</v>
      </c>
      <c r="I347" s="239">
        <v>2</v>
      </c>
      <c r="J347" s="243" t="s">
        <v>2190</v>
      </c>
      <c r="K347" s="239">
        <v>3</v>
      </c>
    </row>
    <row r="348" spans="1:11" x14ac:dyDescent="0.25">
      <c r="A348" s="239" t="s">
        <v>2191</v>
      </c>
      <c r="B348" s="239" t="s">
        <v>2192</v>
      </c>
      <c r="C348" s="239" t="s">
        <v>2193</v>
      </c>
      <c r="D348" s="240" t="s">
        <v>1567</v>
      </c>
      <c r="E348" s="239">
        <v>0</v>
      </c>
      <c r="F348" s="240" t="s">
        <v>2194</v>
      </c>
      <c r="G348" s="239">
        <v>0</v>
      </c>
      <c r="H348" s="241" t="s">
        <v>2184</v>
      </c>
      <c r="I348" s="239">
        <v>1</v>
      </c>
      <c r="J348" s="242" t="s">
        <v>1178</v>
      </c>
      <c r="K348" s="239">
        <v>2</v>
      </c>
    </row>
    <row r="349" spans="1:11" ht="45" x14ac:dyDescent="0.25">
      <c r="A349" s="239" t="s">
        <v>2195</v>
      </c>
      <c r="B349" s="239" t="s">
        <v>2196</v>
      </c>
      <c r="C349" s="239" t="s">
        <v>2174</v>
      </c>
      <c r="D349" s="240" t="s">
        <v>1567</v>
      </c>
      <c r="E349" s="239">
        <v>0</v>
      </c>
      <c r="F349" s="240" t="s">
        <v>2194</v>
      </c>
      <c r="G349" s="239">
        <v>0</v>
      </c>
      <c r="H349" s="241" t="s">
        <v>2197</v>
      </c>
      <c r="I349" s="239">
        <v>1</v>
      </c>
      <c r="J349" s="242" t="s">
        <v>2190</v>
      </c>
      <c r="K349" s="239">
        <v>2</v>
      </c>
    </row>
    <row r="350" spans="1:11" ht="45" x14ac:dyDescent="0.25">
      <c r="A350" s="239" t="s">
        <v>2198</v>
      </c>
      <c r="B350" s="239" t="s">
        <v>2199</v>
      </c>
      <c r="C350" s="239" t="s">
        <v>2200</v>
      </c>
      <c r="D350" s="240" t="s">
        <v>2201</v>
      </c>
      <c r="E350" s="239">
        <v>0</v>
      </c>
      <c r="F350" s="240" t="s">
        <v>2202</v>
      </c>
      <c r="G350" s="239">
        <v>0</v>
      </c>
      <c r="H350" s="241" t="s">
        <v>2203</v>
      </c>
      <c r="I350" s="239">
        <v>1</v>
      </c>
      <c r="J350" s="242" t="s">
        <v>2204</v>
      </c>
      <c r="K350" s="239">
        <v>2</v>
      </c>
    </row>
    <row r="351" spans="1:11" ht="30" x14ac:dyDescent="0.25">
      <c r="A351" s="239" t="s">
        <v>2205</v>
      </c>
      <c r="B351" s="239" t="s">
        <v>2206</v>
      </c>
      <c r="C351" s="239" t="s">
        <v>2207</v>
      </c>
      <c r="D351" s="240" t="s">
        <v>2208</v>
      </c>
      <c r="E351" s="239">
        <v>0</v>
      </c>
      <c r="F351" s="240" t="s">
        <v>2209</v>
      </c>
      <c r="G351" s="239">
        <v>0</v>
      </c>
      <c r="H351" s="241" t="s">
        <v>2210</v>
      </c>
      <c r="I351" s="239">
        <v>1</v>
      </c>
      <c r="J351" s="242" t="s">
        <v>2211</v>
      </c>
      <c r="K351" s="239">
        <v>2</v>
      </c>
    </row>
    <row r="352" spans="1:11" ht="30" x14ac:dyDescent="0.25">
      <c r="A352" s="239" t="s">
        <v>2212</v>
      </c>
      <c r="B352" s="239" t="s">
        <v>2213</v>
      </c>
      <c r="C352" s="239" t="s">
        <v>2214</v>
      </c>
      <c r="D352" s="240" t="s">
        <v>1567</v>
      </c>
      <c r="E352" s="239">
        <v>0</v>
      </c>
      <c r="F352" s="241" t="s">
        <v>2215</v>
      </c>
      <c r="G352" s="239">
        <v>1</v>
      </c>
      <c r="H352" s="242" t="s">
        <v>2216</v>
      </c>
      <c r="I352" s="239">
        <v>2</v>
      </c>
      <c r="J352" s="243" t="s">
        <v>2217</v>
      </c>
      <c r="K352" s="239">
        <v>3</v>
      </c>
    </row>
    <row r="353" spans="1:11" ht="45" x14ac:dyDescent="0.25">
      <c r="A353" s="239" t="s">
        <v>2218</v>
      </c>
      <c r="B353" s="239" t="s">
        <v>2219</v>
      </c>
      <c r="C353" s="239" t="s">
        <v>1566</v>
      </c>
      <c r="D353" s="240" t="s">
        <v>1310</v>
      </c>
      <c r="E353" s="239">
        <v>0</v>
      </c>
      <c r="F353" s="241" t="s">
        <v>2220</v>
      </c>
      <c r="G353" s="239">
        <v>1</v>
      </c>
      <c r="H353" s="242" t="s">
        <v>2221</v>
      </c>
      <c r="I353" s="239">
        <v>2</v>
      </c>
      <c r="J353" s="243" t="s">
        <v>2222</v>
      </c>
      <c r="K353" s="239">
        <v>3</v>
      </c>
    </row>
    <row r="354" spans="1:11" x14ac:dyDescent="0.25">
      <c r="A354" s="239" t="s">
        <v>2223</v>
      </c>
      <c r="B354" s="239" t="s">
        <v>2224</v>
      </c>
      <c r="C354" s="239" t="s">
        <v>1946</v>
      </c>
      <c r="D354" s="240" t="s">
        <v>1947</v>
      </c>
      <c r="E354" s="239">
        <v>0</v>
      </c>
      <c r="F354" s="240" t="s">
        <v>1948</v>
      </c>
      <c r="G354" s="239">
        <v>0</v>
      </c>
      <c r="H354" s="242" t="s">
        <v>1949</v>
      </c>
      <c r="I354" s="239">
        <v>2</v>
      </c>
      <c r="J354" s="242" t="s">
        <v>1950</v>
      </c>
      <c r="K354" s="239">
        <v>2</v>
      </c>
    </row>
    <row r="355" spans="1:11" ht="30" x14ac:dyDescent="0.25">
      <c r="A355" s="239" t="s">
        <v>2225</v>
      </c>
      <c r="B355" s="239" t="s">
        <v>2226</v>
      </c>
      <c r="C355" s="239" t="s">
        <v>2227</v>
      </c>
      <c r="D355" s="240" t="s">
        <v>2228</v>
      </c>
      <c r="E355" s="239">
        <v>0</v>
      </c>
      <c r="F355" s="240" t="s">
        <v>2229</v>
      </c>
      <c r="G355" s="239">
        <v>0</v>
      </c>
      <c r="H355" s="241" t="s">
        <v>2230</v>
      </c>
      <c r="I355" s="239">
        <v>1</v>
      </c>
      <c r="J355" s="242" t="s">
        <v>2231</v>
      </c>
      <c r="K355" s="239">
        <v>2</v>
      </c>
    </row>
    <row r="356" spans="1:11" ht="60" x14ac:dyDescent="0.25">
      <c r="A356" s="239" t="s">
        <v>2232</v>
      </c>
      <c r="B356" s="239" t="s">
        <v>2233</v>
      </c>
      <c r="C356" s="239" t="s">
        <v>2234</v>
      </c>
      <c r="D356" s="240" t="s">
        <v>2235</v>
      </c>
      <c r="E356" s="239">
        <v>0</v>
      </c>
      <c r="F356" s="241" t="s">
        <v>2215</v>
      </c>
      <c r="G356" s="239">
        <v>1</v>
      </c>
      <c r="H356" s="242" t="s">
        <v>2236</v>
      </c>
      <c r="I356" s="239">
        <v>2</v>
      </c>
      <c r="J356" s="243" t="s">
        <v>1937</v>
      </c>
      <c r="K356" s="239">
        <v>3</v>
      </c>
    </row>
    <row r="357" spans="1:11" ht="60" x14ac:dyDescent="0.25">
      <c r="A357" s="239" t="s">
        <v>2237</v>
      </c>
      <c r="B357" s="239" t="s">
        <v>2238</v>
      </c>
      <c r="C357" s="239" t="s">
        <v>1861</v>
      </c>
      <c r="D357" s="240" t="s">
        <v>448</v>
      </c>
      <c r="E357" s="239">
        <v>0</v>
      </c>
      <c r="F357" s="241" t="s">
        <v>1862</v>
      </c>
      <c r="G357" s="239">
        <v>1</v>
      </c>
      <c r="H357" s="242" t="s">
        <v>1863</v>
      </c>
      <c r="I357" s="239">
        <v>2</v>
      </c>
      <c r="J357" s="243" t="s">
        <v>1864</v>
      </c>
      <c r="K357" s="239">
        <v>3</v>
      </c>
    </row>
    <row r="358" spans="1:11" ht="30" x14ac:dyDescent="0.25">
      <c r="A358" s="239" t="s">
        <v>2239</v>
      </c>
      <c r="B358" s="239" t="s">
        <v>2240</v>
      </c>
      <c r="C358" s="239" t="s">
        <v>2241</v>
      </c>
      <c r="D358" s="240" t="s">
        <v>2242</v>
      </c>
      <c r="E358" s="239">
        <v>0</v>
      </c>
      <c r="F358" s="240" t="s">
        <v>2243</v>
      </c>
      <c r="G358" s="239">
        <v>0</v>
      </c>
      <c r="H358" s="241" t="s">
        <v>2244</v>
      </c>
      <c r="I358" s="239">
        <v>1</v>
      </c>
      <c r="J358" s="242" t="s">
        <v>2245</v>
      </c>
      <c r="K358" s="239">
        <v>2</v>
      </c>
    </row>
    <row r="359" spans="1:11" ht="45" x14ac:dyDescent="0.25">
      <c r="A359" s="239" t="s">
        <v>2246</v>
      </c>
      <c r="B359" s="239" t="s">
        <v>2247</v>
      </c>
      <c r="C359" s="239" t="s">
        <v>1946</v>
      </c>
      <c r="D359" s="240" t="s">
        <v>1175</v>
      </c>
      <c r="E359" s="239">
        <v>0</v>
      </c>
      <c r="F359" s="240" t="s">
        <v>1176</v>
      </c>
      <c r="G359" s="239">
        <v>0</v>
      </c>
      <c r="H359" s="241" t="s">
        <v>2248</v>
      </c>
      <c r="I359" s="239">
        <v>1</v>
      </c>
      <c r="J359" s="242" t="s">
        <v>2249</v>
      </c>
      <c r="K359" s="239">
        <v>2</v>
      </c>
    </row>
    <row r="360" spans="1:11" ht="60" x14ac:dyDescent="0.25">
      <c r="A360" s="239" t="s">
        <v>2250</v>
      </c>
      <c r="B360" s="239" t="s">
        <v>2251</v>
      </c>
      <c r="C360" s="239" t="s">
        <v>2241</v>
      </c>
      <c r="D360" s="240" t="s">
        <v>2242</v>
      </c>
      <c r="E360" s="239">
        <v>0</v>
      </c>
      <c r="F360" s="240" t="s">
        <v>2243</v>
      </c>
      <c r="G360" s="239">
        <v>0</v>
      </c>
      <c r="H360" s="241" t="s">
        <v>2252</v>
      </c>
      <c r="I360" s="239">
        <v>1</v>
      </c>
      <c r="J360" s="242" t="s">
        <v>2253</v>
      </c>
      <c r="K360" s="239">
        <v>2</v>
      </c>
    </row>
    <row r="361" spans="1:11" ht="30" x14ac:dyDescent="0.25">
      <c r="A361" s="239" t="s">
        <v>2254</v>
      </c>
      <c r="B361" s="239" t="s">
        <v>2255</v>
      </c>
      <c r="C361" s="239" t="s">
        <v>2256</v>
      </c>
      <c r="D361" s="240" t="s">
        <v>1106</v>
      </c>
      <c r="E361" s="239">
        <v>0</v>
      </c>
      <c r="F361" s="240" t="s">
        <v>2257</v>
      </c>
      <c r="G361" s="239">
        <v>0</v>
      </c>
      <c r="H361" s="241" t="s">
        <v>2258</v>
      </c>
      <c r="I361" s="239">
        <v>1</v>
      </c>
      <c r="J361" s="242" t="s">
        <v>1711</v>
      </c>
      <c r="K361" s="239">
        <v>2</v>
      </c>
    </row>
    <row r="362" spans="1:11" ht="45" x14ac:dyDescent="0.25">
      <c r="A362" s="239" t="s">
        <v>2259</v>
      </c>
      <c r="B362" s="239" t="s">
        <v>2260</v>
      </c>
      <c r="C362" s="239" t="s">
        <v>2261</v>
      </c>
      <c r="D362" s="240" t="s">
        <v>1099</v>
      </c>
      <c r="E362" s="239">
        <v>0</v>
      </c>
      <c r="F362" s="240" t="s">
        <v>2262</v>
      </c>
      <c r="G362" s="239">
        <v>0</v>
      </c>
      <c r="H362" s="241" t="s">
        <v>2263</v>
      </c>
      <c r="I362" s="239">
        <v>1</v>
      </c>
      <c r="J362" s="242" t="s">
        <v>2264</v>
      </c>
      <c r="K362" s="239">
        <v>2</v>
      </c>
    </row>
    <row r="363" spans="1:11" ht="60" x14ac:dyDescent="0.25">
      <c r="A363" s="239" t="s">
        <v>1014</v>
      </c>
      <c r="B363" s="239" t="s">
        <v>2265</v>
      </c>
      <c r="C363" s="239" t="s">
        <v>1016</v>
      </c>
      <c r="D363" s="240" t="s">
        <v>448</v>
      </c>
      <c r="E363" s="239">
        <v>0</v>
      </c>
      <c r="F363" s="240" t="s">
        <v>1011</v>
      </c>
      <c r="G363" s="239">
        <v>1</v>
      </c>
      <c r="H363" s="242" t="s">
        <v>1012</v>
      </c>
      <c r="I363" s="239">
        <v>2</v>
      </c>
      <c r="J363" s="243" t="s">
        <v>1013</v>
      </c>
      <c r="K363" s="239">
        <v>2</v>
      </c>
    </row>
    <row r="364" spans="1:11" ht="90" x14ac:dyDescent="0.25">
      <c r="A364" s="239" t="s">
        <v>195</v>
      </c>
      <c r="B364" s="239" t="s">
        <v>2266</v>
      </c>
      <c r="C364" s="239" t="s">
        <v>2267</v>
      </c>
      <c r="D364" s="240" t="s">
        <v>2268</v>
      </c>
      <c r="E364" s="239">
        <v>0</v>
      </c>
      <c r="F364" s="240" t="s">
        <v>2269</v>
      </c>
      <c r="G364" s="239">
        <v>0</v>
      </c>
      <c r="H364" s="242" t="s">
        <v>2270</v>
      </c>
      <c r="I364" s="239">
        <v>2</v>
      </c>
      <c r="J364" s="243" t="s">
        <v>2271</v>
      </c>
      <c r="K364" s="239">
        <v>3</v>
      </c>
    </row>
    <row r="365" spans="1:11" ht="30" x14ac:dyDescent="0.25">
      <c r="A365" s="239" t="s">
        <v>195</v>
      </c>
      <c r="B365" s="239" t="s">
        <v>2272</v>
      </c>
      <c r="C365" s="239" t="s">
        <v>2273</v>
      </c>
      <c r="D365" s="240" t="s">
        <v>609</v>
      </c>
      <c r="E365" s="239">
        <v>0</v>
      </c>
      <c r="F365" s="241" t="s">
        <v>635</v>
      </c>
      <c r="G365" s="239">
        <v>1</v>
      </c>
      <c r="H365" s="242" t="s">
        <v>536</v>
      </c>
      <c r="I365" s="239">
        <v>2</v>
      </c>
      <c r="J365" s="239" t="s">
        <v>537</v>
      </c>
      <c r="K365" s="239"/>
    </row>
    <row r="366" spans="1:11" x14ac:dyDescent="0.25">
      <c r="A366" s="239" t="s">
        <v>2274</v>
      </c>
      <c r="B366" s="239" t="s">
        <v>2275</v>
      </c>
      <c r="C366" s="239" t="s">
        <v>1650</v>
      </c>
      <c r="D366" s="240" t="s">
        <v>1099</v>
      </c>
      <c r="E366" s="239">
        <v>0</v>
      </c>
      <c r="F366" s="241" t="s">
        <v>2276</v>
      </c>
      <c r="G366" s="239">
        <v>1</v>
      </c>
      <c r="H366" s="242" t="s">
        <v>2277</v>
      </c>
      <c r="I366" s="239">
        <v>2</v>
      </c>
      <c r="J366" s="242" t="s">
        <v>2278</v>
      </c>
      <c r="K366" s="239">
        <v>2</v>
      </c>
    </row>
    <row r="367" spans="1:11" ht="30" x14ac:dyDescent="0.25">
      <c r="A367" s="239" t="s">
        <v>2279</v>
      </c>
      <c r="B367" s="239" t="s">
        <v>2280</v>
      </c>
      <c r="C367" s="239" t="s">
        <v>2281</v>
      </c>
      <c r="D367" s="240" t="s">
        <v>1099</v>
      </c>
      <c r="E367" s="239">
        <v>0</v>
      </c>
      <c r="F367" s="240" t="s">
        <v>1972</v>
      </c>
      <c r="G367" s="239">
        <v>0</v>
      </c>
      <c r="H367" s="241" t="s">
        <v>2282</v>
      </c>
      <c r="I367" s="239">
        <v>1</v>
      </c>
      <c r="J367" s="242" t="s">
        <v>2283</v>
      </c>
      <c r="K367" s="239">
        <v>2</v>
      </c>
    </row>
    <row r="368" spans="1:11" ht="30" x14ac:dyDescent="0.25">
      <c r="A368" s="239" t="s">
        <v>2284</v>
      </c>
      <c r="B368" s="239" t="s">
        <v>2285</v>
      </c>
      <c r="C368" s="239" t="s">
        <v>2281</v>
      </c>
      <c r="D368" s="240" t="s">
        <v>1099</v>
      </c>
      <c r="E368" s="239">
        <v>0</v>
      </c>
      <c r="F368" s="240" t="s">
        <v>1972</v>
      </c>
      <c r="G368" s="239">
        <v>0</v>
      </c>
      <c r="H368" s="241" t="s">
        <v>2282</v>
      </c>
      <c r="I368" s="239">
        <v>1</v>
      </c>
      <c r="J368" s="242" t="s">
        <v>2283</v>
      </c>
      <c r="K368" s="239">
        <v>2</v>
      </c>
    </row>
    <row r="369" spans="1:11" ht="75" x14ac:dyDescent="0.25">
      <c r="A369" s="239" t="s">
        <v>2286</v>
      </c>
      <c r="B369" s="239" t="s">
        <v>2287</v>
      </c>
      <c r="C369" s="239" t="s">
        <v>2288</v>
      </c>
      <c r="D369" s="240" t="s">
        <v>2289</v>
      </c>
      <c r="E369" s="239">
        <v>0</v>
      </c>
      <c r="F369" s="241" t="s">
        <v>2290</v>
      </c>
      <c r="G369" s="239">
        <v>1</v>
      </c>
      <c r="H369" s="242" t="s">
        <v>2291</v>
      </c>
      <c r="I369" s="239">
        <v>2</v>
      </c>
      <c r="J369" s="243" t="s">
        <v>2292</v>
      </c>
      <c r="K369" s="239">
        <v>3</v>
      </c>
    </row>
    <row r="370" spans="1:11" ht="60" x14ac:dyDescent="0.25">
      <c r="A370" s="239" t="s">
        <v>1096</v>
      </c>
      <c r="B370" s="239" t="s">
        <v>2293</v>
      </c>
      <c r="C370" s="239" t="s">
        <v>1098</v>
      </c>
      <c r="D370" s="240" t="s">
        <v>1099</v>
      </c>
      <c r="E370" s="239">
        <v>0</v>
      </c>
      <c r="F370" s="241" t="s">
        <v>1100</v>
      </c>
      <c r="G370" s="239">
        <v>1</v>
      </c>
      <c r="H370" s="242" t="s">
        <v>1101</v>
      </c>
      <c r="I370" s="239">
        <v>2</v>
      </c>
      <c r="J370" s="243" t="s">
        <v>1102</v>
      </c>
      <c r="K370" s="239">
        <v>3</v>
      </c>
    </row>
    <row r="371" spans="1:11" ht="45" x14ac:dyDescent="0.25">
      <c r="A371" s="239" t="s">
        <v>1103</v>
      </c>
      <c r="B371" s="239" t="s">
        <v>2294</v>
      </c>
      <c r="C371" s="239" t="s">
        <v>1105</v>
      </c>
      <c r="D371" s="240" t="s">
        <v>1106</v>
      </c>
      <c r="E371" s="239">
        <v>0</v>
      </c>
      <c r="F371" s="240" t="s">
        <v>1184</v>
      </c>
      <c r="G371" s="239">
        <v>0</v>
      </c>
      <c r="H371" s="241" t="s">
        <v>1185</v>
      </c>
      <c r="I371" s="239">
        <v>1</v>
      </c>
      <c r="J371" s="242" t="s">
        <v>1109</v>
      </c>
      <c r="K371" s="239">
        <v>2</v>
      </c>
    </row>
    <row r="372" spans="1:11" ht="30" x14ac:dyDescent="0.25">
      <c r="A372" s="239" t="s">
        <v>1110</v>
      </c>
      <c r="B372" s="239" t="s">
        <v>2295</v>
      </c>
      <c r="C372" s="239" t="s">
        <v>1112</v>
      </c>
      <c r="D372" s="240" t="s">
        <v>1113</v>
      </c>
      <c r="E372" s="239">
        <v>0</v>
      </c>
      <c r="F372" s="240" t="s">
        <v>1114</v>
      </c>
      <c r="G372" s="239">
        <v>0</v>
      </c>
      <c r="H372" s="241" t="s">
        <v>1187</v>
      </c>
      <c r="I372" s="239">
        <v>1</v>
      </c>
      <c r="J372" s="242" t="s">
        <v>1188</v>
      </c>
      <c r="K372" s="239">
        <v>2</v>
      </c>
    </row>
    <row r="373" spans="1:11" ht="75" x14ac:dyDescent="0.25">
      <c r="A373" s="239" t="s">
        <v>2296</v>
      </c>
      <c r="B373" s="239" t="s">
        <v>2297</v>
      </c>
      <c r="C373" s="239" t="s">
        <v>2298</v>
      </c>
      <c r="D373" s="240" t="s">
        <v>2299</v>
      </c>
      <c r="E373" s="239">
        <v>0</v>
      </c>
      <c r="F373" s="242" t="s">
        <v>2300</v>
      </c>
      <c r="G373" s="239">
        <v>2</v>
      </c>
      <c r="H373" s="243" t="s">
        <v>2301</v>
      </c>
      <c r="I373" s="239">
        <v>3</v>
      </c>
      <c r="J373" s="243" t="s">
        <v>2302</v>
      </c>
      <c r="K373" s="239">
        <v>3</v>
      </c>
    </row>
    <row r="374" spans="1:11" ht="30" x14ac:dyDescent="0.25">
      <c r="A374" s="239" t="s">
        <v>2296</v>
      </c>
      <c r="B374" s="239" t="s">
        <v>2303</v>
      </c>
      <c r="C374" s="239" t="s">
        <v>2304</v>
      </c>
      <c r="D374" s="240" t="s">
        <v>1660</v>
      </c>
      <c r="E374" s="239">
        <v>0</v>
      </c>
      <c r="F374" s="241" t="s">
        <v>1661</v>
      </c>
      <c r="G374" s="239">
        <v>1</v>
      </c>
      <c r="H374" s="242" t="s">
        <v>2305</v>
      </c>
      <c r="I374" s="239">
        <v>2</v>
      </c>
      <c r="J374" s="243" t="s">
        <v>2306</v>
      </c>
      <c r="K374" s="239">
        <v>3</v>
      </c>
    </row>
    <row r="375" spans="1:11" ht="45" x14ac:dyDescent="0.25">
      <c r="A375" s="239" t="s">
        <v>2307</v>
      </c>
      <c r="B375" s="239" t="s">
        <v>2308</v>
      </c>
      <c r="C375" s="239" t="s">
        <v>2309</v>
      </c>
      <c r="D375" s="240" t="s">
        <v>2310</v>
      </c>
      <c r="E375" s="239">
        <v>0</v>
      </c>
      <c r="F375" s="241" t="s">
        <v>2311</v>
      </c>
      <c r="G375" s="239">
        <v>1</v>
      </c>
      <c r="H375" s="241" t="s">
        <v>2312</v>
      </c>
      <c r="I375" s="239">
        <v>1</v>
      </c>
      <c r="J375" s="243" t="s">
        <v>2313</v>
      </c>
      <c r="K375" s="239">
        <v>3</v>
      </c>
    </row>
    <row r="376" spans="1:11" ht="45" x14ac:dyDescent="0.25">
      <c r="A376" s="239" t="s">
        <v>2314</v>
      </c>
      <c r="B376" s="239" t="s">
        <v>2315</v>
      </c>
      <c r="C376" s="239" t="s">
        <v>2316</v>
      </c>
      <c r="D376" s="240" t="s">
        <v>2310</v>
      </c>
      <c r="E376" s="239">
        <v>0</v>
      </c>
      <c r="F376" s="241" t="s">
        <v>2311</v>
      </c>
      <c r="G376" s="239">
        <v>1</v>
      </c>
      <c r="H376" s="242" t="s">
        <v>2317</v>
      </c>
      <c r="I376" s="239">
        <v>2</v>
      </c>
      <c r="J376" s="243" t="s">
        <v>2318</v>
      </c>
      <c r="K376" s="239">
        <v>3</v>
      </c>
    </row>
    <row r="377" spans="1:11" ht="45" x14ac:dyDescent="0.25">
      <c r="A377" s="239" t="s">
        <v>2319</v>
      </c>
      <c r="B377" s="239" t="s">
        <v>2320</v>
      </c>
      <c r="C377" s="239" t="s">
        <v>2321</v>
      </c>
      <c r="D377" s="240" t="s">
        <v>2322</v>
      </c>
      <c r="E377" s="239">
        <v>0</v>
      </c>
      <c r="F377" s="242" t="s">
        <v>2323</v>
      </c>
      <c r="G377" s="239">
        <v>2</v>
      </c>
      <c r="H377" s="243" t="s">
        <v>2324</v>
      </c>
      <c r="I377" s="239">
        <v>3</v>
      </c>
      <c r="J377" s="243" t="s">
        <v>2325</v>
      </c>
      <c r="K377" s="239">
        <v>3</v>
      </c>
    </row>
    <row r="378" spans="1:11" ht="90" x14ac:dyDescent="0.25">
      <c r="A378" s="239" t="s">
        <v>2326</v>
      </c>
      <c r="B378" s="239" t="s">
        <v>2327</v>
      </c>
      <c r="C378" s="239" t="s">
        <v>2328</v>
      </c>
      <c r="D378" s="240" t="s">
        <v>2022</v>
      </c>
      <c r="E378" s="239">
        <v>0</v>
      </c>
      <c r="F378" s="240" t="s">
        <v>2023</v>
      </c>
      <c r="G378" s="239">
        <v>0</v>
      </c>
      <c r="H378" s="240" t="s">
        <v>2024</v>
      </c>
      <c r="I378" s="239">
        <v>0</v>
      </c>
      <c r="J378" s="241" t="s">
        <v>2025</v>
      </c>
      <c r="K378" s="239">
        <v>1</v>
      </c>
    </row>
    <row r="379" spans="1:11" ht="45" x14ac:dyDescent="0.25">
      <c r="A379" s="239" t="s">
        <v>2329</v>
      </c>
      <c r="B379" s="239" t="s">
        <v>2330</v>
      </c>
      <c r="C379" s="239" t="s">
        <v>2331</v>
      </c>
      <c r="D379" s="240" t="s">
        <v>2332</v>
      </c>
      <c r="E379" s="239">
        <v>0</v>
      </c>
      <c r="F379" s="241" t="s">
        <v>2333</v>
      </c>
      <c r="G379" s="239">
        <v>1</v>
      </c>
      <c r="H379" s="242" t="s">
        <v>1281</v>
      </c>
      <c r="I379" s="239">
        <v>2</v>
      </c>
      <c r="J379" s="242" t="s">
        <v>1282</v>
      </c>
      <c r="K379" s="239">
        <v>2</v>
      </c>
    </row>
    <row r="380" spans="1:11" ht="105" x14ac:dyDescent="0.25">
      <c r="A380" s="239" t="s">
        <v>2334</v>
      </c>
      <c r="B380" s="239" t="s">
        <v>2335</v>
      </c>
      <c r="C380" s="239" t="s">
        <v>1268</v>
      </c>
      <c r="D380" s="240" t="s">
        <v>567</v>
      </c>
      <c r="E380" s="239">
        <v>0</v>
      </c>
      <c r="F380" s="239" t="s">
        <v>567</v>
      </c>
      <c r="G380" s="239"/>
      <c r="H380" s="239" t="s">
        <v>567</v>
      </c>
      <c r="I380" s="239"/>
      <c r="J380" s="239" t="s">
        <v>567</v>
      </c>
      <c r="K380" s="239"/>
    </row>
    <row r="381" spans="1:11" ht="90" x14ac:dyDescent="0.25">
      <c r="A381" s="239" t="s">
        <v>2336</v>
      </c>
      <c r="B381" s="239" t="s">
        <v>2337</v>
      </c>
      <c r="C381" s="239" t="s">
        <v>2338</v>
      </c>
      <c r="D381" s="240" t="s">
        <v>1272</v>
      </c>
      <c r="E381" s="239">
        <v>0</v>
      </c>
      <c r="F381" s="240" t="s">
        <v>1273</v>
      </c>
      <c r="G381" s="239">
        <v>0</v>
      </c>
      <c r="H381" s="241" t="s">
        <v>1274</v>
      </c>
      <c r="I381" s="239">
        <v>1</v>
      </c>
      <c r="J381" s="242" t="s">
        <v>1275</v>
      </c>
      <c r="K381" s="239">
        <v>2</v>
      </c>
    </row>
    <row r="382" spans="1:11" ht="45" x14ac:dyDescent="0.25">
      <c r="A382" s="239" t="s">
        <v>2336</v>
      </c>
      <c r="B382" s="239" t="s">
        <v>2339</v>
      </c>
      <c r="C382" s="239" t="s">
        <v>2340</v>
      </c>
      <c r="D382" s="240" t="s">
        <v>1279</v>
      </c>
      <c r="E382" s="239">
        <v>0</v>
      </c>
      <c r="F382" s="241" t="s">
        <v>1280</v>
      </c>
      <c r="G382" s="239">
        <v>1</v>
      </c>
      <c r="H382" s="242" t="s">
        <v>1281</v>
      </c>
      <c r="I382" s="239">
        <v>2</v>
      </c>
      <c r="J382" s="242" t="s">
        <v>1282</v>
      </c>
      <c r="K382" s="239">
        <v>2</v>
      </c>
    </row>
    <row r="383" spans="1:11" ht="90" x14ac:dyDescent="0.25">
      <c r="A383" s="239" t="s">
        <v>2336</v>
      </c>
      <c r="B383" s="239" t="s">
        <v>2341</v>
      </c>
      <c r="C383" s="239" t="s">
        <v>2342</v>
      </c>
      <c r="D383" s="240" t="s">
        <v>1286</v>
      </c>
      <c r="E383" s="239">
        <v>0</v>
      </c>
      <c r="F383" s="241" t="s">
        <v>2343</v>
      </c>
      <c r="G383" s="239">
        <v>1</v>
      </c>
      <c r="H383" s="242" t="s">
        <v>1288</v>
      </c>
      <c r="I383" s="239">
        <v>2</v>
      </c>
      <c r="J383" s="242" t="s">
        <v>2344</v>
      </c>
      <c r="K383" s="239">
        <v>2</v>
      </c>
    </row>
    <row r="384" spans="1:11" ht="60" x14ac:dyDescent="0.25">
      <c r="A384" s="239" t="s">
        <v>2345</v>
      </c>
      <c r="B384" s="239" t="s">
        <v>2346</v>
      </c>
      <c r="C384" s="239" t="s">
        <v>2347</v>
      </c>
      <c r="D384" s="240" t="s">
        <v>1106</v>
      </c>
      <c r="E384" s="239">
        <v>0</v>
      </c>
      <c r="F384" s="241" t="s">
        <v>2348</v>
      </c>
      <c r="G384" s="239">
        <v>1</v>
      </c>
      <c r="H384" s="243" t="s">
        <v>2349</v>
      </c>
      <c r="I384" s="239">
        <v>3</v>
      </c>
      <c r="J384" s="243" t="s">
        <v>2350</v>
      </c>
      <c r="K384" s="239">
        <v>3</v>
      </c>
    </row>
    <row r="385" spans="1:11" ht="45" x14ac:dyDescent="0.25">
      <c r="A385" s="239" t="s">
        <v>2351</v>
      </c>
      <c r="B385" s="239" t="s">
        <v>2352</v>
      </c>
      <c r="C385" s="239" t="s">
        <v>2353</v>
      </c>
      <c r="D385" s="240" t="s">
        <v>2354</v>
      </c>
      <c r="E385" s="239">
        <v>0</v>
      </c>
      <c r="F385" s="241" t="s">
        <v>2355</v>
      </c>
      <c r="G385" s="239">
        <v>1</v>
      </c>
      <c r="H385" s="242" t="s">
        <v>2356</v>
      </c>
      <c r="I385" s="239">
        <v>2</v>
      </c>
      <c r="J385" s="243" t="s">
        <v>2357</v>
      </c>
      <c r="K385" s="239">
        <v>3</v>
      </c>
    </row>
    <row r="386" spans="1:11" ht="30" x14ac:dyDescent="0.25">
      <c r="A386" s="239" t="s">
        <v>2358</v>
      </c>
      <c r="B386" s="239" t="s">
        <v>2359</v>
      </c>
      <c r="C386" s="239" t="s">
        <v>2360</v>
      </c>
      <c r="D386" s="240" t="s">
        <v>2361</v>
      </c>
      <c r="E386" s="239">
        <v>0</v>
      </c>
      <c r="F386" s="240" t="s">
        <v>2362</v>
      </c>
      <c r="G386" s="239">
        <v>0</v>
      </c>
      <c r="H386" s="241" t="s">
        <v>2363</v>
      </c>
      <c r="I386" s="239">
        <v>1</v>
      </c>
      <c r="J386" s="243" t="s">
        <v>2364</v>
      </c>
      <c r="K386" s="239">
        <v>3</v>
      </c>
    </row>
    <row r="387" spans="1:11" ht="30" x14ac:dyDescent="0.25">
      <c r="A387" s="239" t="s">
        <v>2365</v>
      </c>
      <c r="B387" s="239" t="s">
        <v>2366</v>
      </c>
      <c r="C387" s="239" t="s">
        <v>2367</v>
      </c>
      <c r="D387" s="240" t="s">
        <v>2368</v>
      </c>
      <c r="E387" s="239">
        <v>0</v>
      </c>
      <c r="F387" s="240" t="s">
        <v>2369</v>
      </c>
      <c r="G387" s="239">
        <v>0</v>
      </c>
      <c r="H387" s="242" t="s">
        <v>2370</v>
      </c>
      <c r="I387" s="239">
        <v>2</v>
      </c>
      <c r="J387" s="243" t="s">
        <v>2371</v>
      </c>
      <c r="K387" s="239">
        <v>3</v>
      </c>
    </row>
    <row r="388" spans="1:11" ht="30" x14ac:dyDescent="0.25">
      <c r="A388" s="239" t="s">
        <v>2372</v>
      </c>
      <c r="B388" s="239" t="s">
        <v>2373</v>
      </c>
      <c r="C388" s="239" t="s">
        <v>2374</v>
      </c>
      <c r="D388" s="240" t="s">
        <v>2375</v>
      </c>
      <c r="E388" s="239">
        <v>0</v>
      </c>
      <c r="F388" s="241" t="s">
        <v>2376</v>
      </c>
      <c r="G388" s="239">
        <v>1</v>
      </c>
      <c r="H388" s="242" t="s">
        <v>2377</v>
      </c>
      <c r="I388" s="239">
        <v>2</v>
      </c>
      <c r="J388" s="243" t="s">
        <v>2378</v>
      </c>
      <c r="K388" s="239">
        <v>3</v>
      </c>
    </row>
    <row r="389" spans="1:11" ht="75" x14ac:dyDescent="0.25">
      <c r="A389" s="239" t="s">
        <v>2379</v>
      </c>
      <c r="B389" s="239" t="s">
        <v>2380</v>
      </c>
      <c r="C389" s="239" t="s">
        <v>2381</v>
      </c>
      <c r="D389" s="240" t="s">
        <v>2382</v>
      </c>
      <c r="E389" s="239">
        <v>0</v>
      </c>
      <c r="F389" s="241" t="s">
        <v>2383</v>
      </c>
      <c r="G389" s="239">
        <v>1</v>
      </c>
      <c r="H389" s="242" t="s">
        <v>2384</v>
      </c>
      <c r="I389" s="239">
        <v>2</v>
      </c>
      <c r="J389" s="243" t="s">
        <v>2385</v>
      </c>
      <c r="K389" s="239">
        <v>3</v>
      </c>
    </row>
    <row r="390" spans="1:11" ht="60" x14ac:dyDescent="0.25">
      <c r="A390" s="239" t="s">
        <v>2386</v>
      </c>
      <c r="B390" s="239" t="s">
        <v>2387</v>
      </c>
      <c r="C390" s="239" t="s">
        <v>2388</v>
      </c>
      <c r="D390" s="240" t="s">
        <v>2389</v>
      </c>
      <c r="E390" s="239">
        <v>0</v>
      </c>
      <c r="F390" s="240" t="s">
        <v>2390</v>
      </c>
      <c r="G390" s="239">
        <v>0</v>
      </c>
      <c r="H390" s="241" t="s">
        <v>2391</v>
      </c>
      <c r="I390" s="239">
        <v>1</v>
      </c>
      <c r="J390" s="242" t="s">
        <v>2392</v>
      </c>
      <c r="K390" s="239">
        <v>2</v>
      </c>
    </row>
    <row r="391" spans="1:11" ht="30" x14ac:dyDescent="0.25">
      <c r="A391" s="239" t="s">
        <v>2393</v>
      </c>
      <c r="B391" s="239" t="s">
        <v>2394</v>
      </c>
      <c r="C391" s="239" t="s">
        <v>1617</v>
      </c>
      <c r="D391" s="240" t="s">
        <v>1618</v>
      </c>
      <c r="E391" s="239">
        <v>0</v>
      </c>
      <c r="F391" s="241" t="s">
        <v>1619</v>
      </c>
      <c r="G391" s="239">
        <v>1</v>
      </c>
      <c r="H391" s="243" t="s">
        <v>1620</v>
      </c>
      <c r="I391" s="239">
        <v>3</v>
      </c>
      <c r="J391" s="243" t="s">
        <v>1621</v>
      </c>
      <c r="K391" s="239">
        <v>3</v>
      </c>
    </row>
    <row r="392" spans="1:11" ht="60" x14ac:dyDescent="0.25">
      <c r="A392" s="239" t="s">
        <v>2395</v>
      </c>
      <c r="B392" s="239" t="s">
        <v>2396</v>
      </c>
      <c r="C392" s="239" t="s">
        <v>2397</v>
      </c>
      <c r="D392" s="240" t="s">
        <v>2398</v>
      </c>
      <c r="E392" s="239">
        <v>0</v>
      </c>
      <c r="F392" s="241" t="s">
        <v>2399</v>
      </c>
      <c r="G392" s="239">
        <v>1</v>
      </c>
      <c r="H392" s="242" t="s">
        <v>2400</v>
      </c>
      <c r="I392" s="239">
        <v>2</v>
      </c>
      <c r="J392" s="243" t="s">
        <v>2401</v>
      </c>
      <c r="K392" s="239">
        <v>3</v>
      </c>
    </row>
    <row r="393" spans="1:11" ht="60" x14ac:dyDescent="0.25">
      <c r="A393" s="239" t="s">
        <v>2402</v>
      </c>
      <c r="B393" s="239" t="s">
        <v>2403</v>
      </c>
      <c r="C393" s="239" t="s">
        <v>2404</v>
      </c>
      <c r="D393" s="240" t="s">
        <v>2405</v>
      </c>
      <c r="E393" s="239">
        <v>0</v>
      </c>
      <c r="F393" s="241" t="s">
        <v>2406</v>
      </c>
      <c r="G393" s="239">
        <v>1</v>
      </c>
      <c r="H393" s="242" t="s">
        <v>2407</v>
      </c>
      <c r="I393" s="239">
        <v>2</v>
      </c>
      <c r="J393" s="242" t="s">
        <v>2408</v>
      </c>
      <c r="K393" s="239">
        <v>2</v>
      </c>
    </row>
    <row r="394" spans="1:11" ht="45" x14ac:dyDescent="0.25">
      <c r="A394" s="239" t="s">
        <v>2409</v>
      </c>
      <c r="B394" s="239" t="s">
        <v>2410</v>
      </c>
      <c r="C394" s="239" t="s">
        <v>1534</v>
      </c>
      <c r="D394" s="240" t="s">
        <v>1535</v>
      </c>
      <c r="E394" s="239">
        <v>0</v>
      </c>
      <c r="F394" s="239" t="s">
        <v>1536</v>
      </c>
      <c r="G394" s="239"/>
      <c r="H394" s="239" t="s">
        <v>2411</v>
      </c>
      <c r="I394" s="239"/>
      <c r="J394" s="243" t="s">
        <v>1538</v>
      </c>
      <c r="K394" s="239">
        <v>3</v>
      </c>
    </row>
    <row r="395" spans="1:11" ht="30" x14ac:dyDescent="0.25">
      <c r="A395" s="239" t="s">
        <v>2409</v>
      </c>
      <c r="B395" s="239" t="s">
        <v>2412</v>
      </c>
      <c r="C395" s="239" t="s">
        <v>1840</v>
      </c>
      <c r="D395" s="240" t="s">
        <v>1099</v>
      </c>
      <c r="E395" s="239">
        <v>0</v>
      </c>
      <c r="F395" s="241" t="s">
        <v>1591</v>
      </c>
      <c r="G395" s="239">
        <v>1</v>
      </c>
      <c r="H395" s="242" t="s">
        <v>2413</v>
      </c>
      <c r="I395" s="239">
        <v>2</v>
      </c>
      <c r="J395" s="243" t="s">
        <v>2414</v>
      </c>
      <c r="K395" s="239">
        <v>3</v>
      </c>
    </row>
    <row r="396" spans="1:11" ht="60" x14ac:dyDescent="0.25">
      <c r="A396" s="239" t="s">
        <v>2415</v>
      </c>
      <c r="B396" s="239" t="s">
        <v>2416</v>
      </c>
      <c r="C396" s="239" t="s">
        <v>1861</v>
      </c>
      <c r="D396" s="240" t="s">
        <v>448</v>
      </c>
      <c r="E396" s="239">
        <v>0</v>
      </c>
      <c r="F396" s="241" t="s">
        <v>1862</v>
      </c>
      <c r="G396" s="239">
        <v>1</v>
      </c>
      <c r="H396" s="242" t="s">
        <v>1863</v>
      </c>
      <c r="I396" s="239">
        <v>2</v>
      </c>
      <c r="J396" s="243" t="s">
        <v>1864</v>
      </c>
      <c r="K396" s="239">
        <v>3</v>
      </c>
    </row>
    <row r="397" spans="1:11" ht="45" x14ac:dyDescent="0.25">
      <c r="A397" s="239" t="s">
        <v>2417</v>
      </c>
      <c r="B397" s="239" t="s">
        <v>2418</v>
      </c>
      <c r="C397" s="239" t="s">
        <v>2419</v>
      </c>
      <c r="D397" s="240"/>
      <c r="E397" s="239">
        <v>0</v>
      </c>
      <c r="F397" s="240"/>
      <c r="G397" s="239">
        <v>0</v>
      </c>
      <c r="H397" s="240"/>
      <c r="I397" s="239">
        <v>0</v>
      </c>
      <c r="J397" s="240"/>
      <c r="K397" s="239">
        <v>0</v>
      </c>
    </row>
    <row r="398" spans="1:11" ht="90" x14ac:dyDescent="0.25">
      <c r="A398" s="239" t="s">
        <v>2420</v>
      </c>
      <c r="B398" s="239" t="s">
        <v>2421</v>
      </c>
      <c r="C398" s="239" t="s">
        <v>2422</v>
      </c>
      <c r="D398" s="240" t="s">
        <v>1644</v>
      </c>
      <c r="E398" s="239">
        <v>0</v>
      </c>
      <c r="F398" s="241" t="s">
        <v>2423</v>
      </c>
      <c r="G398" s="239">
        <v>1</v>
      </c>
      <c r="H398" s="242" t="s">
        <v>2424</v>
      </c>
      <c r="I398" s="239">
        <v>2</v>
      </c>
      <c r="J398" s="243" t="s">
        <v>2425</v>
      </c>
      <c r="K398" s="239">
        <v>3</v>
      </c>
    </row>
    <row r="399" spans="1:11" ht="60" x14ac:dyDescent="0.25">
      <c r="A399" s="239" t="s">
        <v>1096</v>
      </c>
      <c r="B399" s="239" t="s">
        <v>2426</v>
      </c>
      <c r="C399" s="239" t="s">
        <v>1098</v>
      </c>
      <c r="D399" s="240" t="s">
        <v>1099</v>
      </c>
      <c r="E399" s="239">
        <v>0</v>
      </c>
      <c r="F399" s="241" t="s">
        <v>1100</v>
      </c>
      <c r="G399" s="239">
        <v>1</v>
      </c>
      <c r="H399" s="242" t="s">
        <v>1101</v>
      </c>
      <c r="I399" s="239">
        <v>2</v>
      </c>
      <c r="J399" s="243" t="s">
        <v>1102</v>
      </c>
      <c r="K399" s="239">
        <v>3</v>
      </c>
    </row>
    <row r="400" spans="1:11" ht="30" x14ac:dyDescent="0.25">
      <c r="A400" s="239" t="s">
        <v>2427</v>
      </c>
      <c r="B400" s="239" t="s">
        <v>2428</v>
      </c>
      <c r="C400" s="239" t="s">
        <v>2429</v>
      </c>
      <c r="D400" s="240" t="s">
        <v>2430</v>
      </c>
      <c r="E400" s="239">
        <v>0</v>
      </c>
      <c r="F400" s="240" t="s">
        <v>2431</v>
      </c>
      <c r="G400" s="239">
        <v>0</v>
      </c>
      <c r="H400" s="242" t="s">
        <v>2432</v>
      </c>
      <c r="I400" s="239">
        <v>2</v>
      </c>
      <c r="J400" s="243" t="s">
        <v>2433</v>
      </c>
      <c r="K400" s="239">
        <v>3</v>
      </c>
    </row>
    <row r="401" spans="1:11" ht="30" x14ac:dyDescent="0.25">
      <c r="A401" s="239" t="s">
        <v>2434</v>
      </c>
      <c r="B401" s="239" t="s">
        <v>2435</v>
      </c>
      <c r="C401" s="239" t="s">
        <v>2436</v>
      </c>
      <c r="D401" s="240" t="s">
        <v>2430</v>
      </c>
      <c r="E401" s="239">
        <v>0</v>
      </c>
      <c r="F401" s="240" t="s">
        <v>2431</v>
      </c>
      <c r="G401" s="239">
        <v>0</v>
      </c>
      <c r="H401" s="242" t="s">
        <v>2432</v>
      </c>
      <c r="I401" s="239">
        <v>2</v>
      </c>
      <c r="J401" s="243" t="s">
        <v>2437</v>
      </c>
      <c r="K401" s="239">
        <v>3</v>
      </c>
    </row>
    <row r="402" spans="1:11" ht="45" x14ac:dyDescent="0.25">
      <c r="A402" s="239" t="s">
        <v>1103</v>
      </c>
      <c r="B402" s="239" t="s">
        <v>2438</v>
      </c>
      <c r="C402" s="239" t="s">
        <v>1105</v>
      </c>
      <c r="D402" s="240" t="s">
        <v>1106</v>
      </c>
      <c r="E402" s="239">
        <v>0</v>
      </c>
      <c r="F402" s="240" t="s">
        <v>1184</v>
      </c>
      <c r="G402" s="239">
        <v>0</v>
      </c>
      <c r="H402" s="241" t="s">
        <v>1185</v>
      </c>
      <c r="I402" s="239">
        <v>1</v>
      </c>
      <c r="J402" s="242" t="s">
        <v>1109</v>
      </c>
      <c r="K402" s="239">
        <v>2</v>
      </c>
    </row>
    <row r="403" spans="1:11" ht="30" x14ac:dyDescent="0.25">
      <c r="A403" s="239" t="s">
        <v>1110</v>
      </c>
      <c r="B403" s="239" t="s">
        <v>2439</v>
      </c>
      <c r="C403" s="239" t="s">
        <v>1112</v>
      </c>
      <c r="D403" s="240" t="s">
        <v>1113</v>
      </c>
      <c r="E403" s="239">
        <v>0</v>
      </c>
      <c r="F403" s="240" t="s">
        <v>1114</v>
      </c>
      <c r="G403" s="239">
        <v>0</v>
      </c>
      <c r="H403" s="241" t="s">
        <v>1187</v>
      </c>
      <c r="I403" s="239">
        <v>1</v>
      </c>
      <c r="J403" s="242" t="s">
        <v>1188</v>
      </c>
      <c r="K403" s="239">
        <v>2</v>
      </c>
    </row>
    <row r="404" spans="1:11" x14ac:dyDescent="0.25">
      <c r="A404" s="239" t="s">
        <v>2440</v>
      </c>
      <c r="B404" s="239" t="s">
        <v>2441</v>
      </c>
      <c r="C404" s="239" t="s">
        <v>2442</v>
      </c>
      <c r="D404" s="240" t="s">
        <v>2443</v>
      </c>
      <c r="E404" s="239">
        <v>0</v>
      </c>
      <c r="F404" s="241" t="s">
        <v>2444</v>
      </c>
      <c r="G404" s="239">
        <v>1</v>
      </c>
      <c r="H404" s="243" t="s">
        <v>2445</v>
      </c>
      <c r="I404" s="239">
        <v>3</v>
      </c>
      <c r="J404" s="243" t="s">
        <v>2446</v>
      </c>
      <c r="K404" s="239">
        <v>3</v>
      </c>
    </row>
    <row r="405" spans="1:11" ht="60" x14ac:dyDescent="0.25">
      <c r="A405" s="239" t="s">
        <v>199</v>
      </c>
      <c r="B405" s="239" t="s">
        <v>2447</v>
      </c>
      <c r="C405" s="239" t="s">
        <v>2448</v>
      </c>
      <c r="D405" s="240" t="s">
        <v>2449</v>
      </c>
      <c r="E405" s="239">
        <v>0</v>
      </c>
      <c r="F405" s="239" t="s">
        <v>567</v>
      </c>
      <c r="G405" s="239"/>
      <c r="H405" s="239" t="s">
        <v>567</v>
      </c>
      <c r="I405" s="239"/>
      <c r="J405" s="242" t="s">
        <v>2450</v>
      </c>
      <c r="K405" s="239">
        <v>2</v>
      </c>
    </row>
    <row r="406" spans="1:11" ht="30" x14ac:dyDescent="0.25">
      <c r="A406" s="239" t="s">
        <v>2451</v>
      </c>
      <c r="B406" s="239" t="s">
        <v>2452</v>
      </c>
      <c r="C406" s="239" t="s">
        <v>2453</v>
      </c>
      <c r="D406" s="239" t="s">
        <v>2454</v>
      </c>
      <c r="E406" s="239"/>
      <c r="F406" s="239" t="s">
        <v>567</v>
      </c>
      <c r="G406" s="239"/>
      <c r="H406" s="239" t="s">
        <v>2455</v>
      </c>
      <c r="I406" s="239"/>
      <c r="J406" s="239" t="s">
        <v>2456</v>
      </c>
      <c r="K406" s="239"/>
    </row>
    <row r="407" spans="1:11" ht="30" x14ac:dyDescent="0.25">
      <c r="A407" s="239" t="s">
        <v>2457</v>
      </c>
      <c r="B407" s="239" t="s">
        <v>2458</v>
      </c>
      <c r="C407" s="239" t="s">
        <v>2459</v>
      </c>
      <c r="D407" s="239" t="s">
        <v>2460</v>
      </c>
      <c r="E407" s="239"/>
      <c r="F407" s="239" t="s">
        <v>567</v>
      </c>
      <c r="G407" s="239"/>
      <c r="H407" s="239" t="s">
        <v>567</v>
      </c>
      <c r="I407" s="239"/>
      <c r="J407" s="239" t="s">
        <v>2461</v>
      </c>
      <c r="K407" s="239"/>
    </row>
    <row r="408" spans="1:11" ht="75" x14ac:dyDescent="0.25">
      <c r="A408" s="239" t="s">
        <v>2457</v>
      </c>
      <c r="B408" s="239" t="s">
        <v>2462</v>
      </c>
      <c r="C408" s="239" t="s">
        <v>2463</v>
      </c>
      <c r="D408" s="240" t="s">
        <v>818</v>
      </c>
      <c r="E408" s="239">
        <v>0</v>
      </c>
      <c r="F408" s="241" t="s">
        <v>819</v>
      </c>
      <c r="G408" s="239">
        <v>1</v>
      </c>
      <c r="H408" s="242" t="s">
        <v>2464</v>
      </c>
      <c r="I408" s="239">
        <v>2</v>
      </c>
      <c r="J408" s="242" t="s">
        <v>514</v>
      </c>
      <c r="K408" s="239">
        <v>2</v>
      </c>
    </row>
    <row r="409" spans="1:11" ht="30" x14ac:dyDescent="0.25">
      <c r="A409" s="239" t="s">
        <v>2465</v>
      </c>
      <c r="B409" s="239" t="s">
        <v>2466</v>
      </c>
      <c r="C409" s="239" t="s">
        <v>1203</v>
      </c>
      <c r="D409" s="240" t="s">
        <v>1310</v>
      </c>
      <c r="E409" s="239">
        <v>0</v>
      </c>
      <c r="F409" s="242" t="s">
        <v>2467</v>
      </c>
      <c r="G409" s="239">
        <v>2</v>
      </c>
      <c r="H409" s="243" t="s">
        <v>2468</v>
      </c>
      <c r="I409" s="239">
        <v>3</v>
      </c>
      <c r="J409" s="243" t="s">
        <v>2469</v>
      </c>
      <c r="K409" s="239">
        <v>3</v>
      </c>
    </row>
    <row r="410" spans="1:11" ht="30" x14ac:dyDescent="0.25">
      <c r="A410" s="239" t="s">
        <v>2470</v>
      </c>
      <c r="B410" s="239" t="s">
        <v>2471</v>
      </c>
      <c r="C410" s="239" t="s">
        <v>2472</v>
      </c>
      <c r="D410" s="240" t="s">
        <v>1310</v>
      </c>
      <c r="E410" s="239">
        <v>0</v>
      </c>
      <c r="F410" s="241" t="s">
        <v>2473</v>
      </c>
      <c r="G410" s="239">
        <v>1</v>
      </c>
      <c r="H410" s="242" t="s">
        <v>2474</v>
      </c>
      <c r="I410" s="239">
        <v>2</v>
      </c>
      <c r="J410" s="243" t="s">
        <v>2475</v>
      </c>
      <c r="K410" s="239">
        <v>3</v>
      </c>
    </row>
    <row r="411" spans="1:11" ht="30" x14ac:dyDescent="0.25">
      <c r="A411" s="239" t="s">
        <v>2476</v>
      </c>
      <c r="B411" s="239" t="s">
        <v>2477</v>
      </c>
      <c r="C411" s="239" t="s">
        <v>567</v>
      </c>
      <c r="D411" s="239"/>
      <c r="E411" s="239"/>
      <c r="F411" s="239" t="s">
        <v>567</v>
      </c>
      <c r="G411" s="239"/>
      <c r="H411" s="239" t="s">
        <v>567</v>
      </c>
      <c r="I411" s="239"/>
      <c r="J411" s="239" t="s">
        <v>567</v>
      </c>
      <c r="K411" s="239"/>
    </row>
    <row r="412" spans="1:11" ht="30" x14ac:dyDescent="0.25">
      <c r="A412" s="239" t="s">
        <v>2478</v>
      </c>
      <c r="B412" s="239" t="s">
        <v>2479</v>
      </c>
      <c r="C412" s="239" t="s">
        <v>2480</v>
      </c>
      <c r="D412" s="240" t="s">
        <v>2481</v>
      </c>
      <c r="E412" s="239">
        <v>0</v>
      </c>
      <c r="F412" s="240" t="s">
        <v>2482</v>
      </c>
      <c r="G412" s="239">
        <v>0</v>
      </c>
      <c r="H412" s="241" t="s">
        <v>2483</v>
      </c>
      <c r="I412" s="239">
        <v>1</v>
      </c>
      <c r="J412" s="242" t="s">
        <v>2484</v>
      </c>
      <c r="K412" s="239">
        <v>2</v>
      </c>
    </row>
    <row r="413" spans="1:11" ht="30" x14ac:dyDescent="0.25">
      <c r="A413" s="239" t="s">
        <v>2485</v>
      </c>
      <c r="B413" s="239" t="s">
        <v>2486</v>
      </c>
      <c r="C413" s="239" t="s">
        <v>2487</v>
      </c>
      <c r="D413" s="240" t="s">
        <v>2488</v>
      </c>
      <c r="E413" s="239">
        <v>0</v>
      </c>
      <c r="F413" s="240" t="s">
        <v>2489</v>
      </c>
      <c r="G413" s="239">
        <v>0</v>
      </c>
      <c r="H413" s="241" t="s">
        <v>2490</v>
      </c>
      <c r="I413" s="239">
        <v>1</v>
      </c>
      <c r="J413" s="242" t="s">
        <v>1711</v>
      </c>
      <c r="K413" s="239">
        <v>2</v>
      </c>
    </row>
    <row r="414" spans="1:11" ht="30" x14ac:dyDescent="0.25">
      <c r="A414" s="239" t="s">
        <v>2491</v>
      </c>
      <c r="B414" s="239" t="s">
        <v>2492</v>
      </c>
      <c r="C414" s="239" t="s">
        <v>2493</v>
      </c>
      <c r="D414" s="240" t="s">
        <v>1310</v>
      </c>
      <c r="E414" s="239">
        <v>0</v>
      </c>
      <c r="F414" s="240" t="s">
        <v>2473</v>
      </c>
      <c r="G414" s="239">
        <v>0</v>
      </c>
      <c r="H414" s="241" t="s">
        <v>2474</v>
      </c>
      <c r="I414" s="239">
        <v>1</v>
      </c>
      <c r="J414" s="242" t="s">
        <v>2475</v>
      </c>
      <c r="K414" s="239">
        <v>2</v>
      </c>
    </row>
    <row r="415" spans="1:11" ht="30" x14ac:dyDescent="0.25">
      <c r="A415" s="239" t="s">
        <v>2494</v>
      </c>
      <c r="B415" s="239" t="s">
        <v>2495</v>
      </c>
      <c r="C415" s="239" t="s">
        <v>1650</v>
      </c>
      <c r="D415" s="240" t="s">
        <v>1310</v>
      </c>
      <c r="E415" s="239">
        <v>0</v>
      </c>
      <c r="F415" s="240" t="s">
        <v>2496</v>
      </c>
      <c r="G415" s="239">
        <v>0</v>
      </c>
      <c r="H415" s="241" t="s">
        <v>2497</v>
      </c>
      <c r="I415" s="239">
        <v>1</v>
      </c>
      <c r="J415" s="242" t="s">
        <v>2498</v>
      </c>
      <c r="K415" s="239">
        <v>2</v>
      </c>
    </row>
    <row r="416" spans="1:11" ht="30" x14ac:dyDescent="0.25">
      <c r="A416" s="239" t="s">
        <v>2491</v>
      </c>
      <c r="B416" s="239" t="s">
        <v>2499</v>
      </c>
      <c r="C416" s="239" t="s">
        <v>2500</v>
      </c>
      <c r="D416" s="240" t="s">
        <v>1977</v>
      </c>
      <c r="E416" s="239">
        <v>0</v>
      </c>
      <c r="F416" s="240" t="s">
        <v>2501</v>
      </c>
      <c r="G416" s="239">
        <v>0</v>
      </c>
      <c r="H416" s="241" t="s">
        <v>2502</v>
      </c>
      <c r="I416" s="239">
        <v>1</v>
      </c>
      <c r="J416" s="242" t="s">
        <v>2503</v>
      </c>
      <c r="K416" s="239">
        <v>2</v>
      </c>
    </row>
    <row r="417" spans="1:11" ht="30" x14ac:dyDescent="0.25">
      <c r="A417" s="239" t="s">
        <v>2485</v>
      </c>
      <c r="B417" s="239" t="s">
        <v>2504</v>
      </c>
      <c r="C417" s="239" t="s">
        <v>2487</v>
      </c>
      <c r="D417" s="240" t="s">
        <v>2488</v>
      </c>
      <c r="E417" s="239">
        <v>0</v>
      </c>
      <c r="F417" s="239" t="s">
        <v>2489</v>
      </c>
      <c r="G417" s="239"/>
      <c r="H417" s="239" t="s">
        <v>2490</v>
      </c>
      <c r="I417" s="239"/>
      <c r="J417" s="239" t="s">
        <v>1711</v>
      </c>
      <c r="K417" s="239"/>
    </row>
    <row r="418" spans="1:11" ht="30" x14ac:dyDescent="0.25">
      <c r="A418" s="239" t="s">
        <v>2505</v>
      </c>
      <c r="B418" s="239" t="s">
        <v>2506</v>
      </c>
      <c r="C418" s="239" t="s">
        <v>2493</v>
      </c>
      <c r="D418" s="240" t="s">
        <v>1310</v>
      </c>
      <c r="E418" s="239">
        <v>0</v>
      </c>
      <c r="F418" s="240" t="s">
        <v>2473</v>
      </c>
      <c r="G418" s="239">
        <v>0</v>
      </c>
      <c r="H418" s="241" t="s">
        <v>2474</v>
      </c>
      <c r="I418" s="239">
        <v>1</v>
      </c>
      <c r="J418" s="242" t="s">
        <v>2475</v>
      </c>
      <c r="K418" s="239">
        <v>2</v>
      </c>
    </row>
    <row r="419" spans="1:11" ht="30" x14ac:dyDescent="0.25">
      <c r="A419" s="239" t="s">
        <v>2507</v>
      </c>
      <c r="B419" s="239" t="s">
        <v>2508</v>
      </c>
      <c r="C419" s="239" t="s">
        <v>1650</v>
      </c>
      <c r="D419" s="240" t="s">
        <v>1310</v>
      </c>
      <c r="E419" s="239">
        <v>0</v>
      </c>
      <c r="F419" s="240" t="s">
        <v>2496</v>
      </c>
      <c r="G419" s="239">
        <v>0</v>
      </c>
      <c r="H419" s="241" t="s">
        <v>2497</v>
      </c>
      <c r="I419" s="239">
        <v>1</v>
      </c>
      <c r="J419" s="242" t="s">
        <v>2498</v>
      </c>
      <c r="K419" s="239">
        <v>2</v>
      </c>
    </row>
    <row r="420" spans="1:11" ht="30" x14ac:dyDescent="0.25">
      <c r="A420" s="239" t="s">
        <v>2505</v>
      </c>
      <c r="B420" s="239" t="s">
        <v>2509</v>
      </c>
      <c r="C420" s="239" t="s">
        <v>2500</v>
      </c>
      <c r="D420" s="240" t="s">
        <v>1977</v>
      </c>
      <c r="E420" s="239">
        <v>0</v>
      </c>
      <c r="F420" s="240" t="s">
        <v>2501</v>
      </c>
      <c r="G420" s="239">
        <v>0</v>
      </c>
      <c r="H420" s="241" t="s">
        <v>2502</v>
      </c>
      <c r="I420" s="239">
        <v>1</v>
      </c>
      <c r="J420" s="242" t="s">
        <v>2503</v>
      </c>
      <c r="K420" s="239">
        <v>2</v>
      </c>
    </row>
    <row r="421" spans="1:11" ht="30" x14ac:dyDescent="0.25">
      <c r="A421" s="239" t="s">
        <v>2478</v>
      </c>
      <c r="B421" s="239" t="s">
        <v>2510</v>
      </c>
      <c r="C421" s="239" t="s">
        <v>2480</v>
      </c>
      <c r="D421" s="240" t="s">
        <v>2481</v>
      </c>
      <c r="E421" s="239">
        <v>0</v>
      </c>
      <c r="F421" s="239" t="s">
        <v>2482</v>
      </c>
      <c r="G421" s="239"/>
      <c r="H421" s="239" t="s">
        <v>2483</v>
      </c>
      <c r="I421" s="239"/>
      <c r="J421" s="239" t="s">
        <v>2484</v>
      </c>
      <c r="K421" s="239"/>
    </row>
    <row r="422" spans="1:11" ht="45" x14ac:dyDescent="0.25">
      <c r="A422" s="239" t="s">
        <v>2511</v>
      </c>
      <c r="B422" s="239" t="s">
        <v>2512</v>
      </c>
      <c r="C422" s="239" t="s">
        <v>2513</v>
      </c>
      <c r="D422" s="240" t="s">
        <v>1106</v>
      </c>
      <c r="E422" s="239">
        <v>0</v>
      </c>
      <c r="F422" s="239" t="s">
        <v>2514</v>
      </c>
      <c r="G422" s="239"/>
      <c r="H422" s="239" t="s">
        <v>2483</v>
      </c>
      <c r="I422" s="239"/>
      <c r="J422" s="239" t="s">
        <v>1711</v>
      </c>
      <c r="K422" s="239"/>
    </row>
    <row r="423" spans="1:11" x14ac:dyDescent="0.25">
      <c r="A423" s="239" t="s">
        <v>2515</v>
      </c>
      <c r="B423" s="239" t="s">
        <v>2516</v>
      </c>
      <c r="C423" s="239" t="s">
        <v>1098</v>
      </c>
      <c r="D423" s="240" t="s">
        <v>1697</v>
      </c>
      <c r="E423" s="239">
        <v>0</v>
      </c>
      <c r="F423" s="239" t="s">
        <v>2257</v>
      </c>
      <c r="G423" s="239"/>
      <c r="H423" s="239" t="s">
        <v>2517</v>
      </c>
      <c r="I423" s="239"/>
      <c r="J423" s="239" t="s">
        <v>2518</v>
      </c>
      <c r="K423" s="239"/>
    </row>
    <row r="424" spans="1:11" ht="30" x14ac:dyDescent="0.25">
      <c r="A424" s="239" t="s">
        <v>2519</v>
      </c>
      <c r="B424" s="239" t="s">
        <v>2520</v>
      </c>
      <c r="C424" s="239" t="s">
        <v>2500</v>
      </c>
      <c r="D424" s="240" t="s">
        <v>609</v>
      </c>
      <c r="E424" s="239">
        <v>0</v>
      </c>
      <c r="F424" s="239" t="s">
        <v>2521</v>
      </c>
      <c r="G424" s="239"/>
      <c r="H424" s="239" t="s">
        <v>2522</v>
      </c>
      <c r="I424" s="239"/>
      <c r="J424" s="239" t="s">
        <v>2518</v>
      </c>
      <c r="K424" s="239"/>
    </row>
    <row r="425" spans="1:11" ht="30" x14ac:dyDescent="0.25">
      <c r="A425" s="239" t="s">
        <v>2523</v>
      </c>
      <c r="B425" s="239" t="s">
        <v>2524</v>
      </c>
      <c r="C425" s="239" t="s">
        <v>1098</v>
      </c>
      <c r="D425" s="240" t="s">
        <v>1099</v>
      </c>
      <c r="E425" s="239">
        <v>0</v>
      </c>
      <c r="F425" s="239" t="s">
        <v>2257</v>
      </c>
      <c r="G425" s="239"/>
      <c r="H425" s="239" t="s">
        <v>2525</v>
      </c>
      <c r="I425" s="239"/>
      <c r="J425" s="239" t="s">
        <v>2526</v>
      </c>
      <c r="K425" s="239"/>
    </row>
    <row r="426" spans="1:11" ht="30" x14ac:dyDescent="0.25">
      <c r="A426" s="239" t="s">
        <v>2527</v>
      </c>
      <c r="B426" s="239" t="s">
        <v>2528</v>
      </c>
      <c r="C426" s="239" t="s">
        <v>1650</v>
      </c>
      <c r="D426" s="240" t="s">
        <v>1310</v>
      </c>
      <c r="E426" s="239">
        <v>0</v>
      </c>
      <c r="F426" s="240" t="s">
        <v>2257</v>
      </c>
      <c r="G426" s="239">
        <v>0</v>
      </c>
      <c r="H426" s="241" t="s">
        <v>2525</v>
      </c>
      <c r="I426" s="239">
        <v>1</v>
      </c>
      <c r="J426" s="242" t="s">
        <v>2526</v>
      </c>
      <c r="K426" s="239">
        <v>2</v>
      </c>
    </row>
    <row r="427" spans="1:11" ht="30" x14ac:dyDescent="0.25">
      <c r="A427" s="239" t="s">
        <v>2529</v>
      </c>
      <c r="B427" s="239" t="s">
        <v>2530</v>
      </c>
      <c r="C427" s="239" t="s">
        <v>1650</v>
      </c>
      <c r="D427" s="240" t="s">
        <v>1310</v>
      </c>
      <c r="E427" s="239">
        <v>0</v>
      </c>
      <c r="F427" s="240" t="s">
        <v>2257</v>
      </c>
      <c r="G427" s="239">
        <v>0</v>
      </c>
      <c r="H427" s="241" t="s">
        <v>2525</v>
      </c>
      <c r="I427" s="239">
        <v>1</v>
      </c>
      <c r="J427" s="242" t="s">
        <v>2526</v>
      </c>
      <c r="K427" s="239">
        <v>2</v>
      </c>
    </row>
    <row r="428" spans="1:11" ht="60" x14ac:dyDescent="0.25">
      <c r="A428" s="239" t="s">
        <v>1096</v>
      </c>
      <c r="B428" s="239" t="s">
        <v>2531</v>
      </c>
      <c r="C428" s="239" t="s">
        <v>1098</v>
      </c>
      <c r="D428" s="240" t="s">
        <v>1099</v>
      </c>
      <c r="E428" s="239">
        <v>0</v>
      </c>
      <c r="F428" s="241" t="s">
        <v>1100</v>
      </c>
      <c r="G428" s="239">
        <v>1</v>
      </c>
      <c r="H428" s="242" t="s">
        <v>1101</v>
      </c>
      <c r="I428" s="239">
        <v>2</v>
      </c>
      <c r="J428" s="243" t="s">
        <v>1102</v>
      </c>
      <c r="K428" s="239">
        <v>3</v>
      </c>
    </row>
    <row r="429" spans="1:11" ht="45" x14ac:dyDescent="0.25">
      <c r="A429" s="239" t="s">
        <v>1103</v>
      </c>
      <c r="B429" s="239" t="s">
        <v>2532</v>
      </c>
      <c r="C429" s="239" t="s">
        <v>1105</v>
      </c>
      <c r="D429" s="240" t="s">
        <v>1106</v>
      </c>
      <c r="E429" s="239">
        <v>0</v>
      </c>
      <c r="F429" s="240" t="s">
        <v>1184</v>
      </c>
      <c r="G429" s="239">
        <v>0</v>
      </c>
      <c r="H429" s="241" t="s">
        <v>1185</v>
      </c>
      <c r="I429" s="239">
        <v>1</v>
      </c>
      <c r="J429" s="242" t="s">
        <v>1109</v>
      </c>
      <c r="K429" s="239">
        <v>2</v>
      </c>
    </row>
    <row r="430" spans="1:11" ht="30" x14ac:dyDescent="0.25">
      <c r="A430" s="239" t="s">
        <v>1110</v>
      </c>
      <c r="B430" s="239" t="s">
        <v>2533</v>
      </c>
      <c r="C430" s="239" t="s">
        <v>1112</v>
      </c>
      <c r="D430" s="240" t="s">
        <v>1113</v>
      </c>
      <c r="E430" s="239">
        <v>0</v>
      </c>
      <c r="F430" s="240" t="s">
        <v>1114</v>
      </c>
      <c r="G430" s="239">
        <v>0</v>
      </c>
      <c r="H430" s="241" t="s">
        <v>1187</v>
      </c>
      <c r="I430" s="239">
        <v>1</v>
      </c>
      <c r="J430" s="242" t="s">
        <v>1188</v>
      </c>
      <c r="K430" s="239">
        <v>2</v>
      </c>
    </row>
    <row r="431" spans="1:11" ht="60" x14ac:dyDescent="0.25">
      <c r="A431" s="239" t="s">
        <v>2534</v>
      </c>
      <c r="B431" s="239" t="s">
        <v>2535</v>
      </c>
      <c r="C431" s="239" t="s">
        <v>2536</v>
      </c>
      <c r="D431" s="240" t="s">
        <v>2537</v>
      </c>
      <c r="E431" s="239">
        <v>0</v>
      </c>
      <c r="F431" s="239" t="s">
        <v>567</v>
      </c>
      <c r="G431" s="239"/>
      <c r="H431" s="242" t="s">
        <v>2538</v>
      </c>
      <c r="I431" s="239">
        <v>2</v>
      </c>
      <c r="J431" s="243" t="s">
        <v>2539</v>
      </c>
      <c r="K431" s="239">
        <v>3</v>
      </c>
    </row>
    <row r="432" spans="1:11" ht="30" x14ac:dyDescent="0.25">
      <c r="A432" s="239" t="s">
        <v>2540</v>
      </c>
      <c r="B432" s="239" t="s">
        <v>2541</v>
      </c>
      <c r="C432" s="239" t="s">
        <v>2542</v>
      </c>
      <c r="D432" s="240" t="s">
        <v>1310</v>
      </c>
      <c r="E432" s="239">
        <v>0</v>
      </c>
      <c r="F432" s="241" t="s">
        <v>2543</v>
      </c>
      <c r="G432" s="239">
        <v>1</v>
      </c>
      <c r="H432" s="242" t="s">
        <v>2544</v>
      </c>
      <c r="I432" s="239">
        <v>2</v>
      </c>
      <c r="J432" s="243" t="s">
        <v>2545</v>
      </c>
      <c r="K432" s="239">
        <v>3</v>
      </c>
    </row>
    <row r="433" spans="1:11" ht="60" x14ac:dyDescent="0.25">
      <c r="A433" s="239" t="s">
        <v>2546</v>
      </c>
      <c r="B433" s="239" t="s">
        <v>2547</v>
      </c>
      <c r="C433" s="239" t="s">
        <v>2548</v>
      </c>
      <c r="D433" s="240" t="s">
        <v>2549</v>
      </c>
      <c r="E433" s="239">
        <v>0</v>
      </c>
      <c r="F433" s="239" t="s">
        <v>567</v>
      </c>
      <c r="G433" s="239"/>
      <c r="H433" s="242" t="s">
        <v>2550</v>
      </c>
      <c r="I433" s="239">
        <v>2</v>
      </c>
      <c r="J433" s="243" t="s">
        <v>2551</v>
      </c>
      <c r="K433" s="239">
        <v>3</v>
      </c>
    </row>
    <row r="434" spans="1:11" ht="45" x14ac:dyDescent="0.25">
      <c r="A434" s="239" t="s">
        <v>2552</v>
      </c>
      <c r="B434" s="239" t="s">
        <v>2553</v>
      </c>
      <c r="C434" s="239" t="s">
        <v>2554</v>
      </c>
      <c r="D434" s="239" t="s">
        <v>2555</v>
      </c>
      <c r="E434" s="239"/>
      <c r="F434" s="239" t="s">
        <v>2556</v>
      </c>
      <c r="G434" s="239"/>
      <c r="H434" s="239" t="s">
        <v>2557</v>
      </c>
      <c r="I434" s="239"/>
      <c r="J434" s="239" t="s">
        <v>2558</v>
      </c>
      <c r="K434" s="239"/>
    </row>
    <row r="435" spans="1:11" ht="30" x14ac:dyDescent="0.25">
      <c r="A435" s="239" t="s">
        <v>2540</v>
      </c>
      <c r="B435" s="239" t="s">
        <v>2559</v>
      </c>
      <c r="C435" s="239" t="s">
        <v>2560</v>
      </c>
      <c r="D435" s="239" t="s">
        <v>2561</v>
      </c>
      <c r="E435" s="239"/>
      <c r="F435" s="239" t="s">
        <v>2562</v>
      </c>
      <c r="G435" s="239"/>
      <c r="H435" s="239" t="s">
        <v>2563</v>
      </c>
      <c r="I435" s="239"/>
      <c r="J435" s="239" t="s">
        <v>2564</v>
      </c>
      <c r="K435" s="239"/>
    </row>
    <row r="436" spans="1:11" ht="30" x14ac:dyDescent="0.25">
      <c r="A436" s="239" t="s">
        <v>2565</v>
      </c>
      <c r="B436" s="239" t="s">
        <v>2566</v>
      </c>
      <c r="C436" s="239" t="s">
        <v>2567</v>
      </c>
      <c r="D436" s="240" t="s">
        <v>1399</v>
      </c>
      <c r="E436" s="239">
        <v>0</v>
      </c>
      <c r="F436" s="241" t="s">
        <v>2568</v>
      </c>
      <c r="G436" s="239">
        <v>1</v>
      </c>
      <c r="H436" s="242" t="s">
        <v>2569</v>
      </c>
      <c r="I436" s="239">
        <v>2</v>
      </c>
      <c r="J436" s="242" t="s">
        <v>2570</v>
      </c>
      <c r="K436" s="239">
        <v>2</v>
      </c>
    </row>
    <row r="437" spans="1:11" ht="45" x14ac:dyDescent="0.25">
      <c r="A437" s="239" t="s">
        <v>2571</v>
      </c>
      <c r="B437" s="239" t="s">
        <v>2572</v>
      </c>
      <c r="C437" s="239" t="s">
        <v>2573</v>
      </c>
      <c r="D437" s="240" t="s">
        <v>2574</v>
      </c>
      <c r="E437" s="239">
        <v>0</v>
      </c>
      <c r="F437" s="239" t="s">
        <v>567</v>
      </c>
      <c r="G437" s="239"/>
      <c r="H437" s="239" t="s">
        <v>567</v>
      </c>
      <c r="I437" s="239"/>
      <c r="J437" s="243" t="s">
        <v>2575</v>
      </c>
      <c r="K437" s="239">
        <v>3</v>
      </c>
    </row>
    <row r="438" spans="1:11" ht="45" x14ac:dyDescent="0.25">
      <c r="A438" s="239" t="s">
        <v>2571</v>
      </c>
      <c r="B438" s="239" t="s">
        <v>2576</v>
      </c>
      <c r="C438" s="239" t="s">
        <v>2577</v>
      </c>
      <c r="D438" s="240" t="s">
        <v>1310</v>
      </c>
      <c r="E438" s="239">
        <v>0</v>
      </c>
      <c r="F438" s="241" t="s">
        <v>2578</v>
      </c>
      <c r="G438" s="239">
        <v>1</v>
      </c>
      <c r="H438" s="242" t="s">
        <v>2579</v>
      </c>
      <c r="I438" s="239">
        <v>2</v>
      </c>
      <c r="J438" s="243" t="s">
        <v>2580</v>
      </c>
      <c r="K438" s="239">
        <v>3</v>
      </c>
    </row>
    <row r="439" spans="1:11" ht="45" x14ac:dyDescent="0.25">
      <c r="A439" s="239" t="s">
        <v>2581</v>
      </c>
      <c r="B439" s="239" t="s">
        <v>2582</v>
      </c>
      <c r="C439" s="239" t="s">
        <v>2583</v>
      </c>
      <c r="D439" s="240" t="s">
        <v>1310</v>
      </c>
      <c r="E439" s="239">
        <v>0</v>
      </c>
      <c r="F439" s="241" t="s">
        <v>2584</v>
      </c>
      <c r="G439" s="239">
        <v>1</v>
      </c>
      <c r="H439" s="243" t="s">
        <v>2585</v>
      </c>
      <c r="I439" s="239">
        <v>3</v>
      </c>
      <c r="J439" s="243" t="s">
        <v>2586</v>
      </c>
      <c r="K439" s="239">
        <v>3</v>
      </c>
    </row>
    <row r="440" spans="1:11" ht="30" x14ac:dyDescent="0.25">
      <c r="A440" s="239" t="s">
        <v>2587</v>
      </c>
      <c r="B440" s="239" t="s">
        <v>2588</v>
      </c>
      <c r="C440" s="239" t="s">
        <v>2589</v>
      </c>
      <c r="D440" s="240" t="s">
        <v>2590</v>
      </c>
      <c r="E440" s="239">
        <v>0</v>
      </c>
      <c r="F440" s="241" t="s">
        <v>2591</v>
      </c>
      <c r="G440" s="239">
        <v>1</v>
      </c>
      <c r="H440" s="242" t="s">
        <v>2592</v>
      </c>
      <c r="I440" s="239">
        <v>2</v>
      </c>
      <c r="J440" s="243" t="s">
        <v>2593</v>
      </c>
      <c r="K440" s="239">
        <v>3</v>
      </c>
    </row>
    <row r="441" spans="1:11" ht="30" x14ac:dyDescent="0.25">
      <c r="A441" s="239" t="s">
        <v>2594</v>
      </c>
      <c r="B441" s="239" t="s">
        <v>2595</v>
      </c>
      <c r="C441" s="239" t="s">
        <v>2596</v>
      </c>
      <c r="D441" s="240" t="s">
        <v>2597</v>
      </c>
      <c r="E441" s="239">
        <v>0</v>
      </c>
      <c r="F441" s="240" t="s">
        <v>2598</v>
      </c>
      <c r="G441" s="239">
        <v>0</v>
      </c>
      <c r="H441" s="239" t="s">
        <v>537</v>
      </c>
      <c r="I441" s="239"/>
      <c r="J441" s="241" t="s">
        <v>536</v>
      </c>
      <c r="K441" s="239">
        <v>1</v>
      </c>
    </row>
    <row r="442" spans="1:11" ht="45" x14ac:dyDescent="0.25">
      <c r="A442" s="239" t="s">
        <v>2594</v>
      </c>
      <c r="B442" s="239" t="s">
        <v>2599</v>
      </c>
      <c r="C442" s="239" t="s">
        <v>2600</v>
      </c>
      <c r="D442" s="240" t="s">
        <v>2601</v>
      </c>
      <c r="E442" s="239">
        <v>0</v>
      </c>
      <c r="F442" s="240" t="s">
        <v>2602</v>
      </c>
      <c r="G442" s="239">
        <v>0</v>
      </c>
      <c r="H442" s="241" t="s">
        <v>537</v>
      </c>
      <c r="I442" s="239">
        <v>1</v>
      </c>
      <c r="J442" s="242" t="s">
        <v>536</v>
      </c>
      <c r="K442" s="239">
        <v>2</v>
      </c>
    </row>
    <row r="443" spans="1:11" ht="45" x14ac:dyDescent="0.25">
      <c r="A443" s="239" t="s">
        <v>2594</v>
      </c>
      <c r="B443" s="239" t="s">
        <v>2603</v>
      </c>
      <c r="C443" s="239" t="s">
        <v>2604</v>
      </c>
      <c r="D443" s="240" t="s">
        <v>2605</v>
      </c>
      <c r="E443" s="239">
        <v>0</v>
      </c>
      <c r="F443" s="240" t="s">
        <v>2606</v>
      </c>
      <c r="G443" s="239">
        <v>0</v>
      </c>
      <c r="H443" s="242" t="s">
        <v>2607</v>
      </c>
      <c r="I443" s="239">
        <v>2</v>
      </c>
      <c r="J443" s="243" t="s">
        <v>2608</v>
      </c>
      <c r="K443" s="239">
        <v>3</v>
      </c>
    </row>
    <row r="444" spans="1:11" ht="90" x14ac:dyDescent="0.25">
      <c r="A444" s="239" t="s">
        <v>2594</v>
      </c>
      <c r="B444" s="239" t="s">
        <v>2609</v>
      </c>
      <c r="C444" s="239" t="s">
        <v>2610</v>
      </c>
      <c r="D444" s="240" t="s">
        <v>2611</v>
      </c>
      <c r="E444" s="239">
        <v>0</v>
      </c>
      <c r="F444" s="242" t="s">
        <v>2612</v>
      </c>
      <c r="G444" s="239">
        <v>2</v>
      </c>
      <c r="H444" s="242" t="s">
        <v>2613</v>
      </c>
      <c r="I444" s="239">
        <v>2</v>
      </c>
      <c r="J444" s="243" t="s">
        <v>2614</v>
      </c>
      <c r="K444" s="239">
        <v>3</v>
      </c>
    </row>
    <row r="445" spans="1:11" ht="30" x14ac:dyDescent="0.25">
      <c r="A445" s="239" t="s">
        <v>2594</v>
      </c>
      <c r="B445" s="239" t="s">
        <v>2615</v>
      </c>
      <c r="C445" s="239" t="s">
        <v>2616</v>
      </c>
      <c r="D445" s="239" t="s">
        <v>609</v>
      </c>
      <c r="E445" s="239"/>
      <c r="F445" s="239" t="s">
        <v>635</v>
      </c>
      <c r="G445" s="239"/>
      <c r="H445" s="239" t="s">
        <v>536</v>
      </c>
      <c r="I445" s="239"/>
      <c r="J445" s="239" t="s">
        <v>567</v>
      </c>
      <c r="K445" s="239"/>
    </row>
    <row r="446" spans="1:11" ht="60" x14ac:dyDescent="0.25">
      <c r="A446" s="239" t="s">
        <v>2617</v>
      </c>
      <c r="B446" s="239" t="s">
        <v>2618</v>
      </c>
      <c r="C446" s="239" t="s">
        <v>1135</v>
      </c>
      <c r="D446" s="240" t="s">
        <v>1678</v>
      </c>
      <c r="E446" s="239">
        <v>0</v>
      </c>
      <c r="F446" s="241" t="s">
        <v>1679</v>
      </c>
      <c r="G446" s="239">
        <v>1</v>
      </c>
      <c r="H446" s="242" t="s">
        <v>2619</v>
      </c>
      <c r="I446" s="239">
        <v>2</v>
      </c>
      <c r="J446" s="242" t="s">
        <v>1681</v>
      </c>
      <c r="K446" s="239">
        <v>2</v>
      </c>
    </row>
    <row r="447" spans="1:11" ht="45" x14ac:dyDescent="0.25">
      <c r="A447" s="239" t="s">
        <v>2620</v>
      </c>
      <c r="B447" s="239" t="s">
        <v>2621</v>
      </c>
      <c r="C447" s="239" t="s">
        <v>2622</v>
      </c>
      <c r="D447" s="240" t="s">
        <v>1310</v>
      </c>
      <c r="E447" s="239">
        <v>0</v>
      </c>
      <c r="F447" s="240" t="s">
        <v>1176</v>
      </c>
      <c r="G447" s="239">
        <v>0</v>
      </c>
      <c r="H447" s="241" t="s">
        <v>2623</v>
      </c>
      <c r="I447" s="239">
        <v>1</v>
      </c>
      <c r="J447" s="242" t="s">
        <v>2624</v>
      </c>
      <c r="K447" s="239">
        <v>2</v>
      </c>
    </row>
    <row r="448" spans="1:11" ht="60" x14ac:dyDescent="0.25">
      <c r="A448" s="239" t="s">
        <v>2625</v>
      </c>
      <c r="B448" s="239" t="s">
        <v>2626</v>
      </c>
      <c r="C448" s="239" t="s">
        <v>2622</v>
      </c>
      <c r="D448" s="240" t="s">
        <v>1310</v>
      </c>
      <c r="E448" s="239">
        <v>0</v>
      </c>
      <c r="F448" s="240" t="s">
        <v>1176</v>
      </c>
      <c r="G448" s="239">
        <v>0</v>
      </c>
      <c r="H448" s="241" t="s">
        <v>2627</v>
      </c>
      <c r="I448" s="239">
        <v>1</v>
      </c>
      <c r="J448" s="242" t="s">
        <v>2628</v>
      </c>
      <c r="K448" s="239">
        <v>2</v>
      </c>
    </row>
    <row r="449" spans="1:11" ht="60" x14ac:dyDescent="0.25">
      <c r="A449" s="239" t="s">
        <v>2629</v>
      </c>
      <c r="B449" s="239" t="s">
        <v>2630</v>
      </c>
      <c r="C449" s="239" t="s">
        <v>2622</v>
      </c>
      <c r="D449" s="240" t="s">
        <v>1310</v>
      </c>
      <c r="E449" s="239">
        <v>0</v>
      </c>
      <c r="F449" s="240" t="s">
        <v>1176</v>
      </c>
      <c r="G449" s="239">
        <v>0</v>
      </c>
      <c r="H449" s="241" t="s">
        <v>2627</v>
      </c>
      <c r="I449" s="239">
        <v>1</v>
      </c>
      <c r="J449" s="242" t="s">
        <v>2631</v>
      </c>
      <c r="K449" s="239">
        <v>2</v>
      </c>
    </row>
    <row r="450" spans="1:11" ht="45" x14ac:dyDescent="0.25">
      <c r="A450" s="239" t="s">
        <v>2632</v>
      </c>
      <c r="B450" s="239" t="s">
        <v>2633</v>
      </c>
      <c r="C450" s="239" t="s">
        <v>2634</v>
      </c>
      <c r="D450" s="240" t="s">
        <v>1310</v>
      </c>
      <c r="E450" s="239">
        <v>0</v>
      </c>
      <c r="F450" s="240" t="s">
        <v>1176</v>
      </c>
      <c r="G450" s="239">
        <v>0</v>
      </c>
      <c r="H450" s="241" t="s">
        <v>2623</v>
      </c>
      <c r="I450" s="239">
        <v>1</v>
      </c>
      <c r="J450" s="242" t="s">
        <v>2624</v>
      </c>
      <c r="K450" s="239">
        <v>2</v>
      </c>
    </row>
    <row r="451" spans="1:11" ht="45" x14ac:dyDescent="0.25">
      <c r="A451" s="239" t="s">
        <v>2571</v>
      </c>
      <c r="B451" s="239" t="s">
        <v>2635</v>
      </c>
      <c r="C451" s="239" t="s">
        <v>2573</v>
      </c>
      <c r="D451" s="240" t="s">
        <v>2574</v>
      </c>
      <c r="E451" s="239">
        <v>0</v>
      </c>
      <c r="F451" s="239" t="s">
        <v>567</v>
      </c>
      <c r="G451" s="239"/>
      <c r="H451" s="239" t="s">
        <v>567</v>
      </c>
      <c r="I451" s="239"/>
      <c r="J451" s="243" t="s">
        <v>2575</v>
      </c>
      <c r="K451" s="239">
        <v>3</v>
      </c>
    </row>
    <row r="452" spans="1:11" ht="45" x14ac:dyDescent="0.25">
      <c r="A452" s="239" t="s">
        <v>2571</v>
      </c>
      <c r="B452" s="239" t="s">
        <v>2636</v>
      </c>
      <c r="C452" s="239" t="s">
        <v>2577</v>
      </c>
      <c r="D452" s="240" t="s">
        <v>1310</v>
      </c>
      <c r="E452" s="239">
        <v>0</v>
      </c>
      <c r="F452" s="241" t="s">
        <v>2578</v>
      </c>
      <c r="G452" s="239">
        <v>1</v>
      </c>
      <c r="H452" s="242" t="s">
        <v>2579</v>
      </c>
      <c r="I452" s="239">
        <v>2</v>
      </c>
      <c r="J452" s="243" t="s">
        <v>2580</v>
      </c>
      <c r="K452" s="239">
        <v>3</v>
      </c>
    </row>
    <row r="453" spans="1:11" ht="45" x14ac:dyDescent="0.25">
      <c r="A453" s="239" t="s">
        <v>2581</v>
      </c>
      <c r="B453" s="239" t="s">
        <v>2637</v>
      </c>
      <c r="C453" s="239" t="s">
        <v>2583</v>
      </c>
      <c r="D453" s="240" t="s">
        <v>1310</v>
      </c>
      <c r="E453" s="239">
        <v>0</v>
      </c>
      <c r="F453" s="241" t="s">
        <v>2584</v>
      </c>
      <c r="G453" s="239">
        <v>1</v>
      </c>
      <c r="H453" s="243" t="s">
        <v>2585</v>
      </c>
      <c r="I453" s="239">
        <v>3</v>
      </c>
      <c r="J453" s="243" t="s">
        <v>2586</v>
      </c>
      <c r="K453" s="239">
        <v>3</v>
      </c>
    </row>
    <row r="454" spans="1:11" ht="30" x14ac:dyDescent="0.25">
      <c r="A454" s="239" t="s">
        <v>2587</v>
      </c>
      <c r="B454" s="239" t="s">
        <v>2588</v>
      </c>
      <c r="C454" s="239" t="s">
        <v>2589</v>
      </c>
      <c r="D454" s="240" t="s">
        <v>2590</v>
      </c>
      <c r="E454" s="239">
        <v>0</v>
      </c>
      <c r="F454" s="241" t="s">
        <v>2591</v>
      </c>
      <c r="G454" s="239">
        <v>1</v>
      </c>
      <c r="H454" s="243" t="s">
        <v>2592</v>
      </c>
      <c r="I454" s="239">
        <v>2</v>
      </c>
      <c r="J454" s="243" t="s">
        <v>2593</v>
      </c>
      <c r="K454" s="239">
        <v>3</v>
      </c>
    </row>
    <row r="455" spans="1:11" ht="30" x14ac:dyDescent="0.25">
      <c r="A455" s="239" t="s">
        <v>2594</v>
      </c>
      <c r="B455" s="239" t="s">
        <v>2638</v>
      </c>
      <c r="C455" s="239" t="s">
        <v>2596</v>
      </c>
      <c r="D455" s="240" t="s">
        <v>2597</v>
      </c>
      <c r="E455" s="239">
        <v>0</v>
      </c>
      <c r="F455" s="240" t="s">
        <v>2598</v>
      </c>
      <c r="G455" s="239">
        <v>0</v>
      </c>
      <c r="H455" s="239" t="s">
        <v>537</v>
      </c>
      <c r="I455" s="239"/>
      <c r="J455" s="241" t="s">
        <v>536</v>
      </c>
      <c r="K455" s="239">
        <v>1</v>
      </c>
    </row>
    <row r="456" spans="1:11" ht="45" x14ac:dyDescent="0.25">
      <c r="A456" s="239" t="s">
        <v>2594</v>
      </c>
      <c r="B456" s="239" t="s">
        <v>2639</v>
      </c>
      <c r="C456" s="239" t="s">
        <v>2600</v>
      </c>
      <c r="D456" s="240" t="s">
        <v>2601</v>
      </c>
      <c r="E456" s="239">
        <v>0</v>
      </c>
      <c r="F456" s="240" t="s">
        <v>2602</v>
      </c>
      <c r="G456" s="239">
        <v>0</v>
      </c>
      <c r="H456" s="241" t="s">
        <v>537</v>
      </c>
      <c r="I456" s="239">
        <v>1</v>
      </c>
      <c r="J456" s="242" t="s">
        <v>536</v>
      </c>
      <c r="K456" s="239">
        <v>2</v>
      </c>
    </row>
    <row r="457" spans="1:11" ht="45" x14ac:dyDescent="0.25">
      <c r="A457" s="239" t="s">
        <v>2594</v>
      </c>
      <c r="B457" s="239" t="s">
        <v>2640</v>
      </c>
      <c r="C457" s="239" t="s">
        <v>2604</v>
      </c>
      <c r="D457" s="240" t="s">
        <v>2605</v>
      </c>
      <c r="E457" s="239">
        <v>0</v>
      </c>
      <c r="F457" s="240" t="s">
        <v>2606</v>
      </c>
      <c r="G457" s="239">
        <v>0</v>
      </c>
      <c r="H457" s="242" t="s">
        <v>2607</v>
      </c>
      <c r="I457" s="239">
        <v>2</v>
      </c>
      <c r="J457" s="243" t="s">
        <v>2608</v>
      </c>
      <c r="K457" s="239">
        <v>3</v>
      </c>
    </row>
    <row r="458" spans="1:11" ht="90" x14ac:dyDescent="0.25">
      <c r="A458" s="239" t="s">
        <v>2594</v>
      </c>
      <c r="B458" s="239" t="s">
        <v>2641</v>
      </c>
      <c r="C458" s="239" t="s">
        <v>2610</v>
      </c>
      <c r="D458" s="240" t="s">
        <v>2611</v>
      </c>
      <c r="E458" s="239">
        <v>0</v>
      </c>
      <c r="F458" s="242" t="s">
        <v>2612</v>
      </c>
      <c r="G458" s="239">
        <v>2</v>
      </c>
      <c r="H458" s="242" t="s">
        <v>2613</v>
      </c>
      <c r="I458" s="239">
        <v>2</v>
      </c>
      <c r="J458" s="243" t="s">
        <v>2614</v>
      </c>
      <c r="K458" s="239">
        <v>3</v>
      </c>
    </row>
    <row r="459" spans="1:11" ht="60" x14ac:dyDescent="0.25">
      <c r="A459" s="239" t="s">
        <v>2617</v>
      </c>
      <c r="B459" s="239" t="s">
        <v>2642</v>
      </c>
      <c r="C459" s="239" t="s">
        <v>1135</v>
      </c>
      <c r="D459" s="240" t="s">
        <v>1678</v>
      </c>
      <c r="E459" s="239">
        <v>0</v>
      </c>
      <c r="F459" s="241" t="s">
        <v>1679</v>
      </c>
      <c r="G459" s="239">
        <v>1</v>
      </c>
      <c r="H459" s="242" t="s">
        <v>2619</v>
      </c>
      <c r="I459" s="239">
        <v>2</v>
      </c>
      <c r="J459" s="242" t="s">
        <v>1681</v>
      </c>
      <c r="K459" s="239">
        <v>2</v>
      </c>
    </row>
    <row r="460" spans="1:11" ht="45" x14ac:dyDescent="0.25">
      <c r="A460" s="239" t="s">
        <v>2620</v>
      </c>
      <c r="B460" s="239" t="s">
        <v>2643</v>
      </c>
      <c r="C460" s="239" t="s">
        <v>2622</v>
      </c>
      <c r="D460" s="240" t="s">
        <v>1310</v>
      </c>
      <c r="E460" s="239">
        <v>0</v>
      </c>
      <c r="F460" s="240" t="s">
        <v>1176</v>
      </c>
      <c r="G460" s="239">
        <v>0</v>
      </c>
      <c r="H460" s="241" t="s">
        <v>2623</v>
      </c>
      <c r="I460" s="239">
        <v>1</v>
      </c>
      <c r="J460" s="242" t="s">
        <v>2624</v>
      </c>
      <c r="K460" s="239">
        <v>2</v>
      </c>
    </row>
    <row r="461" spans="1:11" ht="60" x14ac:dyDescent="0.25">
      <c r="A461" s="239" t="s">
        <v>2625</v>
      </c>
      <c r="B461" s="239" t="s">
        <v>2644</v>
      </c>
      <c r="C461" s="239" t="s">
        <v>2622</v>
      </c>
      <c r="D461" s="240" t="s">
        <v>1310</v>
      </c>
      <c r="E461" s="239">
        <v>0</v>
      </c>
      <c r="F461" s="240" t="s">
        <v>1176</v>
      </c>
      <c r="G461" s="239">
        <v>0</v>
      </c>
      <c r="H461" s="241" t="s">
        <v>2645</v>
      </c>
      <c r="I461" s="239">
        <v>1</v>
      </c>
      <c r="J461" s="242" t="s">
        <v>2646</v>
      </c>
      <c r="K461" s="239">
        <v>2</v>
      </c>
    </row>
    <row r="462" spans="1:11" ht="45" x14ac:dyDescent="0.25">
      <c r="A462" s="239" t="s">
        <v>2629</v>
      </c>
      <c r="B462" s="239" t="s">
        <v>2647</v>
      </c>
      <c r="C462" s="239" t="s">
        <v>2622</v>
      </c>
      <c r="D462" s="240" t="s">
        <v>1310</v>
      </c>
      <c r="E462" s="239">
        <v>0</v>
      </c>
      <c r="F462" s="240" t="s">
        <v>1176</v>
      </c>
      <c r="G462" s="239">
        <v>0</v>
      </c>
      <c r="H462" s="241" t="s">
        <v>2645</v>
      </c>
      <c r="I462" s="239">
        <v>1</v>
      </c>
      <c r="J462" s="242" t="s">
        <v>2648</v>
      </c>
      <c r="K462" s="239">
        <v>2</v>
      </c>
    </row>
    <row r="463" spans="1:11" ht="45" x14ac:dyDescent="0.25">
      <c r="A463" s="239" t="s">
        <v>2571</v>
      </c>
      <c r="B463" s="239" t="s">
        <v>2649</v>
      </c>
      <c r="C463" s="239" t="s">
        <v>2573</v>
      </c>
      <c r="D463" s="240" t="s">
        <v>2574</v>
      </c>
      <c r="E463" s="239">
        <v>0</v>
      </c>
      <c r="F463" s="239" t="s">
        <v>567</v>
      </c>
      <c r="G463" s="239"/>
      <c r="H463" s="239" t="s">
        <v>567</v>
      </c>
      <c r="I463" s="239"/>
      <c r="J463" s="243" t="s">
        <v>2575</v>
      </c>
      <c r="K463" s="239">
        <v>3</v>
      </c>
    </row>
    <row r="464" spans="1:11" ht="45" x14ac:dyDescent="0.25">
      <c r="A464" s="239" t="s">
        <v>2571</v>
      </c>
      <c r="B464" s="239" t="s">
        <v>2650</v>
      </c>
      <c r="C464" s="239" t="s">
        <v>2577</v>
      </c>
      <c r="D464" s="240" t="s">
        <v>1310</v>
      </c>
      <c r="E464" s="239">
        <v>0</v>
      </c>
      <c r="F464" s="241" t="s">
        <v>2578</v>
      </c>
      <c r="G464" s="239">
        <v>1</v>
      </c>
      <c r="H464" s="242" t="s">
        <v>2579</v>
      </c>
      <c r="I464" s="239">
        <v>2</v>
      </c>
      <c r="J464" s="243" t="s">
        <v>2580</v>
      </c>
      <c r="K464" s="239">
        <v>3</v>
      </c>
    </row>
    <row r="465" spans="1:11" ht="45" x14ac:dyDescent="0.25">
      <c r="A465" s="239" t="s">
        <v>2651</v>
      </c>
      <c r="B465" s="239" t="s">
        <v>2652</v>
      </c>
      <c r="C465" s="239" t="s">
        <v>2583</v>
      </c>
      <c r="D465" s="240" t="s">
        <v>1310</v>
      </c>
      <c r="E465" s="239">
        <v>0</v>
      </c>
      <c r="F465" s="241" t="s">
        <v>2584</v>
      </c>
      <c r="G465" s="239">
        <v>1</v>
      </c>
      <c r="H465" s="243" t="s">
        <v>2585</v>
      </c>
      <c r="I465" s="239">
        <v>3</v>
      </c>
      <c r="J465" s="243" t="s">
        <v>2586</v>
      </c>
      <c r="K465" s="239">
        <v>3</v>
      </c>
    </row>
    <row r="466" spans="1:11" ht="30" x14ac:dyDescent="0.25">
      <c r="A466" s="239" t="s">
        <v>2653</v>
      </c>
      <c r="B466" s="239" t="s">
        <v>2654</v>
      </c>
      <c r="C466" s="239" t="s">
        <v>2655</v>
      </c>
      <c r="D466" s="240" t="s">
        <v>2656</v>
      </c>
      <c r="E466" s="239">
        <v>0</v>
      </c>
      <c r="F466" s="241" t="s">
        <v>2657</v>
      </c>
      <c r="G466" s="239">
        <v>1</v>
      </c>
      <c r="H466" s="242" t="s">
        <v>2658</v>
      </c>
      <c r="I466" s="239">
        <v>2</v>
      </c>
      <c r="J466" s="242" t="s">
        <v>2659</v>
      </c>
      <c r="K466" s="239">
        <v>2</v>
      </c>
    </row>
    <row r="467" spans="1:11" ht="60" x14ac:dyDescent="0.25">
      <c r="A467" s="239" t="s">
        <v>2660</v>
      </c>
      <c r="B467" s="239" t="s">
        <v>2661</v>
      </c>
      <c r="C467" s="239" t="s">
        <v>2622</v>
      </c>
      <c r="D467" s="240" t="s">
        <v>1310</v>
      </c>
      <c r="E467" s="239">
        <v>0</v>
      </c>
      <c r="F467" s="240" t="s">
        <v>1176</v>
      </c>
      <c r="G467" s="239">
        <v>0</v>
      </c>
      <c r="H467" s="242" t="s">
        <v>2619</v>
      </c>
      <c r="I467" s="239">
        <v>2</v>
      </c>
      <c r="J467" s="242" t="s">
        <v>1681</v>
      </c>
      <c r="K467" s="239">
        <v>2</v>
      </c>
    </row>
    <row r="468" spans="1:11" ht="45" x14ac:dyDescent="0.25">
      <c r="A468" s="239" t="s">
        <v>2662</v>
      </c>
      <c r="B468" s="239" t="s">
        <v>2663</v>
      </c>
      <c r="C468" s="239" t="s">
        <v>2622</v>
      </c>
      <c r="D468" s="240" t="s">
        <v>1310</v>
      </c>
      <c r="E468" s="239">
        <v>0</v>
      </c>
      <c r="F468" s="240" t="s">
        <v>1176</v>
      </c>
      <c r="G468" s="239">
        <v>0</v>
      </c>
      <c r="H468" s="241" t="s">
        <v>2623</v>
      </c>
      <c r="I468" s="239">
        <v>1</v>
      </c>
      <c r="J468" s="242" t="s">
        <v>2624</v>
      </c>
      <c r="K468" s="239">
        <v>2</v>
      </c>
    </row>
    <row r="469" spans="1:11" ht="60" x14ac:dyDescent="0.25">
      <c r="A469" s="239" t="s">
        <v>2664</v>
      </c>
      <c r="B469" s="239" t="s">
        <v>2665</v>
      </c>
      <c r="C469" s="239" t="s">
        <v>2622</v>
      </c>
      <c r="D469" s="240" t="s">
        <v>1310</v>
      </c>
      <c r="E469" s="239">
        <v>0</v>
      </c>
      <c r="F469" s="240" t="s">
        <v>1176</v>
      </c>
      <c r="G469" s="239">
        <v>0</v>
      </c>
      <c r="H469" s="241" t="s">
        <v>2645</v>
      </c>
      <c r="I469" s="239">
        <v>1</v>
      </c>
      <c r="J469" s="242" t="s">
        <v>2646</v>
      </c>
      <c r="K469" s="239">
        <v>2</v>
      </c>
    </row>
    <row r="470" spans="1:11" ht="45" x14ac:dyDescent="0.25">
      <c r="A470" s="239" t="s">
        <v>2666</v>
      </c>
      <c r="B470" s="239" t="s">
        <v>2667</v>
      </c>
      <c r="C470" s="239" t="s">
        <v>2622</v>
      </c>
      <c r="D470" s="240" t="s">
        <v>1310</v>
      </c>
      <c r="E470" s="239">
        <v>0</v>
      </c>
      <c r="F470" s="240" t="s">
        <v>1176</v>
      </c>
      <c r="G470" s="239">
        <v>0</v>
      </c>
      <c r="H470" s="241" t="s">
        <v>2645</v>
      </c>
      <c r="I470" s="239">
        <v>1</v>
      </c>
      <c r="J470" s="242" t="s">
        <v>2648</v>
      </c>
      <c r="K470" s="239">
        <v>2</v>
      </c>
    </row>
    <row r="471" spans="1:11" ht="45" x14ac:dyDescent="0.25">
      <c r="A471" s="239" t="s">
        <v>2571</v>
      </c>
      <c r="B471" s="239" t="s">
        <v>2668</v>
      </c>
      <c r="C471" s="239" t="s">
        <v>2573</v>
      </c>
      <c r="D471" s="240" t="s">
        <v>2574</v>
      </c>
      <c r="E471" s="239">
        <v>0</v>
      </c>
      <c r="F471" s="239" t="s">
        <v>567</v>
      </c>
      <c r="G471" s="239"/>
      <c r="H471" s="239" t="s">
        <v>567</v>
      </c>
      <c r="I471" s="239"/>
      <c r="J471" s="243" t="s">
        <v>2575</v>
      </c>
      <c r="K471" s="239">
        <v>3</v>
      </c>
    </row>
    <row r="472" spans="1:11" ht="45" x14ac:dyDescent="0.25">
      <c r="A472" s="239" t="s">
        <v>2571</v>
      </c>
      <c r="B472" s="239" t="s">
        <v>2669</v>
      </c>
      <c r="C472" s="239" t="s">
        <v>2577</v>
      </c>
      <c r="D472" s="240" t="s">
        <v>1310</v>
      </c>
      <c r="E472" s="239">
        <v>0</v>
      </c>
      <c r="F472" s="241" t="s">
        <v>2578</v>
      </c>
      <c r="G472" s="239">
        <v>1</v>
      </c>
      <c r="H472" s="242" t="s">
        <v>2579</v>
      </c>
      <c r="I472" s="239">
        <v>2</v>
      </c>
      <c r="J472" s="243" t="s">
        <v>2580</v>
      </c>
      <c r="K472" s="239">
        <v>3</v>
      </c>
    </row>
    <row r="473" spans="1:11" ht="45" x14ac:dyDescent="0.25">
      <c r="A473" s="239" t="s">
        <v>2670</v>
      </c>
      <c r="B473" s="239" t="s">
        <v>2671</v>
      </c>
      <c r="C473" s="239" t="s">
        <v>2583</v>
      </c>
      <c r="D473" s="240" t="s">
        <v>1310</v>
      </c>
      <c r="E473" s="239">
        <v>0</v>
      </c>
      <c r="F473" s="241" t="s">
        <v>2584</v>
      </c>
      <c r="G473" s="239">
        <v>1</v>
      </c>
      <c r="H473" s="243" t="s">
        <v>2585</v>
      </c>
      <c r="I473" s="239">
        <v>3</v>
      </c>
      <c r="J473" s="243" t="s">
        <v>2586</v>
      </c>
      <c r="K473" s="239">
        <v>3</v>
      </c>
    </row>
    <row r="474" spans="1:11" ht="60" x14ac:dyDescent="0.25">
      <c r="A474" s="239" t="s">
        <v>2672</v>
      </c>
      <c r="B474" s="239" t="s">
        <v>2673</v>
      </c>
      <c r="C474" s="239" t="s">
        <v>2622</v>
      </c>
      <c r="D474" s="240" t="s">
        <v>1310</v>
      </c>
      <c r="E474" s="239">
        <v>0</v>
      </c>
      <c r="F474" s="240" t="s">
        <v>1176</v>
      </c>
      <c r="G474" s="239">
        <v>0</v>
      </c>
      <c r="H474" s="242" t="s">
        <v>2619</v>
      </c>
      <c r="I474" s="239">
        <v>2</v>
      </c>
      <c r="J474" s="242" t="s">
        <v>1681</v>
      </c>
      <c r="K474" s="239">
        <v>2</v>
      </c>
    </row>
    <row r="475" spans="1:11" ht="45" x14ac:dyDescent="0.25">
      <c r="A475" s="239" t="s">
        <v>2674</v>
      </c>
      <c r="B475" s="239" t="s">
        <v>2675</v>
      </c>
      <c r="C475" s="239" t="s">
        <v>2622</v>
      </c>
      <c r="D475" s="240" t="s">
        <v>1310</v>
      </c>
      <c r="E475" s="239">
        <v>0</v>
      </c>
      <c r="F475" s="240" t="s">
        <v>1176</v>
      </c>
      <c r="G475" s="239">
        <v>0</v>
      </c>
      <c r="H475" s="241" t="s">
        <v>2623</v>
      </c>
      <c r="I475" s="239">
        <v>1</v>
      </c>
      <c r="J475" s="242" t="s">
        <v>2624</v>
      </c>
      <c r="K475" s="239">
        <v>2</v>
      </c>
    </row>
    <row r="476" spans="1:11" ht="60" x14ac:dyDescent="0.25">
      <c r="A476" s="239" t="s">
        <v>2676</v>
      </c>
      <c r="B476" s="239" t="s">
        <v>2677</v>
      </c>
      <c r="C476" s="239" t="s">
        <v>2622</v>
      </c>
      <c r="D476" s="240" t="s">
        <v>1310</v>
      </c>
      <c r="E476" s="239">
        <v>0</v>
      </c>
      <c r="F476" s="240" t="s">
        <v>1176</v>
      </c>
      <c r="G476" s="239">
        <v>0</v>
      </c>
      <c r="H476" s="241" t="s">
        <v>2645</v>
      </c>
      <c r="I476" s="239">
        <v>1</v>
      </c>
      <c r="J476" s="242" t="s">
        <v>2646</v>
      </c>
      <c r="K476" s="239">
        <v>2</v>
      </c>
    </row>
    <row r="477" spans="1:11" ht="45" x14ac:dyDescent="0.25">
      <c r="A477" s="239" t="s">
        <v>2678</v>
      </c>
      <c r="B477" s="239" t="s">
        <v>2679</v>
      </c>
      <c r="C477" s="239" t="s">
        <v>2622</v>
      </c>
      <c r="D477" s="240" t="s">
        <v>1310</v>
      </c>
      <c r="E477" s="239">
        <v>0</v>
      </c>
      <c r="F477" s="240" t="s">
        <v>1176</v>
      </c>
      <c r="G477" s="239">
        <v>0</v>
      </c>
      <c r="H477" s="241" t="s">
        <v>2645</v>
      </c>
      <c r="I477" s="239">
        <v>1</v>
      </c>
      <c r="J477" s="242" t="s">
        <v>2648</v>
      </c>
      <c r="K477" s="239">
        <v>2</v>
      </c>
    </row>
    <row r="478" spans="1:11" ht="45" x14ac:dyDescent="0.25">
      <c r="A478" s="239" t="s">
        <v>2571</v>
      </c>
      <c r="B478" s="239" t="s">
        <v>2680</v>
      </c>
      <c r="C478" s="239" t="s">
        <v>2573</v>
      </c>
      <c r="D478" s="240" t="s">
        <v>2574</v>
      </c>
      <c r="E478" s="239">
        <v>0</v>
      </c>
      <c r="F478" s="239" t="s">
        <v>567</v>
      </c>
      <c r="G478" s="239"/>
      <c r="H478" s="239" t="s">
        <v>567</v>
      </c>
      <c r="I478" s="239"/>
      <c r="J478" s="243" t="s">
        <v>2575</v>
      </c>
      <c r="K478" s="239">
        <v>3</v>
      </c>
    </row>
    <row r="479" spans="1:11" ht="45" x14ac:dyDescent="0.25">
      <c r="A479" s="239" t="s">
        <v>2571</v>
      </c>
      <c r="B479" s="239" t="s">
        <v>2681</v>
      </c>
      <c r="C479" s="239" t="s">
        <v>2577</v>
      </c>
      <c r="D479" s="240" t="s">
        <v>1310</v>
      </c>
      <c r="E479" s="239">
        <v>0</v>
      </c>
      <c r="F479" s="241" t="s">
        <v>2578</v>
      </c>
      <c r="G479" s="239">
        <v>1</v>
      </c>
      <c r="H479" s="242" t="s">
        <v>2579</v>
      </c>
      <c r="I479" s="239">
        <v>2</v>
      </c>
      <c r="J479" s="243" t="s">
        <v>2580</v>
      </c>
      <c r="K479" s="239">
        <v>3</v>
      </c>
    </row>
    <row r="480" spans="1:11" ht="45" x14ac:dyDescent="0.25">
      <c r="A480" s="239" t="s">
        <v>2682</v>
      </c>
      <c r="B480" s="239" t="s">
        <v>2683</v>
      </c>
      <c r="C480" s="239" t="s">
        <v>2583</v>
      </c>
      <c r="D480" s="240" t="s">
        <v>1310</v>
      </c>
      <c r="E480" s="239">
        <v>0</v>
      </c>
      <c r="F480" s="241" t="s">
        <v>2584</v>
      </c>
      <c r="G480" s="239">
        <v>1</v>
      </c>
      <c r="H480" s="243" t="s">
        <v>2585</v>
      </c>
      <c r="I480" s="239">
        <v>3</v>
      </c>
      <c r="J480" s="243" t="s">
        <v>2586</v>
      </c>
      <c r="K480" s="239">
        <v>3</v>
      </c>
    </row>
    <row r="481" spans="1:11" ht="60" x14ac:dyDescent="0.25">
      <c r="A481" s="239" t="s">
        <v>2684</v>
      </c>
      <c r="B481" s="239" t="s">
        <v>2685</v>
      </c>
      <c r="C481" s="239" t="s">
        <v>2622</v>
      </c>
      <c r="D481" s="240" t="s">
        <v>1310</v>
      </c>
      <c r="E481" s="239">
        <v>0</v>
      </c>
      <c r="F481" s="240" t="s">
        <v>1176</v>
      </c>
      <c r="G481" s="239">
        <v>0</v>
      </c>
      <c r="H481" s="242" t="s">
        <v>2686</v>
      </c>
      <c r="I481" s="239">
        <v>2</v>
      </c>
      <c r="J481" s="242" t="s">
        <v>1681</v>
      </c>
      <c r="K481" s="239">
        <v>2</v>
      </c>
    </row>
    <row r="482" spans="1:11" ht="45" x14ac:dyDescent="0.25">
      <c r="A482" s="239" t="s">
        <v>2687</v>
      </c>
      <c r="B482" s="239" t="s">
        <v>2688</v>
      </c>
      <c r="C482" s="239" t="s">
        <v>2622</v>
      </c>
      <c r="D482" s="240" t="s">
        <v>1310</v>
      </c>
      <c r="E482" s="239">
        <v>0</v>
      </c>
      <c r="F482" s="240" t="s">
        <v>1176</v>
      </c>
      <c r="G482" s="239">
        <v>0</v>
      </c>
      <c r="H482" s="241" t="s">
        <v>2623</v>
      </c>
      <c r="I482" s="239">
        <v>1</v>
      </c>
      <c r="J482" s="242" t="s">
        <v>2624</v>
      </c>
      <c r="K482" s="239">
        <v>2</v>
      </c>
    </row>
    <row r="483" spans="1:11" ht="60" x14ac:dyDescent="0.25">
      <c r="A483" s="239" t="s">
        <v>2689</v>
      </c>
      <c r="B483" s="239" t="s">
        <v>2690</v>
      </c>
      <c r="C483" s="239" t="s">
        <v>2622</v>
      </c>
      <c r="D483" s="240" t="s">
        <v>1310</v>
      </c>
      <c r="E483" s="239">
        <v>0</v>
      </c>
      <c r="F483" s="240" t="s">
        <v>1176</v>
      </c>
      <c r="G483" s="239">
        <v>0</v>
      </c>
      <c r="H483" s="241" t="s">
        <v>2645</v>
      </c>
      <c r="I483" s="239">
        <v>1</v>
      </c>
      <c r="J483" s="242" t="s">
        <v>2646</v>
      </c>
      <c r="K483" s="239">
        <v>2</v>
      </c>
    </row>
    <row r="484" spans="1:11" ht="45" x14ac:dyDescent="0.25">
      <c r="A484" s="239" t="s">
        <v>2691</v>
      </c>
      <c r="B484" s="239" t="s">
        <v>2692</v>
      </c>
      <c r="C484" s="239" t="s">
        <v>2622</v>
      </c>
      <c r="D484" s="240" t="s">
        <v>1310</v>
      </c>
      <c r="E484" s="239">
        <v>0</v>
      </c>
      <c r="F484" s="240" t="s">
        <v>1176</v>
      </c>
      <c r="G484" s="239">
        <v>0</v>
      </c>
      <c r="H484" s="241" t="s">
        <v>2645</v>
      </c>
      <c r="I484" s="239">
        <v>1</v>
      </c>
      <c r="J484" s="242" t="s">
        <v>2648</v>
      </c>
      <c r="K484" s="239">
        <v>2</v>
      </c>
    </row>
    <row r="485" spans="1:11" ht="45" x14ac:dyDescent="0.25">
      <c r="A485" s="239" t="s">
        <v>2693</v>
      </c>
      <c r="B485" s="239" t="s">
        <v>2694</v>
      </c>
      <c r="C485" s="239" t="s">
        <v>2583</v>
      </c>
      <c r="D485" s="240" t="s">
        <v>1310</v>
      </c>
      <c r="E485" s="239">
        <v>0</v>
      </c>
      <c r="F485" s="241" t="s">
        <v>2584</v>
      </c>
      <c r="G485" s="239">
        <v>1</v>
      </c>
      <c r="H485" s="243" t="s">
        <v>2585</v>
      </c>
      <c r="I485" s="239">
        <v>3</v>
      </c>
      <c r="J485" s="243" t="s">
        <v>2586</v>
      </c>
      <c r="K485" s="239">
        <v>3</v>
      </c>
    </row>
    <row r="486" spans="1:11" ht="60" x14ac:dyDescent="0.25">
      <c r="A486" s="239" t="s">
        <v>2695</v>
      </c>
      <c r="B486" s="239" t="s">
        <v>2696</v>
      </c>
      <c r="C486" s="239" t="s">
        <v>2622</v>
      </c>
      <c r="D486" s="240" t="s">
        <v>1310</v>
      </c>
      <c r="E486" s="239">
        <v>0</v>
      </c>
      <c r="F486" s="240" t="s">
        <v>1176</v>
      </c>
      <c r="G486" s="239">
        <v>0</v>
      </c>
      <c r="H486" s="241" t="s">
        <v>2697</v>
      </c>
      <c r="I486" s="239">
        <v>1</v>
      </c>
      <c r="J486" s="242" t="s">
        <v>2698</v>
      </c>
      <c r="K486" s="239">
        <v>2</v>
      </c>
    </row>
    <row r="487" spans="1:11" ht="45" x14ac:dyDescent="0.25">
      <c r="A487" s="239" t="s">
        <v>2571</v>
      </c>
      <c r="B487" s="239" t="s">
        <v>2699</v>
      </c>
      <c r="C487" s="239" t="s">
        <v>2573</v>
      </c>
      <c r="D487" s="240" t="s">
        <v>2574</v>
      </c>
      <c r="E487" s="239">
        <v>0</v>
      </c>
      <c r="F487" s="239" t="s">
        <v>567</v>
      </c>
      <c r="G487" s="239"/>
      <c r="H487" s="239" t="s">
        <v>567</v>
      </c>
      <c r="I487" s="239"/>
      <c r="J487" s="243" t="s">
        <v>2575</v>
      </c>
      <c r="K487" s="239">
        <v>3</v>
      </c>
    </row>
    <row r="488" spans="1:11" ht="60" x14ac:dyDescent="0.25">
      <c r="A488" s="239" t="s">
        <v>2700</v>
      </c>
      <c r="B488" s="239" t="s">
        <v>2701</v>
      </c>
      <c r="C488" s="239" t="s">
        <v>2577</v>
      </c>
      <c r="D488" s="240" t="s">
        <v>1310</v>
      </c>
      <c r="E488" s="239">
        <v>0</v>
      </c>
      <c r="F488" s="241" t="s">
        <v>2702</v>
      </c>
      <c r="G488" s="239">
        <v>1</v>
      </c>
      <c r="H488" s="243" t="s">
        <v>2703</v>
      </c>
      <c r="I488" s="239">
        <v>3</v>
      </c>
      <c r="J488" s="243" t="s">
        <v>2704</v>
      </c>
      <c r="K488" s="239">
        <v>3</v>
      </c>
    </row>
    <row r="489" spans="1:11" ht="45" x14ac:dyDescent="0.25">
      <c r="A489" s="239" t="s">
        <v>2705</v>
      </c>
      <c r="B489" s="239" t="s">
        <v>2706</v>
      </c>
      <c r="C489" s="239" t="s">
        <v>2707</v>
      </c>
      <c r="D489" s="240" t="s">
        <v>1310</v>
      </c>
      <c r="E489" s="239">
        <v>0</v>
      </c>
      <c r="F489" s="240" t="s">
        <v>1176</v>
      </c>
      <c r="G489" s="239">
        <v>0</v>
      </c>
      <c r="H489" s="241" t="s">
        <v>1901</v>
      </c>
      <c r="I489" s="239">
        <v>1</v>
      </c>
      <c r="J489" s="242" t="s">
        <v>1902</v>
      </c>
      <c r="K489" s="239">
        <v>2</v>
      </c>
    </row>
    <row r="490" spans="1:11" ht="45" x14ac:dyDescent="0.25">
      <c r="A490" s="239" t="s">
        <v>2708</v>
      </c>
      <c r="B490" s="239" t="s">
        <v>2709</v>
      </c>
      <c r="C490" s="239" t="s">
        <v>2707</v>
      </c>
      <c r="D490" s="240" t="s">
        <v>1310</v>
      </c>
      <c r="E490" s="239">
        <v>0</v>
      </c>
      <c r="F490" s="240" t="s">
        <v>1176</v>
      </c>
      <c r="G490" s="239">
        <v>0</v>
      </c>
      <c r="H490" s="241" t="s">
        <v>2710</v>
      </c>
      <c r="I490" s="239">
        <v>1</v>
      </c>
      <c r="J490" s="242" t="s">
        <v>2711</v>
      </c>
      <c r="K490" s="239">
        <v>2</v>
      </c>
    </row>
    <row r="491" spans="1:11" ht="60" x14ac:dyDescent="0.25">
      <c r="A491" s="239" t="s">
        <v>1096</v>
      </c>
      <c r="B491" s="239" t="s">
        <v>2712</v>
      </c>
      <c r="C491" s="239" t="s">
        <v>1098</v>
      </c>
      <c r="D491" s="240" t="s">
        <v>1099</v>
      </c>
      <c r="E491" s="239">
        <v>0</v>
      </c>
      <c r="F491" s="241" t="s">
        <v>1100</v>
      </c>
      <c r="G491" s="239">
        <v>1</v>
      </c>
      <c r="H491" s="242" t="s">
        <v>1101</v>
      </c>
      <c r="I491" s="239">
        <v>2</v>
      </c>
      <c r="J491" s="243" t="s">
        <v>1102</v>
      </c>
      <c r="K491" s="239">
        <v>3</v>
      </c>
    </row>
    <row r="492" spans="1:11" ht="45" x14ac:dyDescent="0.25">
      <c r="A492" s="239" t="s">
        <v>1103</v>
      </c>
      <c r="B492" s="239" t="s">
        <v>2713</v>
      </c>
      <c r="C492" s="239" t="s">
        <v>1105</v>
      </c>
      <c r="D492" s="240" t="s">
        <v>1106</v>
      </c>
      <c r="E492" s="239">
        <v>0</v>
      </c>
      <c r="F492" s="240" t="s">
        <v>1184</v>
      </c>
      <c r="G492" s="239">
        <v>0</v>
      </c>
      <c r="H492" s="241" t="s">
        <v>1185</v>
      </c>
      <c r="I492" s="239">
        <v>1</v>
      </c>
      <c r="J492" s="242" t="s">
        <v>1109</v>
      </c>
      <c r="K492" s="239">
        <v>2</v>
      </c>
    </row>
    <row r="493" spans="1:11" ht="30" x14ac:dyDescent="0.25">
      <c r="A493" s="239" t="s">
        <v>1110</v>
      </c>
      <c r="B493" s="239" t="s">
        <v>2714</v>
      </c>
      <c r="C493" s="239" t="s">
        <v>1112</v>
      </c>
      <c r="D493" s="240" t="s">
        <v>1113</v>
      </c>
      <c r="E493" s="239">
        <v>0</v>
      </c>
      <c r="F493" s="240" t="s">
        <v>1114</v>
      </c>
      <c r="G493" s="239">
        <v>0</v>
      </c>
      <c r="H493" s="241" t="s">
        <v>1187</v>
      </c>
      <c r="I493" s="239">
        <v>1</v>
      </c>
      <c r="J493" s="242" t="s">
        <v>1188</v>
      </c>
      <c r="K493" s="239">
        <v>2</v>
      </c>
    </row>
    <row r="494" spans="1:11" ht="45" x14ac:dyDescent="0.25">
      <c r="A494" s="239" t="s">
        <v>2715</v>
      </c>
      <c r="B494" s="239" t="s">
        <v>2716</v>
      </c>
      <c r="C494" s="239" t="s">
        <v>2717</v>
      </c>
      <c r="D494" s="240" t="s">
        <v>2718</v>
      </c>
      <c r="E494" s="239">
        <v>0</v>
      </c>
      <c r="F494" s="241" t="s">
        <v>2719</v>
      </c>
      <c r="G494" s="239">
        <v>1</v>
      </c>
      <c r="H494" s="242" t="s">
        <v>2720</v>
      </c>
      <c r="I494" s="239">
        <v>2</v>
      </c>
      <c r="J494" s="243" t="s">
        <v>2721</v>
      </c>
      <c r="K494" s="239">
        <v>3</v>
      </c>
    </row>
    <row r="495" spans="1:11" ht="45" x14ac:dyDescent="0.25">
      <c r="A495" s="239" t="s">
        <v>2722</v>
      </c>
      <c r="B495" s="239" t="s">
        <v>2723</v>
      </c>
      <c r="C495" s="239" t="s">
        <v>2724</v>
      </c>
      <c r="D495" s="241" t="s">
        <v>2725</v>
      </c>
      <c r="E495" s="239">
        <v>1</v>
      </c>
      <c r="F495" s="239" t="s">
        <v>567</v>
      </c>
      <c r="G495" s="239"/>
      <c r="H495" s="239" t="s">
        <v>567</v>
      </c>
      <c r="I495" s="239"/>
      <c r="J495" s="243" t="s">
        <v>2726</v>
      </c>
      <c r="K495" s="239">
        <v>3</v>
      </c>
    </row>
    <row r="496" spans="1:11" ht="45" x14ac:dyDescent="0.25">
      <c r="A496" s="239" t="s">
        <v>2727</v>
      </c>
      <c r="B496" s="239" t="s">
        <v>2728</v>
      </c>
      <c r="C496" s="239" t="s">
        <v>2729</v>
      </c>
      <c r="D496" s="239" t="s">
        <v>2730</v>
      </c>
      <c r="E496" s="239"/>
      <c r="F496" s="239" t="s">
        <v>2731</v>
      </c>
      <c r="G496" s="239"/>
      <c r="H496" s="239" t="s">
        <v>2732</v>
      </c>
      <c r="I496" s="239"/>
      <c r="J496" s="239" t="s">
        <v>2733</v>
      </c>
      <c r="K496" s="239"/>
    </row>
    <row r="497" spans="1:11" ht="75" x14ac:dyDescent="0.25">
      <c r="A497" s="239" t="s">
        <v>2727</v>
      </c>
      <c r="B497" s="239" t="s">
        <v>2734</v>
      </c>
      <c r="C497" s="239" t="s">
        <v>2735</v>
      </c>
      <c r="D497" s="239" t="s">
        <v>2736</v>
      </c>
      <c r="E497" s="239"/>
      <c r="F497" s="239" t="s">
        <v>2737</v>
      </c>
      <c r="G497" s="239"/>
      <c r="H497" s="239" t="s">
        <v>2738</v>
      </c>
      <c r="I497" s="239"/>
      <c r="J497" s="239" t="s">
        <v>2739</v>
      </c>
      <c r="K497" s="239"/>
    </row>
    <row r="498" spans="1:11" ht="30" x14ac:dyDescent="0.25">
      <c r="A498" s="239" t="s">
        <v>2727</v>
      </c>
      <c r="B498" s="239" t="s">
        <v>2740</v>
      </c>
      <c r="C498" s="239" t="s">
        <v>2741</v>
      </c>
      <c r="D498" s="240" t="s">
        <v>2742</v>
      </c>
      <c r="E498" s="239">
        <v>0</v>
      </c>
      <c r="F498" s="239" t="s">
        <v>567</v>
      </c>
      <c r="G498" s="239"/>
      <c r="H498" s="239" t="s">
        <v>567</v>
      </c>
      <c r="I498" s="239"/>
      <c r="J498" s="243" t="s">
        <v>2743</v>
      </c>
      <c r="K498" s="239">
        <v>3</v>
      </c>
    </row>
    <row r="499" spans="1:11" ht="75" x14ac:dyDescent="0.25">
      <c r="A499" s="239" t="s">
        <v>2744</v>
      </c>
      <c r="B499" s="239" t="s">
        <v>2745</v>
      </c>
      <c r="C499" s="239" t="s">
        <v>2746</v>
      </c>
      <c r="D499" s="240" t="s">
        <v>2747</v>
      </c>
      <c r="E499" s="239">
        <v>0</v>
      </c>
      <c r="F499" s="241" t="s">
        <v>2748</v>
      </c>
      <c r="G499" s="239">
        <v>1</v>
      </c>
      <c r="H499" s="242" t="s">
        <v>2749</v>
      </c>
      <c r="I499" s="239">
        <v>2</v>
      </c>
      <c r="J499" s="243" t="s">
        <v>2750</v>
      </c>
      <c r="K499" s="239">
        <v>3</v>
      </c>
    </row>
    <row r="500" spans="1:11" ht="60" x14ac:dyDescent="0.25">
      <c r="A500" s="239" t="s">
        <v>2751</v>
      </c>
      <c r="B500" s="239" t="s">
        <v>2752</v>
      </c>
      <c r="C500" s="239" t="s">
        <v>2753</v>
      </c>
      <c r="D500" s="240" t="s">
        <v>2754</v>
      </c>
      <c r="E500" s="239">
        <v>0</v>
      </c>
      <c r="F500" s="241" t="s">
        <v>2755</v>
      </c>
      <c r="G500" s="239">
        <v>1</v>
      </c>
      <c r="H500" s="242" t="s">
        <v>2756</v>
      </c>
      <c r="I500" s="239">
        <v>2</v>
      </c>
      <c r="J500" s="243" t="s">
        <v>2757</v>
      </c>
      <c r="K500" s="239">
        <v>3</v>
      </c>
    </row>
    <row r="501" spans="1:11" ht="45" x14ac:dyDescent="0.25">
      <c r="A501" s="239" t="s">
        <v>2758</v>
      </c>
      <c r="B501" s="239" t="s">
        <v>2759</v>
      </c>
      <c r="C501" s="239" t="s">
        <v>2760</v>
      </c>
      <c r="D501" s="240" t="s">
        <v>2761</v>
      </c>
      <c r="E501" s="239">
        <v>0</v>
      </c>
      <c r="F501" s="239" t="s">
        <v>567</v>
      </c>
      <c r="G501" s="239"/>
      <c r="H501" s="239" t="s">
        <v>567</v>
      </c>
      <c r="I501" s="239"/>
      <c r="J501" s="243" t="s">
        <v>2762</v>
      </c>
      <c r="K501" s="239">
        <v>3</v>
      </c>
    </row>
    <row r="502" spans="1:11" ht="60" x14ac:dyDescent="0.25">
      <c r="A502" s="239" t="s">
        <v>2763</v>
      </c>
      <c r="B502" s="239" t="s">
        <v>2764</v>
      </c>
      <c r="C502" s="239" t="s">
        <v>2765</v>
      </c>
      <c r="D502" s="239" t="s">
        <v>2766</v>
      </c>
      <c r="E502" s="239"/>
      <c r="F502" s="239" t="s">
        <v>2767</v>
      </c>
      <c r="G502" s="239"/>
      <c r="H502" s="239" t="s">
        <v>2768</v>
      </c>
      <c r="I502" s="239"/>
      <c r="J502" s="239" t="s">
        <v>2769</v>
      </c>
      <c r="K502" s="239"/>
    </row>
    <row r="503" spans="1:11" ht="45" x14ac:dyDescent="0.25">
      <c r="A503" s="239" t="s">
        <v>2552</v>
      </c>
      <c r="B503" s="239" t="s">
        <v>2770</v>
      </c>
      <c r="C503" s="239" t="s">
        <v>2771</v>
      </c>
      <c r="D503" s="239" t="s">
        <v>2772</v>
      </c>
      <c r="E503" s="239"/>
      <c r="F503" s="239" t="s">
        <v>2773</v>
      </c>
      <c r="G503" s="239"/>
      <c r="H503" s="239" t="s">
        <v>2774</v>
      </c>
      <c r="I503" s="239"/>
      <c r="J503" s="239" t="s">
        <v>2775</v>
      </c>
      <c r="K503" s="239"/>
    </row>
    <row r="504" spans="1:11" ht="30" x14ac:dyDescent="0.25">
      <c r="A504" s="239" t="s">
        <v>851</v>
      </c>
      <c r="B504" s="239" t="s">
        <v>2776</v>
      </c>
      <c r="C504" s="239" t="s">
        <v>2777</v>
      </c>
      <c r="D504" s="240" t="s">
        <v>2778</v>
      </c>
      <c r="E504" s="239">
        <v>0</v>
      </c>
      <c r="F504" s="240" t="s">
        <v>2779</v>
      </c>
      <c r="G504" s="239">
        <v>0</v>
      </c>
      <c r="H504" s="241" t="s">
        <v>2780</v>
      </c>
      <c r="I504" s="239">
        <v>1</v>
      </c>
      <c r="J504" s="242" t="s">
        <v>2781</v>
      </c>
      <c r="K504" s="239">
        <v>2</v>
      </c>
    </row>
    <row r="505" spans="1:11" ht="60" x14ac:dyDescent="0.25">
      <c r="A505" s="239" t="s">
        <v>2782</v>
      </c>
      <c r="B505" s="239" t="s">
        <v>2783</v>
      </c>
      <c r="C505" s="239" t="s">
        <v>2784</v>
      </c>
      <c r="D505" s="240" t="s">
        <v>2785</v>
      </c>
      <c r="E505" s="239">
        <v>0</v>
      </c>
      <c r="F505" s="240" t="s">
        <v>2786</v>
      </c>
      <c r="G505" s="239">
        <v>0</v>
      </c>
      <c r="H505" s="241" t="s">
        <v>2787</v>
      </c>
      <c r="I505" s="239">
        <v>1</v>
      </c>
      <c r="J505" s="242" t="s">
        <v>2788</v>
      </c>
      <c r="K505" s="239">
        <v>2</v>
      </c>
    </row>
    <row r="506" spans="1:11" ht="30" x14ac:dyDescent="0.25">
      <c r="A506" s="239" t="s">
        <v>2789</v>
      </c>
      <c r="B506" s="239" t="s">
        <v>2790</v>
      </c>
      <c r="C506" s="239" t="s">
        <v>2791</v>
      </c>
      <c r="D506" s="240" t="s">
        <v>2792</v>
      </c>
      <c r="E506" s="239">
        <v>0</v>
      </c>
      <c r="F506" s="240" t="s">
        <v>2793</v>
      </c>
      <c r="G506" s="239">
        <v>0</v>
      </c>
      <c r="H506" s="241" t="s">
        <v>2794</v>
      </c>
      <c r="I506" s="239">
        <v>1</v>
      </c>
      <c r="J506" s="242" t="s">
        <v>2795</v>
      </c>
      <c r="K506" s="239">
        <v>2</v>
      </c>
    </row>
    <row r="507" spans="1:11" ht="30" x14ac:dyDescent="0.25">
      <c r="A507" s="239" t="s">
        <v>2796</v>
      </c>
      <c r="B507" s="239" t="s">
        <v>2797</v>
      </c>
      <c r="C507" s="239" t="s">
        <v>1650</v>
      </c>
      <c r="D507" s="240" t="s">
        <v>2798</v>
      </c>
      <c r="E507" s="239">
        <v>0</v>
      </c>
      <c r="F507" s="240" t="s">
        <v>2799</v>
      </c>
      <c r="G507" s="239">
        <v>0</v>
      </c>
      <c r="H507" s="241" t="s">
        <v>2800</v>
      </c>
      <c r="I507" s="239">
        <v>1</v>
      </c>
      <c r="J507" s="242" t="s">
        <v>2801</v>
      </c>
      <c r="K507" s="239">
        <v>2</v>
      </c>
    </row>
    <row r="508" spans="1:11" ht="30" x14ac:dyDescent="0.25">
      <c r="A508" s="239" t="s">
        <v>2802</v>
      </c>
      <c r="B508" s="239" t="s">
        <v>2803</v>
      </c>
      <c r="C508" s="239" t="s">
        <v>2804</v>
      </c>
      <c r="D508" s="240" t="s">
        <v>2805</v>
      </c>
      <c r="E508" s="239">
        <v>0</v>
      </c>
      <c r="F508" s="241" t="s">
        <v>2806</v>
      </c>
      <c r="G508" s="239">
        <v>1</v>
      </c>
      <c r="H508" s="241" t="s">
        <v>2807</v>
      </c>
      <c r="I508" s="239">
        <v>1</v>
      </c>
      <c r="J508" s="242" t="s">
        <v>2808</v>
      </c>
      <c r="K508" s="239">
        <v>2</v>
      </c>
    </row>
    <row r="509" spans="1:11" ht="45" x14ac:dyDescent="0.25">
      <c r="A509" s="239" t="s">
        <v>2809</v>
      </c>
      <c r="B509" s="239" t="s">
        <v>2810</v>
      </c>
      <c r="C509" s="239" t="s">
        <v>1962</v>
      </c>
      <c r="D509" s="240" t="s">
        <v>2811</v>
      </c>
      <c r="E509" s="239">
        <v>0</v>
      </c>
      <c r="F509" s="240" t="s">
        <v>2812</v>
      </c>
      <c r="G509" s="239">
        <v>0</v>
      </c>
      <c r="H509" s="242" t="s">
        <v>2813</v>
      </c>
      <c r="I509" s="239">
        <v>2</v>
      </c>
      <c r="J509" s="242" t="s">
        <v>2814</v>
      </c>
      <c r="K509" s="239">
        <v>2</v>
      </c>
    </row>
    <row r="510" spans="1:11" ht="30" x14ac:dyDescent="0.25">
      <c r="A510" s="239" t="s">
        <v>2815</v>
      </c>
      <c r="B510" s="239" t="s">
        <v>2816</v>
      </c>
      <c r="C510" s="239" t="s">
        <v>2817</v>
      </c>
      <c r="D510" s="240" t="s">
        <v>2818</v>
      </c>
      <c r="E510" s="239">
        <v>0</v>
      </c>
      <c r="F510" s="240" t="s">
        <v>2819</v>
      </c>
      <c r="G510" s="239">
        <v>0</v>
      </c>
      <c r="H510" s="242" t="s">
        <v>2813</v>
      </c>
      <c r="I510" s="239">
        <v>2</v>
      </c>
      <c r="J510" s="242" t="s">
        <v>2820</v>
      </c>
      <c r="K510" s="239">
        <v>2</v>
      </c>
    </row>
    <row r="511" spans="1:11" ht="30" x14ac:dyDescent="0.25">
      <c r="A511" s="239" t="s">
        <v>2821</v>
      </c>
      <c r="B511" s="239" t="s">
        <v>2822</v>
      </c>
      <c r="C511" s="239" t="s">
        <v>2519</v>
      </c>
      <c r="D511" s="240" t="s">
        <v>2823</v>
      </c>
      <c r="E511" s="239">
        <v>0</v>
      </c>
      <c r="F511" s="241" t="s">
        <v>2824</v>
      </c>
      <c r="G511" s="239">
        <v>1</v>
      </c>
      <c r="H511" s="242" t="s">
        <v>2825</v>
      </c>
      <c r="I511" s="239">
        <v>2</v>
      </c>
      <c r="J511" s="243" t="s">
        <v>2826</v>
      </c>
      <c r="K511" s="239">
        <v>3</v>
      </c>
    </row>
    <row r="512" spans="1:11" ht="45" x14ac:dyDescent="0.25">
      <c r="A512" s="239" t="s">
        <v>2827</v>
      </c>
      <c r="B512" s="239" t="s">
        <v>2828</v>
      </c>
      <c r="C512" s="239" t="s">
        <v>1962</v>
      </c>
      <c r="D512" s="240" t="s">
        <v>2829</v>
      </c>
      <c r="E512" s="239">
        <v>0</v>
      </c>
      <c r="F512" s="240" t="s">
        <v>2830</v>
      </c>
      <c r="G512" s="239">
        <v>0</v>
      </c>
      <c r="H512" s="242" t="s">
        <v>2831</v>
      </c>
      <c r="I512" s="239">
        <v>2</v>
      </c>
      <c r="J512" s="242" t="s">
        <v>2832</v>
      </c>
      <c r="K512" s="239">
        <v>2</v>
      </c>
    </row>
    <row r="513" spans="1:11" ht="45" x14ac:dyDescent="0.25">
      <c r="A513" s="239" t="s">
        <v>2833</v>
      </c>
      <c r="B513" s="239" t="s">
        <v>2834</v>
      </c>
      <c r="C513" s="239" t="s">
        <v>1962</v>
      </c>
      <c r="D513" s="240" t="s">
        <v>2811</v>
      </c>
      <c r="E513" s="239">
        <v>0</v>
      </c>
      <c r="F513" s="240" t="s">
        <v>2812</v>
      </c>
      <c r="G513" s="239">
        <v>0</v>
      </c>
      <c r="H513" s="242" t="s">
        <v>2835</v>
      </c>
      <c r="I513" s="239">
        <v>2</v>
      </c>
      <c r="J513" s="242" t="s">
        <v>2836</v>
      </c>
      <c r="K513" s="239">
        <v>2</v>
      </c>
    </row>
    <row r="514" spans="1:11" ht="30" x14ac:dyDescent="0.25">
      <c r="A514" s="239" t="s">
        <v>2837</v>
      </c>
      <c r="B514" s="239" t="s">
        <v>2838</v>
      </c>
      <c r="C514" s="239" t="s">
        <v>2839</v>
      </c>
      <c r="D514" s="240" t="s">
        <v>2840</v>
      </c>
      <c r="E514" s="239">
        <v>0</v>
      </c>
      <c r="F514" s="240" t="s">
        <v>2841</v>
      </c>
      <c r="G514" s="239">
        <v>0</v>
      </c>
      <c r="H514" s="242" t="s">
        <v>2842</v>
      </c>
      <c r="I514" s="239">
        <v>2</v>
      </c>
      <c r="J514" s="243" t="s">
        <v>2843</v>
      </c>
      <c r="K514" s="239">
        <v>3</v>
      </c>
    </row>
    <row r="515" spans="1:11" ht="45" x14ac:dyDescent="0.25">
      <c r="A515" s="239" t="s">
        <v>2844</v>
      </c>
      <c r="B515" s="239" t="s">
        <v>2845</v>
      </c>
      <c r="C515" s="239" t="s">
        <v>2519</v>
      </c>
      <c r="D515" s="240" t="s">
        <v>2829</v>
      </c>
      <c r="E515" s="239">
        <v>0</v>
      </c>
      <c r="F515" s="240" t="s">
        <v>2830</v>
      </c>
      <c r="G515" s="239">
        <v>0</v>
      </c>
      <c r="H515" s="242" t="s">
        <v>2831</v>
      </c>
      <c r="I515" s="239">
        <v>2</v>
      </c>
      <c r="J515" s="242" t="s">
        <v>2832</v>
      </c>
      <c r="K515" s="239">
        <v>2</v>
      </c>
    </row>
    <row r="516" spans="1:11" x14ac:dyDescent="0.25">
      <c r="A516" s="239" t="s">
        <v>2846</v>
      </c>
      <c r="B516" s="239" t="s">
        <v>2847</v>
      </c>
      <c r="C516" s="239" t="s">
        <v>2519</v>
      </c>
      <c r="D516" s="240" t="s">
        <v>2848</v>
      </c>
      <c r="E516" s="239">
        <v>0</v>
      </c>
      <c r="F516" s="241" t="s">
        <v>2849</v>
      </c>
      <c r="G516" s="239">
        <v>1</v>
      </c>
      <c r="H516" s="242" t="s">
        <v>2850</v>
      </c>
      <c r="I516" s="239">
        <v>2</v>
      </c>
      <c r="J516" s="243" t="s">
        <v>2851</v>
      </c>
      <c r="K516" s="239">
        <v>3</v>
      </c>
    </row>
    <row r="517" spans="1:11" x14ac:dyDescent="0.25">
      <c r="A517" s="239" t="s">
        <v>2852</v>
      </c>
      <c r="B517" s="239" t="s">
        <v>2853</v>
      </c>
      <c r="C517" s="239" t="s">
        <v>2519</v>
      </c>
      <c r="D517" s="240" t="s">
        <v>2854</v>
      </c>
      <c r="E517" s="239">
        <v>0</v>
      </c>
      <c r="F517" s="241" t="s">
        <v>2855</v>
      </c>
      <c r="G517" s="239">
        <v>1</v>
      </c>
      <c r="H517" s="242" t="s">
        <v>2856</v>
      </c>
      <c r="I517" s="239">
        <v>2</v>
      </c>
      <c r="J517" s="243" t="s">
        <v>2857</v>
      </c>
      <c r="K517" s="239">
        <v>3</v>
      </c>
    </row>
    <row r="518" spans="1:11" x14ac:dyDescent="0.25">
      <c r="A518" s="239" t="s">
        <v>2858</v>
      </c>
      <c r="B518" s="239" t="s">
        <v>2859</v>
      </c>
      <c r="C518" s="239" t="s">
        <v>2519</v>
      </c>
      <c r="D518" s="240" t="s">
        <v>2860</v>
      </c>
      <c r="E518" s="239">
        <v>0</v>
      </c>
      <c r="F518" s="241" t="s">
        <v>2861</v>
      </c>
      <c r="G518" s="239">
        <v>1</v>
      </c>
      <c r="H518" s="242" t="s">
        <v>2862</v>
      </c>
      <c r="I518" s="239">
        <v>2</v>
      </c>
      <c r="J518" s="242" t="s">
        <v>2863</v>
      </c>
      <c r="K518" s="239">
        <v>2</v>
      </c>
    </row>
    <row r="519" spans="1:11" ht="30" x14ac:dyDescent="0.25">
      <c r="A519" s="244" t="s">
        <v>2864</v>
      </c>
      <c r="B519" s="244" t="s">
        <v>2865</v>
      </c>
      <c r="C519" s="244" t="s">
        <v>1962</v>
      </c>
      <c r="D519" s="240" t="s">
        <v>2866</v>
      </c>
      <c r="E519" s="239">
        <v>0</v>
      </c>
      <c r="F519" s="240" t="s">
        <v>2867</v>
      </c>
      <c r="G519" s="239">
        <v>0</v>
      </c>
      <c r="H519" s="242" t="s">
        <v>2868</v>
      </c>
      <c r="I519" s="239">
        <v>2</v>
      </c>
      <c r="J519" s="243" t="s">
        <v>2869</v>
      </c>
      <c r="K519" s="239">
        <v>3</v>
      </c>
    </row>
    <row r="520" spans="1:11" ht="30" x14ac:dyDescent="0.25">
      <c r="A520" s="239" t="s">
        <v>2870</v>
      </c>
      <c r="B520" s="239" t="s">
        <v>2871</v>
      </c>
      <c r="C520" s="239" t="s">
        <v>1962</v>
      </c>
      <c r="D520" s="240" t="s">
        <v>2818</v>
      </c>
      <c r="E520" s="239">
        <v>0</v>
      </c>
      <c r="F520" s="240" t="s">
        <v>2819</v>
      </c>
      <c r="G520" s="239">
        <v>0</v>
      </c>
      <c r="H520" s="242" t="s">
        <v>2872</v>
      </c>
      <c r="I520" s="239">
        <v>2</v>
      </c>
      <c r="J520" s="242" t="s">
        <v>2814</v>
      </c>
      <c r="K520" s="239">
        <v>2</v>
      </c>
    </row>
    <row r="521" spans="1:11" x14ac:dyDescent="0.25">
      <c r="A521" s="239" t="s">
        <v>2873</v>
      </c>
      <c r="B521" s="239" t="s">
        <v>2874</v>
      </c>
      <c r="C521" s="239" t="s">
        <v>1962</v>
      </c>
      <c r="D521" s="240" t="s">
        <v>2875</v>
      </c>
      <c r="E521" s="239">
        <v>0</v>
      </c>
      <c r="F521" s="240" t="s">
        <v>2876</v>
      </c>
      <c r="G521" s="239">
        <v>0</v>
      </c>
      <c r="H521" s="242" t="s">
        <v>2877</v>
      </c>
      <c r="I521" s="239">
        <v>2</v>
      </c>
      <c r="J521" s="243" t="s">
        <v>2878</v>
      </c>
      <c r="K521" s="239">
        <v>3</v>
      </c>
    </row>
    <row r="522" spans="1:11" ht="30" x14ac:dyDescent="0.25">
      <c r="A522" s="239" t="s">
        <v>2879</v>
      </c>
      <c r="B522" s="239" t="s">
        <v>2880</v>
      </c>
      <c r="C522" s="239" t="s">
        <v>2881</v>
      </c>
      <c r="D522" s="240" t="s">
        <v>2875</v>
      </c>
      <c r="E522" s="239">
        <v>0</v>
      </c>
      <c r="F522" s="240" t="s">
        <v>2876</v>
      </c>
      <c r="G522" s="239">
        <v>0</v>
      </c>
      <c r="H522" s="242" t="s">
        <v>2882</v>
      </c>
      <c r="I522" s="239">
        <v>2</v>
      </c>
      <c r="J522" s="243" t="s">
        <v>2883</v>
      </c>
      <c r="K522" s="239">
        <v>3</v>
      </c>
    </row>
    <row r="523" spans="1:11" ht="45" x14ac:dyDescent="0.25">
      <c r="A523" s="239" t="s">
        <v>2884</v>
      </c>
      <c r="B523" s="239" t="s">
        <v>2885</v>
      </c>
      <c r="C523" s="239" t="s">
        <v>1962</v>
      </c>
      <c r="D523" s="240" t="s">
        <v>2811</v>
      </c>
      <c r="E523" s="239">
        <v>0</v>
      </c>
      <c r="F523" s="240" t="s">
        <v>2812</v>
      </c>
      <c r="G523" s="239">
        <v>0</v>
      </c>
      <c r="H523" s="242" t="s">
        <v>2835</v>
      </c>
      <c r="I523" s="239">
        <v>2</v>
      </c>
      <c r="J523" s="242" t="s">
        <v>2836</v>
      </c>
      <c r="K523" s="239">
        <v>2</v>
      </c>
    </row>
    <row r="524" spans="1:11" ht="30" x14ac:dyDescent="0.25">
      <c r="A524" s="239" t="s">
        <v>2886</v>
      </c>
      <c r="B524" s="239" t="s">
        <v>2887</v>
      </c>
      <c r="C524" s="239" t="s">
        <v>1962</v>
      </c>
      <c r="D524" s="240" t="s">
        <v>2818</v>
      </c>
      <c r="E524" s="239">
        <v>0</v>
      </c>
      <c r="F524" s="240" t="s">
        <v>2819</v>
      </c>
      <c r="G524" s="239">
        <v>0</v>
      </c>
      <c r="H524" s="242" t="s">
        <v>2872</v>
      </c>
      <c r="I524" s="239">
        <v>2</v>
      </c>
      <c r="J524" s="242" t="s">
        <v>2814</v>
      </c>
      <c r="K524" s="239">
        <v>2</v>
      </c>
    </row>
    <row r="525" spans="1:11" ht="30" x14ac:dyDescent="0.25">
      <c r="A525" s="239" t="s">
        <v>2888</v>
      </c>
      <c r="B525" s="239" t="s">
        <v>2889</v>
      </c>
      <c r="C525" s="239" t="s">
        <v>1962</v>
      </c>
      <c r="D525" s="240" t="s">
        <v>2818</v>
      </c>
      <c r="E525" s="239">
        <v>0</v>
      </c>
      <c r="F525" s="240" t="s">
        <v>2819</v>
      </c>
      <c r="G525" s="239">
        <v>0</v>
      </c>
      <c r="H525" s="242" t="s">
        <v>2872</v>
      </c>
      <c r="I525" s="239">
        <v>2</v>
      </c>
      <c r="J525" s="242" t="s">
        <v>2814</v>
      </c>
      <c r="K525" s="239">
        <v>2</v>
      </c>
    </row>
    <row r="526" spans="1:11" ht="30" x14ac:dyDescent="0.25">
      <c r="A526" s="239" t="s">
        <v>2890</v>
      </c>
      <c r="B526" s="239" t="s">
        <v>2891</v>
      </c>
      <c r="C526" s="239" t="s">
        <v>1962</v>
      </c>
      <c r="D526" s="240" t="s">
        <v>2818</v>
      </c>
      <c r="E526" s="239">
        <v>0</v>
      </c>
      <c r="F526" s="240" t="s">
        <v>2819</v>
      </c>
      <c r="G526" s="239">
        <v>0</v>
      </c>
      <c r="H526" s="242" t="s">
        <v>2872</v>
      </c>
      <c r="I526" s="239">
        <v>2</v>
      </c>
      <c r="J526" s="242" t="s">
        <v>2814</v>
      </c>
      <c r="K526" s="239">
        <v>2</v>
      </c>
    </row>
    <row r="527" spans="1:11" ht="30" x14ac:dyDescent="0.25">
      <c r="A527" s="239" t="s">
        <v>2892</v>
      </c>
      <c r="B527" s="239" t="s">
        <v>2893</v>
      </c>
      <c r="C527" s="239" t="s">
        <v>2894</v>
      </c>
      <c r="D527" s="240" t="s">
        <v>2895</v>
      </c>
      <c r="E527" s="239">
        <v>0</v>
      </c>
      <c r="F527" s="240" t="s">
        <v>2896</v>
      </c>
      <c r="G527" s="239">
        <v>0</v>
      </c>
      <c r="H527" s="242" t="s">
        <v>2897</v>
      </c>
      <c r="I527" s="239">
        <v>2</v>
      </c>
      <c r="J527" s="242" t="s">
        <v>2898</v>
      </c>
      <c r="K527" s="239">
        <v>2</v>
      </c>
    </row>
    <row r="528" spans="1:11" ht="30" x14ac:dyDescent="0.25">
      <c r="A528" s="239" t="s">
        <v>2892</v>
      </c>
      <c r="B528" s="239" t="s">
        <v>2899</v>
      </c>
      <c r="C528" s="239" t="s">
        <v>2900</v>
      </c>
      <c r="D528" s="240" t="s">
        <v>2901</v>
      </c>
      <c r="E528" s="239">
        <v>0</v>
      </c>
      <c r="F528" s="241" t="s">
        <v>2902</v>
      </c>
      <c r="G528" s="239">
        <v>1</v>
      </c>
      <c r="H528" s="242" t="s">
        <v>2903</v>
      </c>
      <c r="I528" s="239">
        <v>2</v>
      </c>
      <c r="J528" s="242" t="s">
        <v>2904</v>
      </c>
      <c r="K528" s="239">
        <v>2</v>
      </c>
    </row>
    <row r="529" spans="1:11" ht="45" x14ac:dyDescent="0.25">
      <c r="A529" s="239" t="s">
        <v>2892</v>
      </c>
      <c r="B529" s="239" t="s">
        <v>2905</v>
      </c>
      <c r="C529" s="239" t="s">
        <v>1962</v>
      </c>
      <c r="D529" s="240" t="s">
        <v>2811</v>
      </c>
      <c r="E529" s="239">
        <v>0</v>
      </c>
      <c r="F529" s="240" t="s">
        <v>2812</v>
      </c>
      <c r="G529" s="239">
        <v>0</v>
      </c>
      <c r="H529" s="242" t="s">
        <v>2906</v>
      </c>
      <c r="I529" s="239">
        <v>2</v>
      </c>
      <c r="J529" s="242" t="s">
        <v>2836</v>
      </c>
      <c r="K529" s="239">
        <v>2</v>
      </c>
    </row>
    <row r="530" spans="1:11" ht="30" x14ac:dyDescent="0.25">
      <c r="A530" s="239" t="s">
        <v>2907</v>
      </c>
      <c r="B530" s="239" t="s">
        <v>2908</v>
      </c>
      <c r="C530" s="239" t="s">
        <v>2909</v>
      </c>
      <c r="D530" s="240" t="s">
        <v>1310</v>
      </c>
      <c r="E530" s="239">
        <v>0</v>
      </c>
      <c r="F530" s="240" t="s">
        <v>2910</v>
      </c>
      <c r="G530" s="239">
        <v>0</v>
      </c>
      <c r="H530" s="241" t="s">
        <v>2911</v>
      </c>
      <c r="I530" s="239">
        <v>1</v>
      </c>
      <c r="J530" s="242" t="s">
        <v>2912</v>
      </c>
      <c r="K530" s="239">
        <v>2</v>
      </c>
    </row>
    <row r="531" spans="1:11" ht="45" x14ac:dyDescent="0.25">
      <c r="A531" s="239" t="s">
        <v>2913</v>
      </c>
      <c r="B531" s="239" t="s">
        <v>2914</v>
      </c>
      <c r="C531" s="239" t="s">
        <v>2915</v>
      </c>
      <c r="D531" s="240" t="s">
        <v>2916</v>
      </c>
      <c r="E531" s="239">
        <v>0</v>
      </c>
      <c r="F531" s="241" t="s">
        <v>2917</v>
      </c>
      <c r="G531" s="239">
        <v>1</v>
      </c>
      <c r="H531" s="242" t="s">
        <v>2918</v>
      </c>
      <c r="I531" s="239">
        <v>2</v>
      </c>
      <c r="J531" s="243" t="s">
        <v>2733</v>
      </c>
      <c r="K531" s="239">
        <v>3</v>
      </c>
    </row>
    <row r="532" spans="1:11" ht="45" x14ac:dyDescent="0.25">
      <c r="A532" s="239" t="s">
        <v>2913</v>
      </c>
      <c r="B532" s="239" t="s">
        <v>2919</v>
      </c>
      <c r="C532" s="239" t="s">
        <v>2920</v>
      </c>
      <c r="D532" s="240" t="s">
        <v>2921</v>
      </c>
      <c r="E532" s="239">
        <v>0</v>
      </c>
      <c r="F532" s="240" t="s">
        <v>2922</v>
      </c>
      <c r="G532" s="239">
        <v>0</v>
      </c>
      <c r="H532" s="242" t="s">
        <v>2923</v>
      </c>
      <c r="I532" s="239">
        <v>2</v>
      </c>
      <c r="J532" s="242" t="s">
        <v>2924</v>
      </c>
      <c r="K532" s="239">
        <v>2</v>
      </c>
    </row>
    <row r="533" spans="1:11" x14ac:dyDescent="0.25">
      <c r="A533" s="239" t="s">
        <v>2913</v>
      </c>
      <c r="B533" s="239" t="s">
        <v>2925</v>
      </c>
      <c r="C533" s="239" t="s">
        <v>851</v>
      </c>
      <c r="D533" s="240" t="s">
        <v>2926</v>
      </c>
      <c r="E533" s="239">
        <v>0</v>
      </c>
      <c r="F533" s="241" t="s">
        <v>2927</v>
      </c>
      <c r="G533" s="239">
        <v>1</v>
      </c>
      <c r="H533" s="241" t="s">
        <v>2928</v>
      </c>
      <c r="I533" s="239">
        <v>1</v>
      </c>
      <c r="J533" s="242" t="s">
        <v>2929</v>
      </c>
      <c r="K533" s="239">
        <v>2</v>
      </c>
    </row>
    <row r="534" spans="1:11" ht="60" x14ac:dyDescent="0.25">
      <c r="A534" s="239" t="s">
        <v>2782</v>
      </c>
      <c r="B534" s="239" t="s">
        <v>2930</v>
      </c>
      <c r="C534" s="239" t="s">
        <v>2784</v>
      </c>
      <c r="D534" s="240" t="s">
        <v>2785</v>
      </c>
      <c r="E534" s="239">
        <v>0</v>
      </c>
      <c r="F534" s="240" t="s">
        <v>2786</v>
      </c>
      <c r="G534" s="239">
        <v>0</v>
      </c>
      <c r="H534" s="241" t="s">
        <v>2931</v>
      </c>
      <c r="I534" s="239">
        <v>1</v>
      </c>
      <c r="J534" s="242" t="s">
        <v>2932</v>
      </c>
      <c r="K534" s="239">
        <v>2</v>
      </c>
    </row>
    <row r="535" spans="1:11" ht="30" x14ac:dyDescent="0.25">
      <c r="A535" s="239" t="s">
        <v>2933</v>
      </c>
      <c r="B535" s="239" t="s">
        <v>2934</v>
      </c>
      <c r="C535" s="239" t="s">
        <v>1962</v>
      </c>
      <c r="D535" s="240" t="s">
        <v>2935</v>
      </c>
      <c r="E535" s="239">
        <v>0</v>
      </c>
      <c r="F535" s="240" t="s">
        <v>2936</v>
      </c>
      <c r="G535" s="239">
        <v>0</v>
      </c>
      <c r="H535" s="241" t="s">
        <v>2872</v>
      </c>
      <c r="I535" s="239">
        <v>1</v>
      </c>
      <c r="J535" s="242" t="s">
        <v>2814</v>
      </c>
      <c r="K535" s="239">
        <v>2</v>
      </c>
    </row>
    <row r="536" spans="1:11" ht="30" x14ac:dyDescent="0.25">
      <c r="A536" s="239" t="s">
        <v>2789</v>
      </c>
      <c r="B536" s="239" t="s">
        <v>2937</v>
      </c>
      <c r="C536" s="239" t="s">
        <v>2791</v>
      </c>
      <c r="D536" s="240" t="s">
        <v>2792</v>
      </c>
      <c r="E536" s="239">
        <v>0</v>
      </c>
      <c r="F536" s="240" t="s">
        <v>2793</v>
      </c>
      <c r="G536" s="239">
        <v>0</v>
      </c>
      <c r="H536" s="241" t="s">
        <v>2794</v>
      </c>
      <c r="I536" s="239">
        <v>1</v>
      </c>
      <c r="J536" s="242" t="s">
        <v>2795</v>
      </c>
      <c r="K536" s="239">
        <v>2</v>
      </c>
    </row>
    <row r="537" spans="1:11" ht="30" x14ac:dyDescent="0.25">
      <c r="A537" s="239" t="s">
        <v>2796</v>
      </c>
      <c r="B537" s="239" t="s">
        <v>2938</v>
      </c>
      <c r="C537" s="239" t="s">
        <v>1650</v>
      </c>
      <c r="D537" s="240" t="s">
        <v>2798</v>
      </c>
      <c r="E537" s="239">
        <v>0</v>
      </c>
      <c r="F537" s="240" t="s">
        <v>2799</v>
      </c>
      <c r="G537" s="239">
        <v>0</v>
      </c>
      <c r="H537" s="242" t="s">
        <v>2939</v>
      </c>
      <c r="I537" s="239">
        <v>2</v>
      </c>
      <c r="J537" s="243" t="s">
        <v>2940</v>
      </c>
      <c r="K537" s="239">
        <v>3</v>
      </c>
    </row>
    <row r="538" spans="1:11" ht="45" x14ac:dyDescent="0.25">
      <c r="A538" s="239" t="s">
        <v>2809</v>
      </c>
      <c r="B538" s="239" t="s">
        <v>2941</v>
      </c>
      <c r="C538" s="239" t="s">
        <v>1962</v>
      </c>
      <c r="D538" s="240" t="s">
        <v>2811</v>
      </c>
      <c r="E538" s="239">
        <v>0</v>
      </c>
      <c r="F538" s="240" t="s">
        <v>2812</v>
      </c>
      <c r="G538" s="239">
        <v>0</v>
      </c>
      <c r="H538" s="242" t="s">
        <v>2942</v>
      </c>
      <c r="I538" s="239">
        <v>2</v>
      </c>
      <c r="J538" s="243" t="s">
        <v>2814</v>
      </c>
      <c r="K538" s="239">
        <v>3</v>
      </c>
    </row>
    <row r="539" spans="1:11" ht="30" x14ac:dyDescent="0.25">
      <c r="A539" s="239" t="s">
        <v>2943</v>
      </c>
      <c r="B539" s="239" t="s">
        <v>2944</v>
      </c>
      <c r="C539" s="239" t="s">
        <v>1962</v>
      </c>
      <c r="D539" s="240" t="s">
        <v>2945</v>
      </c>
      <c r="E539" s="239">
        <v>0</v>
      </c>
      <c r="F539" s="240" t="s">
        <v>2946</v>
      </c>
      <c r="G539" s="239">
        <v>0</v>
      </c>
      <c r="H539" s="242" t="s">
        <v>2942</v>
      </c>
      <c r="I539" s="239">
        <v>2</v>
      </c>
      <c r="J539" s="242" t="s">
        <v>2814</v>
      </c>
      <c r="K539" s="239">
        <v>2</v>
      </c>
    </row>
    <row r="540" spans="1:11" x14ac:dyDescent="0.25">
      <c r="A540" s="239" t="s">
        <v>2943</v>
      </c>
      <c r="B540" s="239" t="s">
        <v>2947</v>
      </c>
      <c r="C540" s="239" t="s">
        <v>2948</v>
      </c>
      <c r="D540" s="240" t="s">
        <v>2949</v>
      </c>
      <c r="E540" s="239">
        <v>0</v>
      </c>
      <c r="F540" s="241" t="s">
        <v>2950</v>
      </c>
      <c r="G540" s="239">
        <v>1</v>
      </c>
      <c r="H540" s="242" t="s">
        <v>2951</v>
      </c>
      <c r="I540" s="239">
        <v>2</v>
      </c>
      <c r="J540" s="242" t="s">
        <v>2952</v>
      </c>
      <c r="K540" s="239">
        <v>2</v>
      </c>
    </row>
    <row r="541" spans="1:11" x14ac:dyDescent="0.25">
      <c r="A541" s="239" t="s">
        <v>2943</v>
      </c>
      <c r="B541" s="239" t="s">
        <v>2953</v>
      </c>
      <c r="C541" s="239" t="s">
        <v>2088</v>
      </c>
      <c r="D541" s="240" t="s">
        <v>2954</v>
      </c>
      <c r="E541" s="239">
        <v>0</v>
      </c>
      <c r="F541" s="239" t="s">
        <v>567</v>
      </c>
      <c r="G541" s="239"/>
      <c r="H541" s="239" t="s">
        <v>567</v>
      </c>
      <c r="I541" s="239"/>
      <c r="J541" s="242" t="s">
        <v>2088</v>
      </c>
      <c r="K541" s="239">
        <v>2</v>
      </c>
    </row>
    <row r="542" spans="1:11" ht="30" x14ac:dyDescent="0.25">
      <c r="A542" s="239" t="s">
        <v>2955</v>
      </c>
      <c r="B542" s="239" t="s">
        <v>2956</v>
      </c>
      <c r="C542" s="239" t="s">
        <v>1962</v>
      </c>
      <c r="D542" s="240" t="s">
        <v>2945</v>
      </c>
      <c r="E542" s="239">
        <v>0</v>
      </c>
      <c r="F542" s="240" t="s">
        <v>2946</v>
      </c>
      <c r="G542" s="239">
        <v>0</v>
      </c>
      <c r="H542" s="242" t="s">
        <v>2942</v>
      </c>
      <c r="I542" s="239">
        <v>2</v>
      </c>
      <c r="J542" s="242" t="s">
        <v>2814</v>
      </c>
      <c r="K542" s="239">
        <v>2</v>
      </c>
    </row>
    <row r="543" spans="1:11" ht="45" x14ac:dyDescent="0.25">
      <c r="A543" s="239" t="s">
        <v>2957</v>
      </c>
      <c r="B543" s="239" t="s">
        <v>2958</v>
      </c>
      <c r="C543" s="239" t="s">
        <v>1962</v>
      </c>
      <c r="D543" s="240" t="s">
        <v>2959</v>
      </c>
      <c r="E543" s="239">
        <v>0</v>
      </c>
      <c r="F543" s="241" t="s">
        <v>2960</v>
      </c>
      <c r="G543" s="239">
        <v>1</v>
      </c>
      <c r="H543" s="241" t="s">
        <v>2961</v>
      </c>
      <c r="I543" s="239">
        <v>1</v>
      </c>
      <c r="J543" s="242" t="s">
        <v>2820</v>
      </c>
      <c r="K543" s="239">
        <v>2</v>
      </c>
    </row>
    <row r="544" spans="1:11" ht="30" x14ac:dyDescent="0.25">
      <c r="A544" s="239" t="s">
        <v>226</v>
      </c>
      <c r="B544" s="239" t="s">
        <v>2962</v>
      </c>
      <c r="C544" s="239" t="s">
        <v>1962</v>
      </c>
      <c r="D544" s="240" t="s">
        <v>2818</v>
      </c>
      <c r="E544" s="239">
        <v>0</v>
      </c>
      <c r="F544" s="240" t="s">
        <v>2819</v>
      </c>
      <c r="G544" s="239">
        <v>0</v>
      </c>
      <c r="H544" s="242" t="s">
        <v>2942</v>
      </c>
      <c r="I544" s="239">
        <v>2</v>
      </c>
      <c r="J544" s="242" t="s">
        <v>2814</v>
      </c>
      <c r="K544" s="239">
        <v>2</v>
      </c>
    </row>
    <row r="545" spans="1:11" ht="30" x14ac:dyDescent="0.25">
      <c r="A545" s="239" t="s">
        <v>2963</v>
      </c>
      <c r="B545" s="239" t="s">
        <v>2964</v>
      </c>
      <c r="C545" s="239" t="s">
        <v>2965</v>
      </c>
      <c r="D545" s="240" t="s">
        <v>2966</v>
      </c>
      <c r="E545" s="239">
        <v>0</v>
      </c>
      <c r="F545" s="240" t="s">
        <v>2967</v>
      </c>
      <c r="G545" s="239">
        <v>0</v>
      </c>
      <c r="H545" s="242" t="s">
        <v>2968</v>
      </c>
      <c r="I545" s="239">
        <v>2</v>
      </c>
      <c r="J545" s="243" t="s">
        <v>2969</v>
      </c>
      <c r="K545" s="239">
        <v>3</v>
      </c>
    </row>
    <row r="546" spans="1:11" ht="30" x14ac:dyDescent="0.25">
      <c r="A546" s="239" t="s">
        <v>2970</v>
      </c>
      <c r="B546" s="239" t="s">
        <v>2971</v>
      </c>
      <c r="C546" s="239" t="s">
        <v>2972</v>
      </c>
      <c r="D546" s="240" t="s">
        <v>2973</v>
      </c>
      <c r="E546" s="239">
        <v>0</v>
      </c>
      <c r="F546" s="241" t="s">
        <v>2974</v>
      </c>
      <c r="G546" s="239">
        <v>1</v>
      </c>
      <c r="H546" s="242" t="s">
        <v>2975</v>
      </c>
      <c r="I546" s="239">
        <v>2</v>
      </c>
      <c r="J546" s="243" t="s">
        <v>2976</v>
      </c>
      <c r="K546" s="239">
        <v>3</v>
      </c>
    </row>
    <row r="547" spans="1:11" ht="30" x14ac:dyDescent="0.25">
      <c r="A547" s="239" t="s">
        <v>2864</v>
      </c>
      <c r="B547" s="239" t="s">
        <v>2977</v>
      </c>
      <c r="C547" s="239" t="s">
        <v>2978</v>
      </c>
      <c r="D547" s="240" t="s">
        <v>2866</v>
      </c>
      <c r="E547" s="239">
        <v>0</v>
      </c>
      <c r="F547" s="240" t="s">
        <v>2867</v>
      </c>
      <c r="G547" s="239">
        <v>0</v>
      </c>
      <c r="H547" s="242" t="s">
        <v>2868</v>
      </c>
      <c r="I547" s="239">
        <v>2</v>
      </c>
      <c r="J547" s="243" t="s">
        <v>2969</v>
      </c>
      <c r="K547" s="239">
        <v>3</v>
      </c>
    </row>
    <row r="548" spans="1:11" ht="30" x14ac:dyDescent="0.25">
      <c r="A548" s="239" t="s">
        <v>2907</v>
      </c>
      <c r="B548" s="239" t="s">
        <v>2979</v>
      </c>
      <c r="C548" s="239" t="s">
        <v>2909</v>
      </c>
      <c r="D548" s="240" t="s">
        <v>1310</v>
      </c>
      <c r="E548" s="239">
        <v>0</v>
      </c>
      <c r="F548" s="240" t="s">
        <v>2910</v>
      </c>
      <c r="G548" s="239">
        <v>0</v>
      </c>
      <c r="H548" s="241" t="s">
        <v>2911</v>
      </c>
      <c r="I548" s="239">
        <v>1</v>
      </c>
      <c r="J548" s="242" t="s">
        <v>2912</v>
      </c>
      <c r="K548" s="239">
        <v>2</v>
      </c>
    </row>
    <row r="549" spans="1:11" ht="120" x14ac:dyDescent="0.25">
      <c r="A549" s="239" t="s">
        <v>2980</v>
      </c>
      <c r="B549" s="239" t="s">
        <v>2981</v>
      </c>
      <c r="C549" s="239" t="s">
        <v>2982</v>
      </c>
      <c r="D549" s="240" t="s">
        <v>2983</v>
      </c>
      <c r="E549" s="239">
        <v>0</v>
      </c>
      <c r="F549" s="241" t="s">
        <v>2984</v>
      </c>
      <c r="G549" s="239">
        <v>1</v>
      </c>
      <c r="H549" s="242" t="s">
        <v>2985</v>
      </c>
      <c r="I549" s="239">
        <v>2</v>
      </c>
      <c r="J549" s="243" t="s">
        <v>2986</v>
      </c>
      <c r="K549" s="239">
        <v>3</v>
      </c>
    </row>
    <row r="550" spans="1:11" ht="60" x14ac:dyDescent="0.25">
      <c r="A550" s="239" t="s">
        <v>2980</v>
      </c>
      <c r="B550" s="239" t="s">
        <v>2987</v>
      </c>
      <c r="C550" s="239" t="s">
        <v>2988</v>
      </c>
      <c r="D550" s="240" t="s">
        <v>2989</v>
      </c>
      <c r="E550" s="239">
        <v>0</v>
      </c>
      <c r="F550" s="241" t="s">
        <v>2990</v>
      </c>
      <c r="G550" s="239">
        <v>1</v>
      </c>
      <c r="H550" s="242" t="s">
        <v>2991</v>
      </c>
      <c r="I550" s="239">
        <v>2</v>
      </c>
      <c r="J550" s="243" t="s">
        <v>2992</v>
      </c>
      <c r="K550" s="239">
        <v>3</v>
      </c>
    </row>
    <row r="551" spans="1:11" ht="60" x14ac:dyDescent="0.25">
      <c r="A551" s="239" t="s">
        <v>2980</v>
      </c>
      <c r="B551" s="239" t="s">
        <v>2993</v>
      </c>
      <c r="C551" s="239" t="s">
        <v>2994</v>
      </c>
      <c r="D551" s="240" t="s">
        <v>2995</v>
      </c>
      <c r="E551" s="239">
        <v>0</v>
      </c>
      <c r="F551" s="241" t="s">
        <v>2996</v>
      </c>
      <c r="G551" s="239">
        <v>1</v>
      </c>
      <c r="H551" s="242" t="s">
        <v>2997</v>
      </c>
      <c r="I551" s="239">
        <v>2</v>
      </c>
      <c r="J551" s="243" t="s">
        <v>2998</v>
      </c>
      <c r="K551" s="239">
        <v>3</v>
      </c>
    </row>
    <row r="552" spans="1:11" ht="45" x14ac:dyDescent="0.25">
      <c r="A552" s="239" t="s">
        <v>2999</v>
      </c>
      <c r="B552" s="239" t="s">
        <v>3000</v>
      </c>
      <c r="C552" s="239" t="s">
        <v>3001</v>
      </c>
      <c r="D552" s="240" t="s">
        <v>3002</v>
      </c>
      <c r="E552" s="239">
        <v>0</v>
      </c>
      <c r="F552" s="241" t="s">
        <v>3003</v>
      </c>
      <c r="G552" s="239">
        <v>1</v>
      </c>
      <c r="H552" s="242" t="s">
        <v>3004</v>
      </c>
      <c r="I552" s="239">
        <v>2</v>
      </c>
      <c r="J552" s="243" t="s">
        <v>3005</v>
      </c>
      <c r="K552" s="239">
        <v>3</v>
      </c>
    </row>
    <row r="553" spans="1:11" ht="30" x14ac:dyDescent="0.25">
      <c r="A553" s="239" t="s">
        <v>3006</v>
      </c>
      <c r="B553" s="239" t="s">
        <v>3007</v>
      </c>
      <c r="C553" s="239" t="s">
        <v>3008</v>
      </c>
      <c r="D553" s="239" t="s">
        <v>3009</v>
      </c>
      <c r="E553" s="239"/>
      <c r="F553" s="239" t="s">
        <v>3010</v>
      </c>
      <c r="G553" s="239"/>
      <c r="H553" s="239" t="s">
        <v>3010</v>
      </c>
      <c r="I553" s="239"/>
      <c r="J553" s="239" t="s">
        <v>3011</v>
      </c>
      <c r="K553" s="239"/>
    </row>
    <row r="554" spans="1:11" ht="30" x14ac:dyDescent="0.25">
      <c r="A554" s="239" t="s">
        <v>3012</v>
      </c>
      <c r="B554" s="239" t="s">
        <v>3013</v>
      </c>
      <c r="C554" s="239" t="s">
        <v>3014</v>
      </c>
      <c r="D554" s="240" t="s">
        <v>3015</v>
      </c>
      <c r="E554" s="239">
        <v>0</v>
      </c>
      <c r="F554" s="241" t="s">
        <v>3016</v>
      </c>
      <c r="G554" s="239">
        <v>1</v>
      </c>
      <c r="H554" s="242" t="s">
        <v>3017</v>
      </c>
      <c r="I554" s="239">
        <v>2</v>
      </c>
      <c r="J554" s="243" t="s">
        <v>3018</v>
      </c>
      <c r="K554" s="239">
        <v>3</v>
      </c>
    </row>
    <row r="555" spans="1:11" ht="30" x14ac:dyDescent="0.25">
      <c r="A555" s="239" t="s">
        <v>3019</v>
      </c>
      <c r="B555" s="239" t="s">
        <v>3020</v>
      </c>
      <c r="C555" s="239" t="s">
        <v>3021</v>
      </c>
      <c r="D555" s="240" t="s">
        <v>3022</v>
      </c>
      <c r="E555" s="239">
        <v>0</v>
      </c>
      <c r="F555" s="241" t="s">
        <v>3023</v>
      </c>
      <c r="G555" s="239">
        <v>1</v>
      </c>
      <c r="H555" s="242" t="s">
        <v>3024</v>
      </c>
      <c r="I555" s="239">
        <v>2</v>
      </c>
      <c r="J555" s="243" t="s">
        <v>3025</v>
      </c>
      <c r="K555" s="239">
        <v>3</v>
      </c>
    </row>
    <row r="556" spans="1:11" ht="30" x14ac:dyDescent="0.25">
      <c r="A556" s="239" t="s">
        <v>3026</v>
      </c>
      <c r="B556" s="239" t="s">
        <v>3027</v>
      </c>
      <c r="C556" s="239" t="s">
        <v>3028</v>
      </c>
      <c r="D556" s="240" t="s">
        <v>3029</v>
      </c>
      <c r="E556" s="239">
        <v>0</v>
      </c>
      <c r="F556" s="241" t="s">
        <v>3030</v>
      </c>
      <c r="G556" s="239">
        <v>1</v>
      </c>
      <c r="H556" s="243" t="s">
        <v>3031</v>
      </c>
      <c r="I556" s="239">
        <v>3</v>
      </c>
      <c r="J556" s="243" t="s">
        <v>3032</v>
      </c>
      <c r="K556" s="239">
        <v>3</v>
      </c>
    </row>
    <row r="557" spans="1:11" ht="30" x14ac:dyDescent="0.25">
      <c r="A557" s="239" t="s">
        <v>3033</v>
      </c>
      <c r="B557" s="239" t="s">
        <v>3034</v>
      </c>
      <c r="C557" s="239" t="s">
        <v>3035</v>
      </c>
      <c r="D557" s="240" t="s">
        <v>3036</v>
      </c>
      <c r="E557" s="239">
        <v>0</v>
      </c>
      <c r="F557" s="241" t="s">
        <v>3037</v>
      </c>
      <c r="G557" s="239">
        <v>1</v>
      </c>
      <c r="H557" s="242" t="s">
        <v>3038</v>
      </c>
      <c r="I557" s="239">
        <v>2</v>
      </c>
      <c r="J557" s="243" t="s">
        <v>3039</v>
      </c>
      <c r="K557" s="239">
        <v>3</v>
      </c>
    </row>
    <row r="558" spans="1:11" ht="30" x14ac:dyDescent="0.25">
      <c r="A558" s="239" t="s">
        <v>3033</v>
      </c>
      <c r="B558" s="239" t="s">
        <v>3040</v>
      </c>
      <c r="C558" s="239" t="s">
        <v>3041</v>
      </c>
      <c r="D558" s="240" t="s">
        <v>1310</v>
      </c>
      <c r="E558" s="239">
        <v>0</v>
      </c>
      <c r="F558" s="241" t="s">
        <v>3042</v>
      </c>
      <c r="G558" s="239">
        <v>1</v>
      </c>
      <c r="H558" s="242" t="s">
        <v>3043</v>
      </c>
      <c r="I558" s="239">
        <v>2</v>
      </c>
      <c r="J558" s="243" t="s">
        <v>3044</v>
      </c>
      <c r="K558" s="239">
        <v>3</v>
      </c>
    </row>
    <row r="559" spans="1:11" ht="30" x14ac:dyDescent="0.25">
      <c r="A559" s="239" t="s">
        <v>3026</v>
      </c>
      <c r="B559" s="239" t="s">
        <v>3045</v>
      </c>
      <c r="C559" s="239" t="s">
        <v>3028</v>
      </c>
      <c r="D559" s="240" t="s">
        <v>3029</v>
      </c>
      <c r="E559" s="239">
        <v>0</v>
      </c>
      <c r="F559" s="241" t="s">
        <v>3030</v>
      </c>
      <c r="G559" s="239">
        <v>1</v>
      </c>
      <c r="H559" s="243" t="s">
        <v>3031</v>
      </c>
      <c r="I559" s="239">
        <v>3</v>
      </c>
      <c r="J559" s="243" t="s">
        <v>3032</v>
      </c>
      <c r="K559" s="239">
        <v>3</v>
      </c>
    </row>
    <row r="560" spans="1:11" ht="45" x14ac:dyDescent="0.25">
      <c r="A560" s="239" t="s">
        <v>3046</v>
      </c>
      <c r="B560" s="239" t="s">
        <v>3047</v>
      </c>
      <c r="C560" s="239" t="s">
        <v>3048</v>
      </c>
      <c r="D560" s="240" t="s">
        <v>3049</v>
      </c>
      <c r="E560" s="239">
        <v>0</v>
      </c>
      <c r="F560" s="239" t="s">
        <v>567</v>
      </c>
      <c r="G560" s="239"/>
      <c r="H560" s="239" t="s">
        <v>567</v>
      </c>
      <c r="I560" s="239"/>
      <c r="J560" s="243" t="s">
        <v>3050</v>
      </c>
      <c r="K560" s="239">
        <v>3</v>
      </c>
    </row>
    <row r="561" spans="1:11" ht="45" x14ac:dyDescent="0.25">
      <c r="A561" s="239" t="s">
        <v>3046</v>
      </c>
      <c r="B561" s="239" t="s">
        <v>3051</v>
      </c>
      <c r="C561" s="239" t="s">
        <v>3052</v>
      </c>
      <c r="D561" s="240" t="s">
        <v>3053</v>
      </c>
      <c r="E561" s="239">
        <v>0</v>
      </c>
      <c r="F561" s="239" t="s">
        <v>567</v>
      </c>
      <c r="G561" s="239"/>
      <c r="H561" s="239" t="s">
        <v>567</v>
      </c>
      <c r="I561" s="239"/>
      <c r="J561" s="243" t="s">
        <v>3054</v>
      </c>
      <c r="K561" s="239">
        <v>3</v>
      </c>
    </row>
    <row r="562" spans="1:11" ht="30" x14ac:dyDescent="0.25">
      <c r="A562" s="239" t="s">
        <v>3046</v>
      </c>
      <c r="B562" s="239" t="s">
        <v>3055</v>
      </c>
      <c r="C562" s="239" t="s">
        <v>3056</v>
      </c>
      <c r="D562" s="240" t="s">
        <v>3057</v>
      </c>
      <c r="E562" s="239">
        <v>0</v>
      </c>
      <c r="F562" s="239" t="s">
        <v>567</v>
      </c>
      <c r="G562" s="239"/>
      <c r="H562" s="239" t="s">
        <v>567</v>
      </c>
      <c r="I562" s="239"/>
      <c r="J562" s="243" t="s">
        <v>3058</v>
      </c>
      <c r="K562" s="239">
        <v>3</v>
      </c>
    </row>
    <row r="563" spans="1:11" ht="30" x14ac:dyDescent="0.25">
      <c r="A563" s="239" t="s">
        <v>3046</v>
      </c>
      <c r="B563" s="239" t="s">
        <v>3059</v>
      </c>
      <c r="C563" s="239" t="s">
        <v>3060</v>
      </c>
      <c r="D563" s="240" t="s">
        <v>3061</v>
      </c>
      <c r="E563" s="239">
        <v>0</v>
      </c>
      <c r="F563" s="239" t="s">
        <v>567</v>
      </c>
      <c r="G563" s="239"/>
      <c r="H563" s="241" t="s">
        <v>3062</v>
      </c>
      <c r="I563" s="239">
        <v>1</v>
      </c>
      <c r="J563" s="242" t="s">
        <v>3063</v>
      </c>
      <c r="K563" s="239">
        <v>2</v>
      </c>
    </row>
    <row r="564" spans="1:11" ht="30" x14ac:dyDescent="0.25">
      <c r="A564" s="239" t="s">
        <v>3064</v>
      </c>
      <c r="B564" s="239" t="s">
        <v>3065</v>
      </c>
      <c r="C564" s="239" t="s">
        <v>3066</v>
      </c>
      <c r="D564" s="240" t="s">
        <v>3067</v>
      </c>
      <c r="E564" s="239">
        <v>0</v>
      </c>
      <c r="F564" s="239" t="s">
        <v>567</v>
      </c>
      <c r="G564" s="239"/>
      <c r="H564" s="239" t="s">
        <v>567</v>
      </c>
      <c r="I564" s="239"/>
      <c r="J564" s="243" t="s">
        <v>3068</v>
      </c>
      <c r="K564" s="239">
        <v>3</v>
      </c>
    </row>
    <row r="565" spans="1:11" ht="30" x14ac:dyDescent="0.25">
      <c r="A565" s="239" t="s">
        <v>3069</v>
      </c>
      <c r="B565" s="239" t="s">
        <v>3070</v>
      </c>
      <c r="C565" s="239" t="s">
        <v>2978</v>
      </c>
      <c r="D565" s="240" t="s">
        <v>2866</v>
      </c>
      <c r="E565" s="239">
        <v>0</v>
      </c>
      <c r="F565" s="240" t="s">
        <v>2867</v>
      </c>
      <c r="G565" s="239">
        <v>0</v>
      </c>
      <c r="H565" s="241" t="s">
        <v>2868</v>
      </c>
      <c r="I565" s="239">
        <v>1</v>
      </c>
      <c r="J565" s="242" t="s">
        <v>3071</v>
      </c>
      <c r="K565" s="239">
        <v>2</v>
      </c>
    </row>
    <row r="566" spans="1:11" x14ac:dyDescent="0.25">
      <c r="A566" s="239" t="s">
        <v>3072</v>
      </c>
      <c r="B566" s="239" t="s">
        <v>3073</v>
      </c>
      <c r="C566" s="239" t="s">
        <v>3074</v>
      </c>
      <c r="D566" s="240" t="s">
        <v>3075</v>
      </c>
      <c r="E566" s="239">
        <v>0</v>
      </c>
      <c r="F566" s="241" t="s">
        <v>3076</v>
      </c>
      <c r="G566" s="239">
        <v>1</v>
      </c>
      <c r="H566" s="241" t="s">
        <v>3077</v>
      </c>
      <c r="I566" s="239">
        <v>1</v>
      </c>
      <c r="J566" s="243" t="s">
        <v>3078</v>
      </c>
      <c r="K566" s="239">
        <v>3</v>
      </c>
    </row>
    <row r="567" spans="1:11" ht="30" x14ac:dyDescent="0.25">
      <c r="A567" s="239" t="s">
        <v>3079</v>
      </c>
      <c r="B567" s="239" t="s">
        <v>3080</v>
      </c>
      <c r="C567" s="239" t="s">
        <v>3081</v>
      </c>
      <c r="D567" s="240" t="s">
        <v>3075</v>
      </c>
      <c r="E567" s="239">
        <v>0</v>
      </c>
      <c r="F567" s="241" t="s">
        <v>3082</v>
      </c>
      <c r="G567" s="239">
        <v>1</v>
      </c>
      <c r="H567" s="241" t="s">
        <v>3077</v>
      </c>
      <c r="I567" s="239">
        <v>1</v>
      </c>
      <c r="J567" s="242" t="s">
        <v>3083</v>
      </c>
      <c r="K567" s="239">
        <v>2</v>
      </c>
    </row>
    <row r="568" spans="1:11" x14ac:dyDescent="0.25">
      <c r="A568" s="239" t="s">
        <v>3084</v>
      </c>
      <c r="B568" s="239" t="s">
        <v>3085</v>
      </c>
      <c r="C568" s="239" t="s">
        <v>3086</v>
      </c>
      <c r="D568" s="240" t="s">
        <v>3075</v>
      </c>
      <c r="E568" s="239">
        <v>0</v>
      </c>
      <c r="F568" s="239" t="s">
        <v>567</v>
      </c>
      <c r="G568" s="239"/>
      <c r="H568" s="239" t="s">
        <v>567</v>
      </c>
      <c r="I568" s="239"/>
      <c r="J568" s="243" t="s">
        <v>3087</v>
      </c>
      <c r="K568" s="239">
        <v>3</v>
      </c>
    </row>
    <row r="569" spans="1:11" x14ac:dyDescent="0.25">
      <c r="A569" s="239" t="s">
        <v>3088</v>
      </c>
      <c r="B569" s="239" t="s">
        <v>3089</v>
      </c>
      <c r="C569" s="239" t="s">
        <v>3090</v>
      </c>
      <c r="D569" s="240" t="s">
        <v>3075</v>
      </c>
      <c r="E569" s="239">
        <v>0</v>
      </c>
      <c r="F569" s="239" t="s">
        <v>567</v>
      </c>
      <c r="G569" s="239"/>
      <c r="H569" s="239" t="s">
        <v>567</v>
      </c>
      <c r="I569" s="239"/>
      <c r="J569" s="243" t="s">
        <v>3091</v>
      </c>
      <c r="K569" s="239">
        <v>3</v>
      </c>
    </row>
    <row r="570" spans="1:11" ht="60" x14ac:dyDescent="0.25">
      <c r="A570" s="244" t="s">
        <v>2552</v>
      </c>
      <c r="B570" s="239" t="s">
        <v>3092</v>
      </c>
      <c r="C570" s="239" t="s">
        <v>3093</v>
      </c>
      <c r="D570" s="239" t="s">
        <v>3094</v>
      </c>
      <c r="E570" s="239"/>
      <c r="F570" s="239" t="s">
        <v>3095</v>
      </c>
      <c r="G570" s="239"/>
      <c r="H570" s="239" t="s">
        <v>3096</v>
      </c>
      <c r="I570" s="239"/>
      <c r="J570" s="239" t="s">
        <v>3097</v>
      </c>
      <c r="K570" s="239"/>
    </row>
    <row r="571" spans="1:11" ht="45" x14ac:dyDescent="0.25">
      <c r="A571" s="239" t="s">
        <v>3098</v>
      </c>
      <c r="B571" s="239" t="s">
        <v>3099</v>
      </c>
      <c r="C571" s="239" t="s">
        <v>3100</v>
      </c>
      <c r="D571" s="240" t="s">
        <v>3101</v>
      </c>
      <c r="E571" s="239">
        <v>0</v>
      </c>
      <c r="F571" s="241" t="s">
        <v>3102</v>
      </c>
      <c r="G571" s="239">
        <v>1</v>
      </c>
      <c r="H571" s="242" t="s">
        <v>3103</v>
      </c>
      <c r="I571" s="239">
        <v>2</v>
      </c>
      <c r="J571" s="243" t="s">
        <v>3104</v>
      </c>
      <c r="K571" s="239">
        <v>3</v>
      </c>
    </row>
    <row r="572" spans="1:11" ht="45" x14ac:dyDescent="0.25">
      <c r="A572" s="239" t="s">
        <v>3105</v>
      </c>
      <c r="B572" s="239" t="s">
        <v>3106</v>
      </c>
      <c r="C572" s="239" t="s">
        <v>3107</v>
      </c>
      <c r="D572" s="240" t="s">
        <v>3108</v>
      </c>
      <c r="E572" s="239">
        <v>0</v>
      </c>
      <c r="F572" s="241" t="s">
        <v>3109</v>
      </c>
      <c r="G572" s="239">
        <v>1</v>
      </c>
      <c r="H572" s="242" t="s">
        <v>3110</v>
      </c>
      <c r="I572" s="239">
        <v>2</v>
      </c>
      <c r="J572" s="243" t="s">
        <v>3111</v>
      </c>
      <c r="K572" s="239">
        <v>3</v>
      </c>
    </row>
    <row r="573" spans="1:11" ht="60" x14ac:dyDescent="0.25">
      <c r="A573" s="239" t="s">
        <v>3112</v>
      </c>
      <c r="B573" s="239" t="s">
        <v>3113</v>
      </c>
      <c r="C573" s="239" t="s">
        <v>3114</v>
      </c>
      <c r="D573" s="240" t="s">
        <v>3108</v>
      </c>
      <c r="E573" s="239">
        <v>0</v>
      </c>
      <c r="F573" s="241" t="s">
        <v>3109</v>
      </c>
      <c r="G573" s="239">
        <v>1</v>
      </c>
      <c r="H573" s="242" t="s">
        <v>3110</v>
      </c>
      <c r="I573" s="239">
        <v>2</v>
      </c>
      <c r="J573" s="243" t="s">
        <v>3111</v>
      </c>
      <c r="K573" s="239">
        <v>3</v>
      </c>
    </row>
    <row r="574" spans="1:11" ht="30" x14ac:dyDescent="0.25">
      <c r="A574" s="239" t="s">
        <v>2782</v>
      </c>
      <c r="B574" s="239" t="s">
        <v>3115</v>
      </c>
      <c r="C574" s="239" t="s">
        <v>3116</v>
      </c>
      <c r="D574" s="240" t="s">
        <v>3061</v>
      </c>
      <c r="E574" s="239">
        <v>0</v>
      </c>
      <c r="F574" s="239" t="s">
        <v>567</v>
      </c>
      <c r="G574" s="239"/>
      <c r="H574" s="241" t="s">
        <v>3062</v>
      </c>
      <c r="I574" s="239">
        <v>1</v>
      </c>
      <c r="J574" s="242" t="s">
        <v>3063</v>
      </c>
      <c r="K574" s="239">
        <v>2</v>
      </c>
    </row>
    <row r="575" spans="1:11" ht="45" x14ac:dyDescent="0.25">
      <c r="A575" s="239" t="s">
        <v>3098</v>
      </c>
      <c r="B575" s="239" t="s">
        <v>3117</v>
      </c>
      <c r="C575" s="239" t="s">
        <v>3100</v>
      </c>
      <c r="D575" s="240" t="s">
        <v>3101</v>
      </c>
      <c r="E575" s="239">
        <v>0</v>
      </c>
      <c r="F575" s="241" t="s">
        <v>3102</v>
      </c>
      <c r="G575" s="239">
        <v>1</v>
      </c>
      <c r="H575" s="242" t="s">
        <v>3103</v>
      </c>
      <c r="I575" s="239">
        <v>2</v>
      </c>
      <c r="J575" s="243" t="s">
        <v>3104</v>
      </c>
      <c r="K575" s="239">
        <v>3</v>
      </c>
    </row>
    <row r="576" spans="1:11" ht="30" x14ac:dyDescent="0.25">
      <c r="A576" s="239" t="s">
        <v>2796</v>
      </c>
      <c r="B576" s="239" t="s">
        <v>3118</v>
      </c>
      <c r="C576" s="239" t="s">
        <v>3119</v>
      </c>
      <c r="D576" s="240" t="s">
        <v>3075</v>
      </c>
      <c r="E576" s="239">
        <v>0</v>
      </c>
      <c r="F576" s="239" t="s">
        <v>567</v>
      </c>
      <c r="G576" s="239"/>
      <c r="H576" s="242" t="s">
        <v>3120</v>
      </c>
      <c r="I576" s="239">
        <v>2</v>
      </c>
      <c r="J576" s="242" t="s">
        <v>3121</v>
      </c>
      <c r="K576" s="239">
        <v>2</v>
      </c>
    </row>
    <row r="577" spans="1:11" ht="45" x14ac:dyDescent="0.25">
      <c r="A577" s="239" t="s">
        <v>3122</v>
      </c>
      <c r="B577" s="239" t="s">
        <v>3123</v>
      </c>
      <c r="C577" s="239" t="s">
        <v>3100</v>
      </c>
      <c r="D577" s="240" t="s">
        <v>3124</v>
      </c>
      <c r="E577" s="239">
        <v>0</v>
      </c>
      <c r="F577" s="241" t="s">
        <v>3125</v>
      </c>
      <c r="G577" s="239">
        <v>1</v>
      </c>
      <c r="H577" s="242" t="s">
        <v>3126</v>
      </c>
      <c r="I577" s="239">
        <v>2</v>
      </c>
      <c r="J577" s="243" t="s">
        <v>3127</v>
      </c>
      <c r="K577" s="239">
        <v>3</v>
      </c>
    </row>
    <row r="578" spans="1:11" ht="45" x14ac:dyDescent="0.25">
      <c r="A578" s="239" t="s">
        <v>3128</v>
      </c>
      <c r="B578" s="239" t="s">
        <v>3129</v>
      </c>
      <c r="C578" s="239" t="s">
        <v>3100</v>
      </c>
      <c r="D578" s="240" t="s">
        <v>3101</v>
      </c>
      <c r="E578" s="239">
        <v>0</v>
      </c>
      <c r="F578" s="241" t="s">
        <v>3102</v>
      </c>
      <c r="G578" s="239">
        <v>1</v>
      </c>
      <c r="H578" s="242" t="s">
        <v>3103</v>
      </c>
      <c r="I578" s="239">
        <v>2</v>
      </c>
      <c r="J578" s="243" t="s">
        <v>3104</v>
      </c>
      <c r="K578" s="239">
        <v>3</v>
      </c>
    </row>
    <row r="579" spans="1:11" ht="30" x14ac:dyDescent="0.25">
      <c r="A579" s="239" t="s">
        <v>2907</v>
      </c>
      <c r="B579" s="239" t="s">
        <v>3130</v>
      </c>
      <c r="C579" s="239" t="s">
        <v>2909</v>
      </c>
      <c r="D579" s="240" t="s">
        <v>1310</v>
      </c>
      <c r="E579" s="239">
        <v>0</v>
      </c>
      <c r="F579" s="240" t="s">
        <v>2910</v>
      </c>
      <c r="G579" s="239">
        <v>0</v>
      </c>
      <c r="H579" s="241" t="s">
        <v>2911</v>
      </c>
      <c r="I579" s="239">
        <v>1</v>
      </c>
      <c r="J579" s="242" t="s">
        <v>2912</v>
      </c>
      <c r="K579" s="239">
        <v>2</v>
      </c>
    </row>
    <row r="580" spans="1:11" ht="30" x14ac:dyDescent="0.25">
      <c r="A580" s="239" t="s">
        <v>3131</v>
      </c>
      <c r="B580" s="239" t="s">
        <v>3132</v>
      </c>
      <c r="C580" s="239" t="s">
        <v>3133</v>
      </c>
      <c r="D580" s="240" t="s">
        <v>3134</v>
      </c>
      <c r="E580" s="239">
        <v>0</v>
      </c>
      <c r="F580" s="240" t="s">
        <v>3135</v>
      </c>
      <c r="G580" s="239">
        <v>0</v>
      </c>
      <c r="H580" s="241" t="s">
        <v>3136</v>
      </c>
      <c r="I580" s="239">
        <v>1</v>
      </c>
      <c r="J580" s="242" t="s">
        <v>3137</v>
      </c>
      <c r="K580" s="239">
        <v>2</v>
      </c>
    </row>
    <row r="581" spans="1:11" ht="30" x14ac:dyDescent="0.25">
      <c r="A581" s="239" t="s">
        <v>3138</v>
      </c>
      <c r="B581" s="239" t="s">
        <v>3139</v>
      </c>
      <c r="C581" s="239" t="s">
        <v>3140</v>
      </c>
      <c r="D581" s="241" t="s">
        <v>3141</v>
      </c>
      <c r="E581" s="239">
        <v>1</v>
      </c>
      <c r="F581" s="241" t="s">
        <v>3142</v>
      </c>
      <c r="G581" s="239">
        <v>1</v>
      </c>
      <c r="H581" s="242" t="s">
        <v>3143</v>
      </c>
      <c r="I581" s="239">
        <v>2</v>
      </c>
      <c r="J581" s="243" t="s">
        <v>3144</v>
      </c>
      <c r="K581" s="239">
        <v>3</v>
      </c>
    </row>
    <row r="582" spans="1:11" ht="30" x14ac:dyDescent="0.25">
      <c r="A582" s="239" t="s">
        <v>3138</v>
      </c>
      <c r="B582" s="239" t="s">
        <v>3145</v>
      </c>
      <c r="C582" s="239" t="s">
        <v>3146</v>
      </c>
      <c r="D582" s="239" t="s">
        <v>3147</v>
      </c>
      <c r="E582" s="239"/>
      <c r="F582" s="239" t="s">
        <v>567</v>
      </c>
      <c r="G582" s="239"/>
      <c r="H582" s="239" t="s">
        <v>3148</v>
      </c>
      <c r="I582" s="239"/>
      <c r="J582" s="239" t="s">
        <v>3149</v>
      </c>
      <c r="K582" s="239"/>
    </row>
    <row r="583" spans="1:11" ht="30" x14ac:dyDescent="0.25">
      <c r="A583" s="239" t="s">
        <v>3138</v>
      </c>
      <c r="B583" s="239" t="s">
        <v>3150</v>
      </c>
      <c r="C583" s="239" t="s">
        <v>3151</v>
      </c>
      <c r="D583" s="240" t="s">
        <v>3152</v>
      </c>
      <c r="E583" s="239">
        <v>0</v>
      </c>
      <c r="F583" s="241" t="s">
        <v>3153</v>
      </c>
      <c r="G583" s="239">
        <v>1</v>
      </c>
      <c r="H583" s="242" t="s">
        <v>3154</v>
      </c>
      <c r="I583" s="239">
        <v>2</v>
      </c>
      <c r="J583" s="243" t="s">
        <v>3155</v>
      </c>
      <c r="K583" s="239">
        <v>3</v>
      </c>
    </row>
    <row r="584" spans="1:11" ht="60" x14ac:dyDescent="0.25">
      <c r="A584" s="239" t="s">
        <v>3138</v>
      </c>
      <c r="B584" s="239" t="s">
        <v>3156</v>
      </c>
      <c r="C584" s="239" t="s">
        <v>3157</v>
      </c>
      <c r="D584" s="240" t="s">
        <v>3158</v>
      </c>
      <c r="E584" s="239">
        <v>0</v>
      </c>
      <c r="F584" s="241" t="s">
        <v>3159</v>
      </c>
      <c r="G584" s="239">
        <v>1</v>
      </c>
      <c r="H584" s="242" t="s">
        <v>3160</v>
      </c>
      <c r="I584" s="239">
        <v>2</v>
      </c>
      <c r="J584" s="242" t="s">
        <v>3161</v>
      </c>
      <c r="K584" s="239">
        <v>2</v>
      </c>
    </row>
    <row r="585" spans="1:11" ht="30" x14ac:dyDescent="0.25">
      <c r="A585" s="239" t="s">
        <v>3138</v>
      </c>
      <c r="B585" s="239" t="s">
        <v>3162</v>
      </c>
      <c r="C585" s="239" t="s">
        <v>3163</v>
      </c>
      <c r="D585" s="240" t="s">
        <v>3164</v>
      </c>
      <c r="E585" s="239">
        <v>0</v>
      </c>
      <c r="F585" s="242" t="s">
        <v>3165</v>
      </c>
      <c r="G585" s="239">
        <v>2</v>
      </c>
      <c r="H585" s="239" t="s">
        <v>567</v>
      </c>
      <c r="I585" s="239"/>
      <c r="J585" s="242" t="s">
        <v>3166</v>
      </c>
      <c r="K585" s="239">
        <v>2</v>
      </c>
    </row>
    <row r="586" spans="1:11" ht="45" x14ac:dyDescent="0.25">
      <c r="A586" s="239" t="s">
        <v>3167</v>
      </c>
      <c r="B586" s="239" t="s">
        <v>3168</v>
      </c>
      <c r="C586" s="239" t="s">
        <v>3169</v>
      </c>
      <c r="D586" s="240" t="s">
        <v>3170</v>
      </c>
      <c r="E586" s="239">
        <v>0</v>
      </c>
      <c r="F586" s="243" t="s">
        <v>3171</v>
      </c>
      <c r="G586" s="239">
        <v>3</v>
      </c>
      <c r="H586" s="243" t="s">
        <v>3172</v>
      </c>
      <c r="I586" s="239">
        <v>3</v>
      </c>
      <c r="J586" s="243" t="s">
        <v>3173</v>
      </c>
      <c r="K586" s="239">
        <v>3</v>
      </c>
    </row>
    <row r="587" spans="1:11" ht="45" x14ac:dyDescent="0.25">
      <c r="A587" s="239" t="s">
        <v>3174</v>
      </c>
      <c r="B587" s="239" t="s">
        <v>3175</v>
      </c>
      <c r="C587" s="239" t="s">
        <v>3176</v>
      </c>
      <c r="D587" s="240" t="s">
        <v>3177</v>
      </c>
      <c r="E587" s="239">
        <v>0</v>
      </c>
      <c r="F587" s="239" t="s">
        <v>567</v>
      </c>
      <c r="G587" s="239"/>
      <c r="H587" s="239" t="s">
        <v>567</v>
      </c>
      <c r="I587" s="239"/>
      <c r="J587" s="243" t="s">
        <v>3178</v>
      </c>
      <c r="K587" s="239">
        <v>3</v>
      </c>
    </row>
    <row r="588" spans="1:11" ht="105" x14ac:dyDescent="0.25">
      <c r="A588" s="239" t="s">
        <v>3179</v>
      </c>
      <c r="B588" s="239" t="s">
        <v>3180</v>
      </c>
      <c r="C588" s="239" t="s">
        <v>3181</v>
      </c>
      <c r="D588" s="239" t="s">
        <v>3182</v>
      </c>
      <c r="E588" s="239"/>
      <c r="F588" s="239" t="s">
        <v>3183</v>
      </c>
      <c r="G588" s="239"/>
      <c r="H588" s="239" t="s">
        <v>3184</v>
      </c>
      <c r="I588" s="239"/>
      <c r="J588" s="239" t="s">
        <v>3185</v>
      </c>
      <c r="K588" s="239"/>
    </row>
    <row r="589" spans="1:11" ht="30" x14ac:dyDescent="0.25">
      <c r="A589" s="239" t="s">
        <v>3186</v>
      </c>
      <c r="B589" s="239" t="s">
        <v>3187</v>
      </c>
      <c r="C589" s="239" t="s">
        <v>3188</v>
      </c>
      <c r="D589" s="240" t="s">
        <v>3189</v>
      </c>
      <c r="E589" s="239">
        <v>0</v>
      </c>
      <c r="F589" s="241" t="s">
        <v>3190</v>
      </c>
      <c r="G589" s="239">
        <v>1</v>
      </c>
      <c r="H589" s="242" t="s">
        <v>3191</v>
      </c>
      <c r="I589" s="239">
        <v>2</v>
      </c>
      <c r="J589" s="242" t="s">
        <v>3192</v>
      </c>
      <c r="K589" s="239">
        <v>2</v>
      </c>
    </row>
    <row r="590" spans="1:11" ht="60" x14ac:dyDescent="0.25">
      <c r="A590" s="239" t="s">
        <v>3193</v>
      </c>
      <c r="B590" s="239" t="s">
        <v>3194</v>
      </c>
      <c r="C590" s="239" t="s">
        <v>3195</v>
      </c>
      <c r="D590" s="239" t="s">
        <v>3196</v>
      </c>
      <c r="E590" s="239"/>
      <c r="F590" s="239" t="s">
        <v>3197</v>
      </c>
      <c r="G590" s="239"/>
      <c r="H590" s="239" t="s">
        <v>3198</v>
      </c>
      <c r="I590" s="239"/>
      <c r="J590" s="239" t="s">
        <v>3199</v>
      </c>
      <c r="K590" s="239"/>
    </row>
    <row r="591" spans="1:11" ht="45" x14ac:dyDescent="0.25">
      <c r="A591" s="239" t="s">
        <v>3200</v>
      </c>
      <c r="B591" s="239" t="s">
        <v>3201</v>
      </c>
      <c r="C591" s="239" t="s">
        <v>3202</v>
      </c>
      <c r="D591" s="239" t="s">
        <v>3203</v>
      </c>
      <c r="E591" s="239"/>
      <c r="F591" s="239" t="s">
        <v>567</v>
      </c>
      <c r="G591" s="239"/>
      <c r="H591" s="239" t="s">
        <v>567</v>
      </c>
      <c r="I591" s="239"/>
      <c r="J591" s="239" t="s">
        <v>3204</v>
      </c>
      <c r="K591" s="239"/>
    </row>
    <row r="592" spans="1:11" ht="30" x14ac:dyDescent="0.25">
      <c r="A592" s="239" t="s">
        <v>3205</v>
      </c>
      <c r="B592" s="239" t="s">
        <v>3206</v>
      </c>
      <c r="C592" s="239" t="s">
        <v>1617</v>
      </c>
      <c r="D592" s="240" t="s">
        <v>3207</v>
      </c>
      <c r="E592" s="239">
        <v>0</v>
      </c>
      <c r="F592" s="239"/>
      <c r="G592" s="239"/>
      <c r="H592" s="239"/>
      <c r="I592" s="239"/>
      <c r="J592" s="243" t="s">
        <v>3208</v>
      </c>
      <c r="K592" s="239">
        <v>3</v>
      </c>
    </row>
    <row r="593" spans="1:11" ht="75" x14ac:dyDescent="0.25">
      <c r="A593" s="239" t="s">
        <v>2552</v>
      </c>
      <c r="B593" s="239" t="s">
        <v>3209</v>
      </c>
      <c r="C593" s="239" t="s">
        <v>3210</v>
      </c>
      <c r="D593" s="239" t="s">
        <v>3211</v>
      </c>
      <c r="E593" s="239"/>
      <c r="F593" s="239" t="s">
        <v>3212</v>
      </c>
      <c r="G593" s="239"/>
      <c r="H593" s="239" t="s">
        <v>3213</v>
      </c>
      <c r="I593" s="239"/>
      <c r="J593" s="239" t="s">
        <v>3214</v>
      </c>
      <c r="K593" s="239"/>
    </row>
    <row r="594" spans="1:11" x14ac:dyDescent="0.25">
      <c r="A594" s="239" t="s">
        <v>851</v>
      </c>
      <c r="B594" s="239" t="s">
        <v>3215</v>
      </c>
      <c r="C594" s="239" t="s">
        <v>3216</v>
      </c>
      <c r="D594" s="240" t="s">
        <v>3217</v>
      </c>
      <c r="E594" s="239">
        <v>0</v>
      </c>
      <c r="F594" s="240" t="s">
        <v>3218</v>
      </c>
      <c r="G594" s="239">
        <v>0</v>
      </c>
      <c r="H594" s="241" t="s">
        <v>3219</v>
      </c>
      <c r="I594" s="239">
        <v>1</v>
      </c>
      <c r="J594" s="242" t="s">
        <v>3220</v>
      </c>
      <c r="K594" s="239">
        <v>2</v>
      </c>
    </row>
    <row r="595" spans="1:11" ht="150" x14ac:dyDescent="0.25">
      <c r="A595" s="239" t="s">
        <v>223</v>
      </c>
      <c r="B595" s="239" t="s">
        <v>3221</v>
      </c>
      <c r="C595" s="239" t="s">
        <v>3222</v>
      </c>
      <c r="D595" s="239" t="s">
        <v>609</v>
      </c>
      <c r="E595" s="239"/>
      <c r="F595" s="239" t="s">
        <v>567</v>
      </c>
      <c r="G595" s="239"/>
      <c r="H595" s="239" t="s">
        <v>3223</v>
      </c>
      <c r="I595" s="239"/>
      <c r="J595" s="239" t="s">
        <v>3224</v>
      </c>
      <c r="K595" s="239"/>
    </row>
    <row r="596" spans="1:11" ht="45" x14ac:dyDescent="0.25">
      <c r="A596" s="239" t="s">
        <v>3105</v>
      </c>
      <c r="B596" s="239" t="s">
        <v>3225</v>
      </c>
      <c r="C596" s="239" t="s">
        <v>3107</v>
      </c>
      <c r="D596" s="240" t="s">
        <v>3108</v>
      </c>
      <c r="E596" s="239">
        <v>0</v>
      </c>
      <c r="F596" s="241" t="s">
        <v>3109</v>
      </c>
      <c r="G596" s="239">
        <v>1</v>
      </c>
      <c r="H596" s="242" t="s">
        <v>3226</v>
      </c>
      <c r="I596" s="239">
        <v>2</v>
      </c>
      <c r="J596" s="243" t="s">
        <v>3111</v>
      </c>
      <c r="K596" s="239">
        <v>3</v>
      </c>
    </row>
    <row r="597" spans="1:11" ht="60" x14ac:dyDescent="0.25">
      <c r="A597" s="239" t="s">
        <v>3112</v>
      </c>
      <c r="B597" s="239" t="s">
        <v>3227</v>
      </c>
      <c r="C597" s="239" t="s">
        <v>3114</v>
      </c>
      <c r="D597" s="240" t="s">
        <v>3108</v>
      </c>
      <c r="E597" s="239">
        <v>0</v>
      </c>
      <c r="F597" s="241" t="s">
        <v>3109</v>
      </c>
      <c r="G597" s="239">
        <v>1</v>
      </c>
      <c r="H597" s="242" t="s">
        <v>3110</v>
      </c>
      <c r="I597" s="239">
        <v>2</v>
      </c>
      <c r="J597" s="243" t="s">
        <v>3111</v>
      </c>
      <c r="K597" s="239">
        <v>3</v>
      </c>
    </row>
    <row r="598" spans="1:11" ht="120" x14ac:dyDescent="0.25">
      <c r="A598" s="239" t="s">
        <v>3228</v>
      </c>
      <c r="B598" s="239" t="s">
        <v>3229</v>
      </c>
      <c r="C598" s="239" t="s">
        <v>3230</v>
      </c>
      <c r="D598" s="240" t="s">
        <v>3231</v>
      </c>
      <c r="E598" s="239">
        <v>0</v>
      </c>
      <c r="F598" s="241" t="s">
        <v>3232</v>
      </c>
      <c r="G598" s="239">
        <v>1</v>
      </c>
      <c r="H598" s="241" t="s">
        <v>3233</v>
      </c>
      <c r="I598" s="239">
        <v>1</v>
      </c>
      <c r="J598" s="242" t="s">
        <v>3234</v>
      </c>
      <c r="K598" s="239">
        <v>2</v>
      </c>
    </row>
    <row r="599" spans="1:11" ht="75" x14ac:dyDescent="0.25">
      <c r="A599" s="239" t="s">
        <v>3235</v>
      </c>
      <c r="B599" s="239" t="s">
        <v>3236</v>
      </c>
      <c r="C599" s="239" t="s">
        <v>3237</v>
      </c>
      <c r="D599" s="240" t="s">
        <v>3238</v>
      </c>
      <c r="E599" s="239">
        <v>0</v>
      </c>
      <c r="F599" s="239" t="s">
        <v>567</v>
      </c>
      <c r="G599" s="239"/>
      <c r="H599" s="239" t="s">
        <v>567</v>
      </c>
      <c r="I599" s="239"/>
      <c r="J599" s="242" t="s">
        <v>3239</v>
      </c>
      <c r="K599" s="239">
        <v>2</v>
      </c>
    </row>
    <row r="600" spans="1:11" ht="90" x14ac:dyDescent="0.25">
      <c r="A600" s="239" t="s">
        <v>3240</v>
      </c>
      <c r="B600" s="239" t="s">
        <v>3241</v>
      </c>
      <c r="C600" s="239" t="s">
        <v>3242</v>
      </c>
      <c r="D600" s="240" t="s">
        <v>3243</v>
      </c>
      <c r="E600" s="239">
        <v>0</v>
      </c>
      <c r="F600" s="239" t="s">
        <v>567</v>
      </c>
      <c r="G600" s="239"/>
      <c r="H600" s="239" t="s">
        <v>567</v>
      </c>
      <c r="I600" s="239"/>
      <c r="J600" s="242" t="s">
        <v>3244</v>
      </c>
      <c r="K600" s="239">
        <v>2</v>
      </c>
    </row>
    <row r="601" spans="1:11" ht="30" x14ac:dyDescent="0.25">
      <c r="A601" s="239" t="s">
        <v>3167</v>
      </c>
      <c r="B601" s="239" t="s">
        <v>3245</v>
      </c>
      <c r="C601" s="239" t="s">
        <v>3246</v>
      </c>
      <c r="D601" s="240" t="s">
        <v>3247</v>
      </c>
      <c r="E601" s="239">
        <v>0</v>
      </c>
      <c r="F601" s="241" t="s">
        <v>3248</v>
      </c>
      <c r="G601" s="239">
        <v>1</v>
      </c>
      <c r="H601" s="242" t="s">
        <v>3249</v>
      </c>
      <c r="I601" s="239">
        <v>2</v>
      </c>
      <c r="J601" s="242" t="s">
        <v>3250</v>
      </c>
      <c r="K601" s="239">
        <v>2</v>
      </c>
    </row>
    <row r="602" spans="1:11" ht="30" x14ac:dyDescent="0.25">
      <c r="A602" s="239" t="s">
        <v>3167</v>
      </c>
      <c r="B602" s="239" t="s">
        <v>3251</v>
      </c>
      <c r="C602" s="239" t="s">
        <v>3252</v>
      </c>
      <c r="D602" s="240" t="s">
        <v>3253</v>
      </c>
      <c r="E602" s="239">
        <v>0</v>
      </c>
      <c r="F602" s="241" t="s">
        <v>3254</v>
      </c>
      <c r="G602" s="239">
        <v>1</v>
      </c>
      <c r="H602" s="242" t="s">
        <v>3255</v>
      </c>
      <c r="I602" s="239">
        <v>2</v>
      </c>
      <c r="J602" s="242" t="s">
        <v>3256</v>
      </c>
      <c r="K602" s="239">
        <v>2</v>
      </c>
    </row>
    <row r="603" spans="1:11" ht="30" x14ac:dyDescent="0.25">
      <c r="A603" s="239" t="s">
        <v>3167</v>
      </c>
      <c r="B603" s="239" t="s">
        <v>3257</v>
      </c>
      <c r="C603" s="239" t="s">
        <v>3258</v>
      </c>
      <c r="D603" s="240" t="s">
        <v>3253</v>
      </c>
      <c r="E603" s="239">
        <v>0</v>
      </c>
      <c r="F603" s="241" t="s">
        <v>3254</v>
      </c>
      <c r="G603" s="239">
        <v>1</v>
      </c>
      <c r="H603" s="242" t="s">
        <v>3255</v>
      </c>
      <c r="I603" s="239">
        <v>2</v>
      </c>
      <c r="J603" s="242" t="s">
        <v>3256</v>
      </c>
      <c r="K603" s="239">
        <v>2</v>
      </c>
    </row>
    <row r="604" spans="1:11" ht="30" x14ac:dyDescent="0.25">
      <c r="A604" s="239" t="s">
        <v>3167</v>
      </c>
      <c r="B604" s="239" t="s">
        <v>3259</v>
      </c>
      <c r="C604" s="239" t="s">
        <v>3260</v>
      </c>
      <c r="D604" s="240" t="s">
        <v>3253</v>
      </c>
      <c r="E604" s="239">
        <v>0</v>
      </c>
      <c r="F604" s="241" t="s">
        <v>3254</v>
      </c>
      <c r="G604" s="239">
        <v>1</v>
      </c>
      <c r="H604" s="242" t="s">
        <v>3255</v>
      </c>
      <c r="I604" s="239">
        <v>2</v>
      </c>
      <c r="J604" s="242" t="s">
        <v>3256</v>
      </c>
      <c r="K604" s="239">
        <v>2</v>
      </c>
    </row>
    <row r="605" spans="1:11" x14ac:dyDescent="0.25">
      <c r="A605" s="239" t="s">
        <v>3167</v>
      </c>
      <c r="B605" s="239" t="s">
        <v>3261</v>
      </c>
      <c r="C605" s="239" t="s">
        <v>3262</v>
      </c>
      <c r="D605" s="240" t="s">
        <v>3253</v>
      </c>
      <c r="E605" s="239">
        <v>0</v>
      </c>
      <c r="F605" s="241" t="s">
        <v>3254</v>
      </c>
      <c r="G605" s="239">
        <v>1</v>
      </c>
      <c r="H605" s="242" t="s">
        <v>3255</v>
      </c>
      <c r="I605" s="239">
        <v>2</v>
      </c>
      <c r="J605" s="242" t="s">
        <v>3256</v>
      </c>
      <c r="K605" s="239">
        <v>2</v>
      </c>
    </row>
    <row r="606" spans="1:11" ht="75" x14ac:dyDescent="0.25">
      <c r="A606" s="239" t="s">
        <v>3167</v>
      </c>
      <c r="B606" s="239" t="s">
        <v>3263</v>
      </c>
      <c r="C606" s="239" t="s">
        <v>2784</v>
      </c>
      <c r="D606" s="240" t="s">
        <v>3264</v>
      </c>
      <c r="E606" s="239">
        <v>0</v>
      </c>
      <c r="F606" s="240" t="s">
        <v>2786</v>
      </c>
      <c r="G606" s="239">
        <v>0</v>
      </c>
      <c r="H606" s="241" t="s">
        <v>2787</v>
      </c>
      <c r="I606" s="239">
        <v>1</v>
      </c>
      <c r="J606" s="242" t="s">
        <v>3265</v>
      </c>
      <c r="K606" s="239">
        <v>2</v>
      </c>
    </row>
    <row r="607" spans="1:11" ht="45" x14ac:dyDescent="0.25">
      <c r="A607" s="239" t="s">
        <v>3167</v>
      </c>
      <c r="B607" s="239" t="s">
        <v>3266</v>
      </c>
      <c r="C607" s="239" t="s">
        <v>3267</v>
      </c>
      <c r="D607" s="240" t="s">
        <v>3268</v>
      </c>
      <c r="E607" s="239">
        <v>0</v>
      </c>
      <c r="F607" s="241" t="s">
        <v>3269</v>
      </c>
      <c r="G607" s="239">
        <v>1</v>
      </c>
      <c r="H607" s="242" t="s">
        <v>3270</v>
      </c>
      <c r="I607" s="239">
        <v>2</v>
      </c>
      <c r="J607" s="239" t="s">
        <v>567</v>
      </c>
      <c r="K607" s="239"/>
    </row>
    <row r="608" spans="1:11" ht="75" x14ac:dyDescent="0.25">
      <c r="A608" s="239" t="s">
        <v>3167</v>
      </c>
      <c r="B608" s="239" t="s">
        <v>3271</v>
      </c>
      <c r="C608" s="239" t="s">
        <v>3272</v>
      </c>
      <c r="D608" s="240" t="s">
        <v>3273</v>
      </c>
      <c r="E608" s="239">
        <v>0</v>
      </c>
      <c r="F608" s="241" t="s">
        <v>3274</v>
      </c>
      <c r="G608" s="239">
        <v>1</v>
      </c>
      <c r="H608" s="242" t="s">
        <v>3275</v>
      </c>
      <c r="I608" s="239">
        <v>2</v>
      </c>
      <c r="J608" s="239" t="s">
        <v>3276</v>
      </c>
      <c r="K608" s="239"/>
    </row>
    <row r="609" spans="1:11" x14ac:dyDescent="0.25">
      <c r="A609" s="239" t="s">
        <v>3167</v>
      </c>
      <c r="B609" s="239" t="s">
        <v>3277</v>
      </c>
      <c r="C609" s="239" t="s">
        <v>3278</v>
      </c>
      <c r="D609" s="240" t="s">
        <v>3268</v>
      </c>
      <c r="E609" s="239">
        <v>0</v>
      </c>
      <c r="F609" s="241" t="s">
        <v>3269</v>
      </c>
      <c r="G609" s="239">
        <v>1</v>
      </c>
      <c r="H609" s="242" t="s">
        <v>3270</v>
      </c>
      <c r="I609" s="239">
        <v>2</v>
      </c>
      <c r="J609" s="239" t="s">
        <v>567</v>
      </c>
      <c r="K609" s="239"/>
    </row>
    <row r="610" spans="1:11" x14ac:dyDescent="0.25">
      <c r="A610" s="239" t="s">
        <v>3167</v>
      </c>
      <c r="B610" s="239" t="s">
        <v>3279</v>
      </c>
      <c r="C610" s="239" t="s">
        <v>3280</v>
      </c>
      <c r="D610" s="240" t="s">
        <v>3268</v>
      </c>
      <c r="E610" s="239">
        <v>0</v>
      </c>
      <c r="F610" s="241" t="s">
        <v>3269</v>
      </c>
      <c r="G610" s="239">
        <v>1</v>
      </c>
      <c r="H610" s="242" t="s">
        <v>3270</v>
      </c>
      <c r="I610" s="239">
        <v>2</v>
      </c>
      <c r="J610" s="239" t="s">
        <v>567</v>
      </c>
      <c r="K610" s="239"/>
    </row>
    <row r="611" spans="1:11" x14ac:dyDescent="0.25">
      <c r="A611" s="239" t="s">
        <v>3167</v>
      </c>
      <c r="B611" s="239" t="s">
        <v>3281</v>
      </c>
      <c r="C611" s="239" t="s">
        <v>3282</v>
      </c>
      <c r="D611" s="240" t="s">
        <v>3268</v>
      </c>
      <c r="E611" s="239">
        <v>0</v>
      </c>
      <c r="F611" s="241" t="s">
        <v>3269</v>
      </c>
      <c r="G611" s="239">
        <v>1</v>
      </c>
      <c r="H611" s="242" t="s">
        <v>3270</v>
      </c>
      <c r="I611" s="239">
        <v>2</v>
      </c>
      <c r="J611" s="239" t="s">
        <v>567</v>
      </c>
      <c r="K611" s="239"/>
    </row>
    <row r="612" spans="1:11" ht="30" x14ac:dyDescent="0.25">
      <c r="A612" s="239" t="s">
        <v>3167</v>
      </c>
      <c r="B612" s="239" t="s">
        <v>3283</v>
      </c>
      <c r="C612" s="239" t="s">
        <v>3284</v>
      </c>
      <c r="D612" s="240" t="s">
        <v>3268</v>
      </c>
      <c r="E612" s="239">
        <v>0</v>
      </c>
      <c r="F612" s="241" t="s">
        <v>3269</v>
      </c>
      <c r="G612" s="239">
        <v>1</v>
      </c>
      <c r="H612" s="242" t="s">
        <v>3270</v>
      </c>
      <c r="I612" s="239">
        <v>2</v>
      </c>
      <c r="J612" s="239" t="s">
        <v>567</v>
      </c>
      <c r="K612" s="239"/>
    </row>
    <row r="613" spans="1:11" x14ac:dyDescent="0.25">
      <c r="A613" s="239" t="s">
        <v>3167</v>
      </c>
      <c r="B613" s="239" t="s">
        <v>3285</v>
      </c>
      <c r="C613" s="239" t="s">
        <v>3286</v>
      </c>
      <c r="D613" s="240" t="s">
        <v>3268</v>
      </c>
      <c r="E613" s="239">
        <v>0</v>
      </c>
      <c r="F613" s="241" t="s">
        <v>3269</v>
      </c>
      <c r="G613" s="239">
        <v>1</v>
      </c>
      <c r="H613" s="242" t="s">
        <v>3270</v>
      </c>
      <c r="I613" s="239">
        <v>2</v>
      </c>
      <c r="J613" s="239" t="s">
        <v>567</v>
      </c>
      <c r="K613" s="239"/>
    </row>
    <row r="614" spans="1:11" x14ac:dyDescent="0.25">
      <c r="A614" s="239" t="s">
        <v>3167</v>
      </c>
      <c r="B614" s="239" t="s">
        <v>3287</v>
      </c>
      <c r="C614" s="239" t="s">
        <v>3288</v>
      </c>
      <c r="D614" s="240" t="s">
        <v>3268</v>
      </c>
      <c r="E614" s="239">
        <v>0</v>
      </c>
      <c r="F614" s="241" t="s">
        <v>3269</v>
      </c>
      <c r="G614" s="239">
        <v>1</v>
      </c>
      <c r="H614" s="242" t="s">
        <v>3270</v>
      </c>
      <c r="I614" s="239">
        <v>2</v>
      </c>
      <c r="J614" s="239" t="s">
        <v>567</v>
      </c>
      <c r="K614" s="239"/>
    </row>
    <row r="615" spans="1:11" x14ac:dyDescent="0.25">
      <c r="A615" s="239" t="s">
        <v>3167</v>
      </c>
      <c r="B615" s="239" t="s">
        <v>3289</v>
      </c>
      <c r="C615" s="239" t="s">
        <v>3290</v>
      </c>
      <c r="D615" s="240" t="s">
        <v>3268</v>
      </c>
      <c r="E615" s="239">
        <v>0</v>
      </c>
      <c r="F615" s="241" t="s">
        <v>3269</v>
      </c>
      <c r="G615" s="239">
        <v>1</v>
      </c>
      <c r="H615" s="242" t="s">
        <v>3270</v>
      </c>
      <c r="I615" s="239">
        <v>2</v>
      </c>
      <c r="J615" s="239" t="s">
        <v>567</v>
      </c>
      <c r="K615" s="239"/>
    </row>
    <row r="616" spans="1:11" ht="30" x14ac:dyDescent="0.25">
      <c r="A616" s="239" t="s">
        <v>3167</v>
      </c>
      <c r="B616" s="239" t="s">
        <v>3291</v>
      </c>
      <c r="C616" s="239" t="s">
        <v>3292</v>
      </c>
      <c r="D616" s="240" t="s">
        <v>3293</v>
      </c>
      <c r="E616" s="239">
        <v>0</v>
      </c>
      <c r="F616" s="241" t="s">
        <v>3294</v>
      </c>
      <c r="G616" s="239">
        <v>1</v>
      </c>
      <c r="H616" s="242" t="s">
        <v>3295</v>
      </c>
      <c r="I616" s="239">
        <v>2</v>
      </c>
      <c r="J616" s="239" t="s">
        <v>567</v>
      </c>
      <c r="K616" s="239"/>
    </row>
    <row r="617" spans="1:11" x14ac:dyDescent="0.25">
      <c r="A617" s="239" t="s">
        <v>3167</v>
      </c>
      <c r="B617" s="239" t="s">
        <v>3296</v>
      </c>
      <c r="C617" s="239" t="s">
        <v>3297</v>
      </c>
      <c r="D617" s="240" t="s">
        <v>3268</v>
      </c>
      <c r="E617" s="239">
        <v>0</v>
      </c>
      <c r="F617" s="241" t="s">
        <v>3269</v>
      </c>
      <c r="G617" s="239">
        <v>1</v>
      </c>
      <c r="H617" s="242" t="s">
        <v>3270</v>
      </c>
      <c r="I617" s="239">
        <v>2</v>
      </c>
      <c r="J617" s="239" t="s">
        <v>567</v>
      </c>
      <c r="K617" s="239"/>
    </row>
    <row r="618" spans="1:11" ht="45" x14ac:dyDescent="0.25">
      <c r="A618" s="239" t="s">
        <v>3167</v>
      </c>
      <c r="B618" s="239" t="s">
        <v>3298</v>
      </c>
      <c r="C618" s="239" t="s">
        <v>3299</v>
      </c>
      <c r="D618" s="240" t="s">
        <v>3268</v>
      </c>
      <c r="E618" s="239">
        <v>0</v>
      </c>
      <c r="F618" s="241" t="s">
        <v>3269</v>
      </c>
      <c r="G618" s="239">
        <v>1</v>
      </c>
      <c r="H618" s="242" t="s">
        <v>3270</v>
      </c>
      <c r="I618" s="239">
        <v>2</v>
      </c>
      <c r="J618" s="239" t="s">
        <v>567</v>
      </c>
      <c r="K618" s="239"/>
    </row>
    <row r="619" spans="1:11" ht="30" x14ac:dyDescent="0.25">
      <c r="A619" s="239" t="s">
        <v>3167</v>
      </c>
      <c r="B619" s="239" t="s">
        <v>3300</v>
      </c>
      <c r="C619" s="239" t="s">
        <v>3301</v>
      </c>
      <c r="D619" s="240" t="s">
        <v>3268</v>
      </c>
      <c r="E619" s="239">
        <v>0</v>
      </c>
      <c r="F619" s="241" t="s">
        <v>3269</v>
      </c>
      <c r="G619" s="239">
        <v>1</v>
      </c>
      <c r="H619" s="242" t="s">
        <v>3270</v>
      </c>
      <c r="I619" s="239">
        <v>2</v>
      </c>
      <c r="J619" s="239" t="s">
        <v>567</v>
      </c>
      <c r="K619" s="239"/>
    </row>
    <row r="620" spans="1:11" ht="45" x14ac:dyDescent="0.25">
      <c r="A620" s="239" t="s">
        <v>3167</v>
      </c>
      <c r="B620" s="239" t="s">
        <v>3302</v>
      </c>
      <c r="C620" s="239" t="s">
        <v>3303</v>
      </c>
      <c r="D620" s="240" t="s">
        <v>3268</v>
      </c>
      <c r="E620" s="239">
        <v>0</v>
      </c>
      <c r="F620" s="241" t="s">
        <v>3269</v>
      </c>
      <c r="G620" s="239">
        <v>1</v>
      </c>
      <c r="H620" s="242" t="s">
        <v>3270</v>
      </c>
      <c r="I620" s="239">
        <v>2</v>
      </c>
      <c r="J620" s="239" t="s">
        <v>567</v>
      </c>
      <c r="K620" s="239"/>
    </row>
    <row r="621" spans="1:11" ht="45" x14ac:dyDescent="0.25">
      <c r="A621" s="239" t="s">
        <v>3167</v>
      </c>
      <c r="B621" s="239" t="s">
        <v>3304</v>
      </c>
      <c r="C621" s="239" t="s">
        <v>3305</v>
      </c>
      <c r="D621" s="240" t="s">
        <v>3306</v>
      </c>
      <c r="E621" s="239">
        <v>0</v>
      </c>
      <c r="F621" s="241" t="s">
        <v>3307</v>
      </c>
      <c r="G621" s="239">
        <v>1</v>
      </c>
      <c r="H621" s="242" t="s">
        <v>3308</v>
      </c>
      <c r="I621" s="239">
        <v>2</v>
      </c>
      <c r="J621" s="239" t="s">
        <v>3309</v>
      </c>
      <c r="K621" s="239"/>
    </row>
    <row r="622" spans="1:11" ht="45" x14ac:dyDescent="0.25">
      <c r="A622" s="239" t="s">
        <v>3167</v>
      </c>
      <c r="B622" s="239" t="s">
        <v>3310</v>
      </c>
      <c r="C622" s="239" t="s">
        <v>3311</v>
      </c>
      <c r="D622" s="240" t="s">
        <v>3312</v>
      </c>
      <c r="E622" s="239">
        <v>0</v>
      </c>
      <c r="F622" s="240" t="s">
        <v>3313</v>
      </c>
      <c r="G622" s="239">
        <v>0</v>
      </c>
      <c r="H622" s="239" t="s">
        <v>3314</v>
      </c>
      <c r="I622" s="239"/>
      <c r="J622" s="242" t="s">
        <v>3315</v>
      </c>
      <c r="K622" s="239">
        <v>2</v>
      </c>
    </row>
    <row r="623" spans="1:11" ht="45" x14ac:dyDescent="0.25">
      <c r="A623" s="239" t="s">
        <v>3167</v>
      </c>
      <c r="B623" s="239" t="s">
        <v>3316</v>
      </c>
      <c r="C623" s="239" t="s">
        <v>3317</v>
      </c>
      <c r="D623" s="240" t="s">
        <v>3318</v>
      </c>
      <c r="E623" s="239">
        <v>0</v>
      </c>
      <c r="F623" s="241" t="s">
        <v>3319</v>
      </c>
      <c r="G623" s="239">
        <v>1</v>
      </c>
      <c r="H623" s="242" t="s">
        <v>3320</v>
      </c>
      <c r="I623" s="239">
        <v>2</v>
      </c>
      <c r="J623" s="239" t="s">
        <v>3321</v>
      </c>
      <c r="K623" s="239"/>
    </row>
    <row r="624" spans="1:11" ht="45" x14ac:dyDescent="0.25">
      <c r="A624" s="239" t="s">
        <v>3322</v>
      </c>
      <c r="B624" s="239" t="s">
        <v>3323</v>
      </c>
      <c r="C624" s="239" t="s">
        <v>3324</v>
      </c>
      <c r="D624" s="240" t="s">
        <v>3325</v>
      </c>
      <c r="E624" s="239">
        <v>0</v>
      </c>
      <c r="F624" s="241" t="s">
        <v>3326</v>
      </c>
      <c r="G624" s="239">
        <v>1</v>
      </c>
      <c r="H624" s="242" t="s">
        <v>3327</v>
      </c>
      <c r="I624" s="239">
        <v>2</v>
      </c>
      <c r="J624" s="242" t="s">
        <v>3328</v>
      </c>
      <c r="K624" s="239">
        <v>2</v>
      </c>
    </row>
    <row r="625" spans="1:11" ht="30" x14ac:dyDescent="0.25">
      <c r="A625" s="239" t="s">
        <v>3329</v>
      </c>
      <c r="B625" s="239" t="s">
        <v>3330</v>
      </c>
      <c r="C625" s="239" t="s">
        <v>3331</v>
      </c>
      <c r="D625" s="240" t="s">
        <v>3332</v>
      </c>
      <c r="E625" s="239">
        <v>0</v>
      </c>
      <c r="F625" s="240" t="s">
        <v>3333</v>
      </c>
      <c r="G625" s="239">
        <v>0</v>
      </c>
      <c r="H625" s="242" t="s">
        <v>3334</v>
      </c>
      <c r="I625" s="239">
        <v>2</v>
      </c>
      <c r="J625" s="242" t="s">
        <v>3335</v>
      </c>
      <c r="K625" s="239">
        <v>2</v>
      </c>
    </row>
    <row r="626" spans="1:11" ht="30" x14ac:dyDescent="0.25">
      <c r="A626" s="239" t="s">
        <v>3329</v>
      </c>
      <c r="B626" s="239" t="s">
        <v>3336</v>
      </c>
      <c r="C626" s="239" t="s">
        <v>3337</v>
      </c>
      <c r="D626" s="240" t="s">
        <v>3338</v>
      </c>
      <c r="E626" s="239">
        <v>0</v>
      </c>
      <c r="F626" s="241" t="s">
        <v>3339</v>
      </c>
      <c r="G626" s="239">
        <v>1</v>
      </c>
      <c r="H626" s="242" t="s">
        <v>3340</v>
      </c>
      <c r="I626" s="239">
        <v>2</v>
      </c>
      <c r="J626" s="239" t="s">
        <v>3341</v>
      </c>
      <c r="K626" s="239"/>
    </row>
    <row r="627" spans="1:11" ht="30" x14ac:dyDescent="0.25">
      <c r="A627" s="239" t="s">
        <v>3329</v>
      </c>
      <c r="B627" s="239" t="s">
        <v>3342</v>
      </c>
      <c r="C627" s="239" t="s">
        <v>3343</v>
      </c>
      <c r="D627" s="240" t="s">
        <v>3344</v>
      </c>
      <c r="E627" s="239">
        <v>0</v>
      </c>
      <c r="F627" s="241" t="s">
        <v>3345</v>
      </c>
      <c r="G627" s="239">
        <v>1</v>
      </c>
      <c r="H627" s="242" t="s">
        <v>3346</v>
      </c>
      <c r="I627" s="239">
        <v>2</v>
      </c>
      <c r="J627" s="242" t="s">
        <v>3346</v>
      </c>
      <c r="K627" s="239">
        <v>2</v>
      </c>
    </row>
    <row r="628" spans="1:11" ht="30" x14ac:dyDescent="0.25">
      <c r="A628" s="239" t="s">
        <v>3329</v>
      </c>
      <c r="B628" s="239" t="s">
        <v>3347</v>
      </c>
      <c r="C628" s="239" t="s">
        <v>3348</v>
      </c>
      <c r="D628" s="240" t="s">
        <v>3349</v>
      </c>
      <c r="E628" s="239">
        <v>0</v>
      </c>
      <c r="F628" s="241" t="s">
        <v>3350</v>
      </c>
      <c r="G628" s="239">
        <v>1</v>
      </c>
      <c r="H628" s="242" t="s">
        <v>3351</v>
      </c>
      <c r="I628" s="239">
        <v>2</v>
      </c>
      <c r="J628" s="242" t="s">
        <v>3352</v>
      </c>
      <c r="K628" s="239">
        <v>2</v>
      </c>
    </row>
    <row r="629" spans="1:11" ht="30" x14ac:dyDescent="0.25">
      <c r="A629" s="239" t="s">
        <v>3329</v>
      </c>
      <c r="B629" s="239" t="s">
        <v>3353</v>
      </c>
      <c r="C629" s="239" t="s">
        <v>3354</v>
      </c>
      <c r="D629" s="240" t="s">
        <v>3349</v>
      </c>
      <c r="E629" s="239">
        <v>0</v>
      </c>
      <c r="F629" s="241" t="s">
        <v>3350</v>
      </c>
      <c r="G629" s="239">
        <v>1</v>
      </c>
      <c r="H629" s="242" t="s">
        <v>3355</v>
      </c>
      <c r="I629" s="239">
        <v>2</v>
      </c>
      <c r="J629" s="239" t="s">
        <v>567</v>
      </c>
      <c r="K629" s="239"/>
    </row>
    <row r="630" spans="1:11" ht="30" x14ac:dyDescent="0.25">
      <c r="A630" s="239" t="s">
        <v>3329</v>
      </c>
      <c r="B630" s="239" t="s">
        <v>3356</v>
      </c>
      <c r="C630" s="239" t="s">
        <v>3357</v>
      </c>
      <c r="D630" s="240" t="s">
        <v>3358</v>
      </c>
      <c r="E630" s="239">
        <v>0</v>
      </c>
      <c r="F630" s="241" t="s">
        <v>3350</v>
      </c>
      <c r="G630" s="239">
        <v>1</v>
      </c>
      <c r="H630" s="242" t="s">
        <v>3359</v>
      </c>
      <c r="I630" s="239">
        <v>2</v>
      </c>
      <c r="J630" s="242" t="s">
        <v>3360</v>
      </c>
      <c r="K630" s="239">
        <v>2</v>
      </c>
    </row>
    <row r="631" spans="1:11" ht="30" x14ac:dyDescent="0.25">
      <c r="A631" s="239" t="s">
        <v>3329</v>
      </c>
      <c r="B631" s="239" t="s">
        <v>3361</v>
      </c>
      <c r="C631" s="239" t="s">
        <v>3362</v>
      </c>
      <c r="D631" s="240" t="s">
        <v>3363</v>
      </c>
      <c r="E631" s="239">
        <v>0</v>
      </c>
      <c r="F631" s="241" t="s">
        <v>3364</v>
      </c>
      <c r="G631" s="239">
        <v>1</v>
      </c>
      <c r="H631" s="242" t="s">
        <v>3365</v>
      </c>
      <c r="I631" s="239">
        <v>2</v>
      </c>
      <c r="J631" s="242" t="s">
        <v>3366</v>
      </c>
      <c r="K631" s="239">
        <v>2</v>
      </c>
    </row>
    <row r="632" spans="1:11" ht="30" x14ac:dyDescent="0.25">
      <c r="A632" s="239" t="s">
        <v>3367</v>
      </c>
      <c r="B632" s="239" t="s">
        <v>3368</v>
      </c>
      <c r="C632" s="239" t="s">
        <v>3369</v>
      </c>
      <c r="D632" s="240" t="s">
        <v>3370</v>
      </c>
      <c r="E632" s="239">
        <v>0</v>
      </c>
      <c r="F632" s="242" t="s">
        <v>3371</v>
      </c>
      <c r="G632" s="239">
        <v>2</v>
      </c>
      <c r="H632" s="242" t="s">
        <v>3372</v>
      </c>
      <c r="I632" s="239">
        <v>2</v>
      </c>
      <c r="J632" s="243" t="s">
        <v>3373</v>
      </c>
      <c r="K632" s="239">
        <v>3</v>
      </c>
    </row>
    <row r="633" spans="1:11" ht="30" x14ac:dyDescent="0.25">
      <c r="A633" s="239" t="s">
        <v>3374</v>
      </c>
      <c r="B633" s="239" t="s">
        <v>3375</v>
      </c>
      <c r="C633" s="239" t="s">
        <v>3376</v>
      </c>
      <c r="D633" s="240" t="s">
        <v>3377</v>
      </c>
      <c r="E633" s="239">
        <v>0</v>
      </c>
      <c r="F633" s="241" t="s">
        <v>3378</v>
      </c>
      <c r="G633" s="239">
        <v>1</v>
      </c>
      <c r="H633" s="243" t="s">
        <v>3379</v>
      </c>
      <c r="I633" s="239">
        <v>3</v>
      </c>
      <c r="J633" s="243" t="s">
        <v>3380</v>
      </c>
      <c r="K633" s="239">
        <v>3</v>
      </c>
    </row>
    <row r="634" spans="1:11" ht="30" x14ac:dyDescent="0.25">
      <c r="A634" s="239" t="s">
        <v>3374</v>
      </c>
      <c r="B634" s="239" t="s">
        <v>3381</v>
      </c>
      <c r="C634" s="239" t="s">
        <v>3362</v>
      </c>
      <c r="D634" s="240" t="s">
        <v>3363</v>
      </c>
      <c r="E634" s="239">
        <v>0</v>
      </c>
      <c r="F634" s="241" t="s">
        <v>3364</v>
      </c>
      <c r="G634" s="239">
        <v>1</v>
      </c>
      <c r="H634" s="242" t="s">
        <v>3365</v>
      </c>
      <c r="I634" s="239">
        <v>2</v>
      </c>
      <c r="J634" s="242" t="s">
        <v>3366</v>
      </c>
      <c r="K634" s="239">
        <v>2</v>
      </c>
    </row>
    <row r="635" spans="1:11" ht="30" x14ac:dyDescent="0.25">
      <c r="A635" s="239" t="s">
        <v>3374</v>
      </c>
      <c r="B635" s="239" t="s">
        <v>3382</v>
      </c>
      <c r="C635" s="239" t="s">
        <v>3383</v>
      </c>
      <c r="D635" s="240" t="s">
        <v>3384</v>
      </c>
      <c r="E635" s="239">
        <v>0</v>
      </c>
      <c r="F635" s="241" t="s">
        <v>3385</v>
      </c>
      <c r="G635" s="239">
        <v>1</v>
      </c>
      <c r="H635" s="242" t="s">
        <v>3386</v>
      </c>
      <c r="I635" s="239">
        <v>2</v>
      </c>
      <c r="J635" s="243" t="s">
        <v>3387</v>
      </c>
      <c r="K635" s="239">
        <v>3</v>
      </c>
    </row>
    <row r="636" spans="1:11" ht="30" x14ac:dyDescent="0.25">
      <c r="A636" s="239" t="s">
        <v>3374</v>
      </c>
      <c r="B636" s="239" t="s">
        <v>3388</v>
      </c>
      <c r="C636" s="239" t="s">
        <v>3389</v>
      </c>
      <c r="D636" s="240" t="s">
        <v>3384</v>
      </c>
      <c r="E636" s="239">
        <v>0</v>
      </c>
      <c r="F636" s="241" t="s">
        <v>3390</v>
      </c>
      <c r="G636" s="239">
        <v>1</v>
      </c>
      <c r="H636" s="242" t="s">
        <v>3391</v>
      </c>
      <c r="I636" s="239">
        <v>2</v>
      </c>
      <c r="J636" s="243" t="s">
        <v>3392</v>
      </c>
      <c r="K636" s="239">
        <v>3</v>
      </c>
    </row>
    <row r="637" spans="1:11" ht="45" x14ac:dyDescent="0.25">
      <c r="A637" s="239" t="s">
        <v>3374</v>
      </c>
      <c r="B637" s="239" t="s">
        <v>3393</v>
      </c>
      <c r="C637" s="239" t="s">
        <v>3394</v>
      </c>
      <c r="D637" s="240" t="s">
        <v>3395</v>
      </c>
      <c r="E637" s="239">
        <v>0</v>
      </c>
      <c r="F637" s="241" t="s">
        <v>3396</v>
      </c>
      <c r="G637" s="239">
        <v>1</v>
      </c>
      <c r="H637" s="242" t="s">
        <v>3397</v>
      </c>
      <c r="I637" s="239">
        <v>2</v>
      </c>
      <c r="J637" s="239" t="s">
        <v>3398</v>
      </c>
      <c r="K637" s="239"/>
    </row>
    <row r="638" spans="1:11" ht="30" x14ac:dyDescent="0.25">
      <c r="A638" s="239" t="s">
        <v>3374</v>
      </c>
      <c r="B638" s="239" t="s">
        <v>3399</v>
      </c>
      <c r="C638" s="239" t="s">
        <v>3331</v>
      </c>
      <c r="D638" s="240" t="s">
        <v>3395</v>
      </c>
      <c r="E638" s="239">
        <v>0</v>
      </c>
      <c r="F638" s="241" t="s">
        <v>3400</v>
      </c>
      <c r="G638" s="239">
        <v>1</v>
      </c>
      <c r="H638" s="242" t="s">
        <v>3401</v>
      </c>
      <c r="I638" s="239">
        <v>2</v>
      </c>
      <c r="J638" s="242" t="s">
        <v>3402</v>
      </c>
      <c r="K638" s="239">
        <v>2</v>
      </c>
    </row>
    <row r="639" spans="1:11" ht="30" x14ac:dyDescent="0.25">
      <c r="A639" s="239" t="s">
        <v>3374</v>
      </c>
      <c r="B639" s="239" t="s">
        <v>3403</v>
      </c>
      <c r="C639" s="239" t="s">
        <v>3404</v>
      </c>
      <c r="D639" s="240" t="s">
        <v>3405</v>
      </c>
      <c r="E639" s="239">
        <v>0</v>
      </c>
      <c r="F639" s="241" t="s">
        <v>3406</v>
      </c>
      <c r="G639" s="239">
        <v>1</v>
      </c>
      <c r="H639" s="242" t="s">
        <v>3407</v>
      </c>
      <c r="I639" s="239">
        <v>2</v>
      </c>
      <c r="J639" s="242" t="s">
        <v>3408</v>
      </c>
      <c r="K639" s="239">
        <v>2</v>
      </c>
    </row>
    <row r="640" spans="1:11" ht="30" x14ac:dyDescent="0.25">
      <c r="A640" s="239" t="s">
        <v>3374</v>
      </c>
      <c r="B640" s="239" t="s">
        <v>3409</v>
      </c>
      <c r="C640" s="239" t="s">
        <v>3410</v>
      </c>
      <c r="D640" s="240" t="s">
        <v>3405</v>
      </c>
      <c r="E640" s="239">
        <v>0</v>
      </c>
      <c r="F640" s="241" t="s">
        <v>3411</v>
      </c>
      <c r="G640" s="239">
        <v>1</v>
      </c>
      <c r="H640" s="242" t="s">
        <v>3407</v>
      </c>
      <c r="I640" s="239">
        <v>2</v>
      </c>
      <c r="J640" s="242" t="s">
        <v>3408</v>
      </c>
      <c r="K640" s="239">
        <v>2</v>
      </c>
    </row>
    <row r="641" spans="1:11" ht="30" x14ac:dyDescent="0.25">
      <c r="A641" s="239" t="s">
        <v>3374</v>
      </c>
      <c r="B641" s="239" t="s">
        <v>3412</v>
      </c>
      <c r="C641" s="239" t="s">
        <v>3413</v>
      </c>
      <c r="D641" s="240" t="s">
        <v>3405</v>
      </c>
      <c r="E641" s="239">
        <v>0</v>
      </c>
      <c r="F641" s="241" t="s">
        <v>3414</v>
      </c>
      <c r="G641" s="239">
        <v>1</v>
      </c>
      <c r="H641" s="242" t="s">
        <v>3407</v>
      </c>
      <c r="I641" s="239">
        <v>2</v>
      </c>
      <c r="J641" s="242" t="s">
        <v>3408</v>
      </c>
      <c r="K641" s="239">
        <v>2</v>
      </c>
    </row>
    <row r="642" spans="1:11" ht="45" x14ac:dyDescent="0.25">
      <c r="A642" s="239" t="s">
        <v>3415</v>
      </c>
      <c r="B642" s="239" t="s">
        <v>3416</v>
      </c>
      <c r="C642" s="239" t="s">
        <v>3417</v>
      </c>
      <c r="D642" s="240" t="s">
        <v>3418</v>
      </c>
      <c r="E642" s="239">
        <v>0</v>
      </c>
      <c r="F642" s="241" t="s">
        <v>3419</v>
      </c>
      <c r="G642" s="239">
        <v>1</v>
      </c>
      <c r="H642" s="243" t="s">
        <v>3420</v>
      </c>
      <c r="I642" s="239">
        <v>3</v>
      </c>
      <c r="J642" s="243" t="s">
        <v>3421</v>
      </c>
      <c r="K642" s="239">
        <v>3</v>
      </c>
    </row>
    <row r="643" spans="1:11" ht="90" x14ac:dyDescent="0.25">
      <c r="A643" s="239" t="s">
        <v>3422</v>
      </c>
      <c r="B643" s="239" t="s">
        <v>3423</v>
      </c>
      <c r="C643" s="239" t="s">
        <v>3417</v>
      </c>
      <c r="D643" s="240" t="s">
        <v>3424</v>
      </c>
      <c r="E643" s="239">
        <v>0</v>
      </c>
      <c r="F643" s="241" t="s">
        <v>3425</v>
      </c>
      <c r="G643" s="239">
        <v>1</v>
      </c>
      <c r="H643" s="243" t="s">
        <v>3426</v>
      </c>
      <c r="I643" s="239">
        <v>3</v>
      </c>
      <c r="J643" s="243" t="s">
        <v>3427</v>
      </c>
      <c r="K643" s="239">
        <v>3</v>
      </c>
    </row>
    <row r="644" spans="1:11" ht="45" x14ac:dyDescent="0.25">
      <c r="A644" s="239" t="s">
        <v>3428</v>
      </c>
      <c r="B644" s="239" t="s">
        <v>3429</v>
      </c>
      <c r="C644" s="239" t="s">
        <v>1962</v>
      </c>
      <c r="D644" s="240" t="s">
        <v>3430</v>
      </c>
      <c r="E644" s="239">
        <v>0</v>
      </c>
      <c r="F644" s="241" t="s">
        <v>3431</v>
      </c>
      <c r="G644" s="239">
        <v>1</v>
      </c>
      <c r="H644" s="242" t="s">
        <v>3432</v>
      </c>
      <c r="I644" s="239">
        <v>2</v>
      </c>
      <c r="J644" s="243" t="s">
        <v>3433</v>
      </c>
      <c r="K644" s="239">
        <v>3</v>
      </c>
    </row>
    <row r="645" spans="1:11" ht="75" x14ac:dyDescent="0.25">
      <c r="A645" s="239" t="s">
        <v>3322</v>
      </c>
      <c r="B645" s="239" t="s">
        <v>3434</v>
      </c>
      <c r="C645" s="239" t="s">
        <v>3435</v>
      </c>
      <c r="D645" s="240" t="s">
        <v>3436</v>
      </c>
      <c r="E645" s="239">
        <v>0</v>
      </c>
      <c r="F645" s="241" t="s">
        <v>3437</v>
      </c>
      <c r="G645" s="239">
        <v>1</v>
      </c>
      <c r="H645" s="242" t="s">
        <v>3438</v>
      </c>
      <c r="I645" s="239">
        <v>2</v>
      </c>
      <c r="J645" s="243" t="s">
        <v>3439</v>
      </c>
      <c r="K645" s="239">
        <v>3</v>
      </c>
    </row>
    <row r="646" spans="1:11" ht="90" x14ac:dyDescent="0.25">
      <c r="A646" s="239" t="s">
        <v>3322</v>
      </c>
      <c r="B646" s="239" t="s">
        <v>3440</v>
      </c>
      <c r="C646" s="239" t="s">
        <v>3441</v>
      </c>
      <c r="D646" s="240" t="s">
        <v>3442</v>
      </c>
      <c r="E646" s="239">
        <v>0</v>
      </c>
      <c r="F646" s="241" t="s">
        <v>3443</v>
      </c>
      <c r="G646" s="239">
        <v>1</v>
      </c>
      <c r="H646" s="242" t="s">
        <v>3444</v>
      </c>
      <c r="I646" s="239">
        <v>2</v>
      </c>
      <c r="J646" s="243" t="s">
        <v>3445</v>
      </c>
      <c r="K646" s="239">
        <v>3</v>
      </c>
    </row>
    <row r="647" spans="1:11" x14ac:dyDescent="0.25">
      <c r="A647" s="239" t="s">
        <v>3322</v>
      </c>
      <c r="B647" s="239" t="s">
        <v>3446</v>
      </c>
      <c r="C647" s="239" t="s">
        <v>3447</v>
      </c>
      <c r="D647" s="240" t="s">
        <v>3448</v>
      </c>
      <c r="E647" s="239">
        <v>0</v>
      </c>
      <c r="F647" s="241" t="s">
        <v>3449</v>
      </c>
      <c r="G647" s="239">
        <v>1</v>
      </c>
      <c r="H647" s="242" t="s">
        <v>3450</v>
      </c>
      <c r="I647" s="239">
        <v>2</v>
      </c>
      <c r="J647" s="239" t="s">
        <v>567</v>
      </c>
      <c r="K647" s="239"/>
    </row>
    <row r="648" spans="1:11" ht="30" x14ac:dyDescent="0.25">
      <c r="A648" s="239" t="s">
        <v>3322</v>
      </c>
      <c r="B648" s="239" t="s">
        <v>3451</v>
      </c>
      <c r="C648" s="239" t="s">
        <v>3452</v>
      </c>
      <c r="D648" s="240" t="s">
        <v>3453</v>
      </c>
      <c r="E648" s="239">
        <v>0</v>
      </c>
      <c r="F648" s="241" t="s">
        <v>3454</v>
      </c>
      <c r="G648" s="239">
        <v>1</v>
      </c>
      <c r="H648" s="242" t="s">
        <v>3455</v>
      </c>
      <c r="I648" s="239">
        <v>2</v>
      </c>
      <c r="J648" s="243" t="s">
        <v>3456</v>
      </c>
      <c r="K648" s="239">
        <v>3</v>
      </c>
    </row>
    <row r="649" spans="1:11" ht="60" x14ac:dyDescent="0.25">
      <c r="A649" s="239" t="s">
        <v>3322</v>
      </c>
      <c r="B649" s="239" t="s">
        <v>3457</v>
      </c>
      <c r="C649" s="239" t="s">
        <v>3458</v>
      </c>
      <c r="D649" s="240" t="s">
        <v>3459</v>
      </c>
      <c r="E649" s="239">
        <v>0</v>
      </c>
      <c r="F649" s="241" t="s">
        <v>3460</v>
      </c>
      <c r="G649" s="239">
        <v>1</v>
      </c>
      <c r="H649" s="242" t="s">
        <v>3461</v>
      </c>
      <c r="I649" s="239">
        <v>2</v>
      </c>
      <c r="J649" s="243" t="s">
        <v>3462</v>
      </c>
      <c r="K649" s="239">
        <v>3</v>
      </c>
    </row>
    <row r="650" spans="1:11" ht="60" x14ac:dyDescent="0.25">
      <c r="A650" s="239" t="s">
        <v>3322</v>
      </c>
      <c r="B650" s="239" t="s">
        <v>3463</v>
      </c>
      <c r="C650" s="239" t="s">
        <v>3464</v>
      </c>
      <c r="D650" s="240" t="s">
        <v>3465</v>
      </c>
      <c r="E650" s="239">
        <v>0</v>
      </c>
      <c r="F650" s="241" t="s">
        <v>3466</v>
      </c>
      <c r="G650" s="239">
        <v>1</v>
      </c>
      <c r="H650" s="242" t="s">
        <v>3467</v>
      </c>
      <c r="I650" s="239">
        <v>2</v>
      </c>
      <c r="J650" s="243" t="s">
        <v>3468</v>
      </c>
      <c r="K650" s="239">
        <v>3</v>
      </c>
    </row>
    <row r="651" spans="1:11" ht="45" x14ac:dyDescent="0.25">
      <c r="A651" s="239" t="s">
        <v>3322</v>
      </c>
      <c r="B651" s="239" t="s">
        <v>3469</v>
      </c>
      <c r="C651" s="239" t="s">
        <v>3470</v>
      </c>
      <c r="D651" s="240" t="s">
        <v>3471</v>
      </c>
      <c r="E651" s="239">
        <v>0</v>
      </c>
      <c r="F651" s="241" t="s">
        <v>3472</v>
      </c>
      <c r="G651" s="239">
        <v>1</v>
      </c>
      <c r="H651" s="242" t="s">
        <v>3473</v>
      </c>
      <c r="I651" s="239">
        <v>2</v>
      </c>
      <c r="J651" s="239" t="s">
        <v>3474</v>
      </c>
      <c r="K651" s="239"/>
    </row>
    <row r="652" spans="1:11" ht="45" x14ac:dyDescent="0.25">
      <c r="A652" s="239" t="s">
        <v>3322</v>
      </c>
      <c r="B652" s="239" t="s">
        <v>3475</v>
      </c>
      <c r="C652" s="239" t="s">
        <v>3476</v>
      </c>
      <c r="D652" s="240" t="s">
        <v>3477</v>
      </c>
      <c r="E652" s="239">
        <v>0</v>
      </c>
      <c r="F652" s="241" t="s">
        <v>3478</v>
      </c>
      <c r="G652" s="239">
        <v>1</v>
      </c>
      <c r="H652" s="242" t="s">
        <v>3479</v>
      </c>
      <c r="I652" s="239">
        <v>2</v>
      </c>
      <c r="J652" s="239" t="s">
        <v>3480</v>
      </c>
      <c r="K652" s="239"/>
    </row>
    <row r="653" spans="1:11" x14ac:dyDescent="0.25">
      <c r="A653" s="239" t="s">
        <v>3322</v>
      </c>
      <c r="B653" s="239" t="s">
        <v>3481</v>
      </c>
      <c r="C653" s="239" t="s">
        <v>3383</v>
      </c>
      <c r="D653" s="240" t="s">
        <v>1977</v>
      </c>
      <c r="E653" s="239">
        <v>0</v>
      </c>
      <c r="F653" s="241" t="s">
        <v>3482</v>
      </c>
      <c r="G653" s="239">
        <v>1</v>
      </c>
      <c r="H653" s="242" t="s">
        <v>3483</v>
      </c>
      <c r="I653" s="239">
        <v>2</v>
      </c>
      <c r="J653" s="243" t="s">
        <v>1476</v>
      </c>
      <c r="K653" s="239">
        <v>3</v>
      </c>
    </row>
    <row r="654" spans="1:11" ht="30" x14ac:dyDescent="0.25">
      <c r="A654" s="239" t="s">
        <v>3484</v>
      </c>
      <c r="B654" s="239" t="s">
        <v>3485</v>
      </c>
      <c r="C654" s="239" t="s">
        <v>3486</v>
      </c>
      <c r="D654" s="240" t="s">
        <v>3487</v>
      </c>
      <c r="E654" s="239">
        <v>0</v>
      </c>
      <c r="F654" s="241" t="s">
        <v>3488</v>
      </c>
      <c r="G654" s="239">
        <v>1</v>
      </c>
      <c r="H654" s="242" t="s">
        <v>3489</v>
      </c>
      <c r="I654" s="239">
        <v>2</v>
      </c>
      <c r="J654" s="242" t="s">
        <v>3490</v>
      </c>
      <c r="K654" s="239">
        <v>2</v>
      </c>
    </row>
    <row r="655" spans="1:11" ht="30" x14ac:dyDescent="0.25">
      <c r="A655" s="239" t="s">
        <v>3484</v>
      </c>
      <c r="B655" s="239" t="s">
        <v>3491</v>
      </c>
      <c r="C655" s="239" t="s">
        <v>3492</v>
      </c>
      <c r="D655" s="240" t="s">
        <v>1977</v>
      </c>
      <c r="E655" s="239">
        <v>0</v>
      </c>
      <c r="F655" s="241" t="s">
        <v>3493</v>
      </c>
      <c r="G655" s="239">
        <v>1</v>
      </c>
      <c r="H655" s="242" t="s">
        <v>3494</v>
      </c>
      <c r="I655" s="239">
        <v>2</v>
      </c>
      <c r="J655" s="243" t="s">
        <v>3495</v>
      </c>
      <c r="K655" s="239">
        <v>3</v>
      </c>
    </row>
    <row r="656" spans="1:11" x14ac:dyDescent="0.25">
      <c r="A656" s="239" t="s">
        <v>3484</v>
      </c>
      <c r="B656" s="239" t="s">
        <v>3496</v>
      </c>
      <c r="C656" s="239" t="s">
        <v>3497</v>
      </c>
      <c r="D656" s="240" t="s">
        <v>3498</v>
      </c>
      <c r="E656" s="239">
        <v>0</v>
      </c>
      <c r="F656" s="241" t="s">
        <v>3499</v>
      </c>
      <c r="G656" s="239">
        <v>1</v>
      </c>
      <c r="H656" s="242" t="s">
        <v>3500</v>
      </c>
      <c r="I656" s="239">
        <v>2</v>
      </c>
      <c r="J656" s="243" t="s">
        <v>3501</v>
      </c>
      <c r="K656" s="239">
        <v>3</v>
      </c>
    </row>
    <row r="657" spans="1:11" x14ac:dyDescent="0.25">
      <c r="A657" s="239" t="s">
        <v>3484</v>
      </c>
      <c r="B657" s="239" t="s">
        <v>3502</v>
      </c>
      <c r="C657" s="239" t="s">
        <v>3503</v>
      </c>
      <c r="D657" s="240" t="s">
        <v>3504</v>
      </c>
      <c r="E657" s="239">
        <v>0</v>
      </c>
      <c r="F657" s="241" t="s">
        <v>3505</v>
      </c>
      <c r="G657" s="239">
        <v>1</v>
      </c>
      <c r="H657" s="242" t="s">
        <v>3506</v>
      </c>
      <c r="I657" s="239">
        <v>2</v>
      </c>
      <c r="J657" s="242" t="s">
        <v>3507</v>
      </c>
      <c r="K657" s="239">
        <v>2</v>
      </c>
    </row>
    <row r="658" spans="1:11" x14ac:dyDescent="0.25">
      <c r="A658" s="239" t="s">
        <v>3484</v>
      </c>
      <c r="B658" s="239" t="s">
        <v>3508</v>
      </c>
      <c r="C658" s="239" t="s">
        <v>3509</v>
      </c>
      <c r="D658" s="240" t="s">
        <v>3510</v>
      </c>
      <c r="E658" s="239">
        <v>0</v>
      </c>
      <c r="F658" s="241" t="s">
        <v>3511</v>
      </c>
      <c r="G658" s="239">
        <v>1</v>
      </c>
      <c r="H658" s="242" t="s">
        <v>3512</v>
      </c>
      <c r="I658" s="239">
        <v>2</v>
      </c>
      <c r="J658" s="243" t="s">
        <v>1476</v>
      </c>
      <c r="K658" s="239">
        <v>3</v>
      </c>
    </row>
    <row r="659" spans="1:11" x14ac:dyDescent="0.25">
      <c r="A659" s="239" t="s">
        <v>3484</v>
      </c>
      <c r="B659" s="239" t="s">
        <v>3513</v>
      </c>
      <c r="C659" s="239" t="s">
        <v>3514</v>
      </c>
      <c r="D659" s="240" t="s">
        <v>3349</v>
      </c>
      <c r="E659" s="239">
        <v>0</v>
      </c>
      <c r="F659" s="241" t="s">
        <v>3515</v>
      </c>
      <c r="G659" s="239">
        <v>1</v>
      </c>
      <c r="H659" s="242" t="s">
        <v>3516</v>
      </c>
      <c r="I659" s="239">
        <v>2</v>
      </c>
      <c r="J659" s="242" t="s">
        <v>3495</v>
      </c>
      <c r="K659" s="239">
        <v>2</v>
      </c>
    </row>
    <row r="660" spans="1:11" ht="30" x14ac:dyDescent="0.25">
      <c r="A660" s="239" t="s">
        <v>3484</v>
      </c>
      <c r="B660" s="239" t="s">
        <v>3517</v>
      </c>
      <c r="C660" s="239" t="s">
        <v>3518</v>
      </c>
      <c r="D660" s="240" t="s">
        <v>3519</v>
      </c>
      <c r="E660" s="239">
        <v>0</v>
      </c>
      <c r="F660" s="241" t="s">
        <v>3520</v>
      </c>
      <c r="G660" s="239">
        <v>1</v>
      </c>
      <c r="H660" s="243" t="s">
        <v>3521</v>
      </c>
      <c r="I660" s="239">
        <v>3</v>
      </c>
      <c r="J660" s="239" t="s">
        <v>3010</v>
      </c>
      <c r="K660" s="239"/>
    </row>
    <row r="661" spans="1:11" ht="30" x14ac:dyDescent="0.25">
      <c r="A661" s="239" t="s">
        <v>3484</v>
      </c>
      <c r="B661" s="239" t="s">
        <v>3522</v>
      </c>
      <c r="C661" s="239" t="s">
        <v>3523</v>
      </c>
      <c r="D661" s="240" t="s">
        <v>3524</v>
      </c>
      <c r="E661" s="239">
        <v>0</v>
      </c>
      <c r="F661" s="241" t="s">
        <v>3505</v>
      </c>
      <c r="G661" s="239">
        <v>1</v>
      </c>
      <c r="H661" s="242" t="s">
        <v>3525</v>
      </c>
      <c r="I661" s="239">
        <v>2</v>
      </c>
      <c r="J661" s="239" t="s">
        <v>3010</v>
      </c>
      <c r="K661" s="239"/>
    </row>
    <row r="662" spans="1:11" ht="45" x14ac:dyDescent="0.25">
      <c r="A662" s="239" t="s">
        <v>3484</v>
      </c>
      <c r="B662" s="239" t="s">
        <v>3526</v>
      </c>
      <c r="C662" s="239" t="s">
        <v>3527</v>
      </c>
      <c r="D662" s="240" t="s">
        <v>3528</v>
      </c>
      <c r="E662" s="239">
        <v>0</v>
      </c>
      <c r="F662" s="239" t="s">
        <v>567</v>
      </c>
      <c r="G662" s="239"/>
      <c r="H662" s="239" t="s">
        <v>567</v>
      </c>
      <c r="I662" s="239"/>
      <c r="J662" s="239" t="s">
        <v>3529</v>
      </c>
      <c r="K662" s="239"/>
    </row>
    <row r="663" spans="1:11" ht="45" x14ac:dyDescent="0.25">
      <c r="A663" s="239" t="s">
        <v>3484</v>
      </c>
      <c r="B663" s="239" t="s">
        <v>3530</v>
      </c>
      <c r="C663" s="239" t="s">
        <v>3531</v>
      </c>
      <c r="D663" s="240" t="s">
        <v>3418</v>
      </c>
      <c r="E663" s="239">
        <v>0</v>
      </c>
      <c r="F663" s="241" t="s">
        <v>3419</v>
      </c>
      <c r="G663" s="239">
        <v>1</v>
      </c>
      <c r="H663" s="243" t="s">
        <v>3532</v>
      </c>
      <c r="I663" s="239">
        <v>3</v>
      </c>
      <c r="J663" s="243" t="s">
        <v>3421</v>
      </c>
      <c r="K663" s="239">
        <v>3</v>
      </c>
    </row>
    <row r="664" spans="1:11" ht="30" x14ac:dyDescent="0.25">
      <c r="A664" s="239" t="s">
        <v>3484</v>
      </c>
      <c r="B664" s="239" t="s">
        <v>3533</v>
      </c>
      <c r="C664" s="239" t="s">
        <v>3534</v>
      </c>
      <c r="D664" s="240" t="s">
        <v>3535</v>
      </c>
      <c r="E664" s="239">
        <v>0</v>
      </c>
      <c r="F664" s="241" t="s">
        <v>3536</v>
      </c>
      <c r="G664" s="239">
        <v>1</v>
      </c>
      <c r="H664" s="242" t="s">
        <v>3537</v>
      </c>
      <c r="I664" s="239">
        <v>2</v>
      </c>
      <c r="J664" s="242" t="s">
        <v>3538</v>
      </c>
      <c r="K664" s="239">
        <v>2</v>
      </c>
    </row>
    <row r="665" spans="1:11" ht="30" x14ac:dyDescent="0.25">
      <c r="A665" s="239" t="s">
        <v>3484</v>
      </c>
      <c r="B665" s="239" t="s">
        <v>3539</v>
      </c>
      <c r="C665" s="239" t="s">
        <v>3540</v>
      </c>
      <c r="D665" s="240" t="s">
        <v>3541</v>
      </c>
      <c r="E665" s="239">
        <v>0</v>
      </c>
      <c r="F665" s="241" t="s">
        <v>3542</v>
      </c>
      <c r="G665" s="239">
        <v>1</v>
      </c>
      <c r="H665" s="242" t="s">
        <v>3543</v>
      </c>
      <c r="I665" s="239">
        <v>2</v>
      </c>
      <c r="J665" s="239" t="s">
        <v>3544</v>
      </c>
      <c r="K665" s="239"/>
    </row>
    <row r="666" spans="1:11" ht="45" x14ac:dyDescent="0.25">
      <c r="A666" s="239" t="s">
        <v>3484</v>
      </c>
      <c r="B666" s="239" t="s">
        <v>3545</v>
      </c>
      <c r="C666" s="239" t="s">
        <v>3546</v>
      </c>
      <c r="D666" s="240" t="s">
        <v>3547</v>
      </c>
      <c r="E666" s="239">
        <v>0</v>
      </c>
      <c r="F666" s="241" t="s">
        <v>3548</v>
      </c>
      <c r="G666" s="239">
        <v>1</v>
      </c>
      <c r="H666" s="242" t="s">
        <v>3549</v>
      </c>
      <c r="I666" s="239">
        <v>2</v>
      </c>
      <c r="J666" s="243" t="s">
        <v>3550</v>
      </c>
      <c r="K666" s="239">
        <v>3</v>
      </c>
    </row>
    <row r="667" spans="1:11" ht="45" x14ac:dyDescent="0.25">
      <c r="A667" s="239" t="s">
        <v>3484</v>
      </c>
      <c r="B667" s="239" t="s">
        <v>3551</v>
      </c>
      <c r="C667" s="239" t="s">
        <v>3552</v>
      </c>
      <c r="D667" s="240" t="s">
        <v>3553</v>
      </c>
      <c r="E667" s="239">
        <v>0</v>
      </c>
      <c r="F667" s="241" t="s">
        <v>3554</v>
      </c>
      <c r="G667" s="239">
        <v>1</v>
      </c>
      <c r="H667" s="243" t="s">
        <v>3555</v>
      </c>
      <c r="I667" s="239">
        <v>3</v>
      </c>
      <c r="J667" s="243" t="s">
        <v>3556</v>
      </c>
      <c r="K667" s="239">
        <v>3</v>
      </c>
    </row>
    <row r="668" spans="1:11" ht="45" x14ac:dyDescent="0.25">
      <c r="A668" s="239" t="s">
        <v>3484</v>
      </c>
      <c r="B668" s="239" t="s">
        <v>3557</v>
      </c>
      <c r="C668" s="239" t="s">
        <v>3558</v>
      </c>
      <c r="D668" s="240" t="s">
        <v>3559</v>
      </c>
      <c r="E668" s="239">
        <v>0</v>
      </c>
      <c r="F668" s="241" t="s">
        <v>3560</v>
      </c>
      <c r="G668" s="239">
        <v>1</v>
      </c>
      <c r="H668" s="243" t="s">
        <v>3561</v>
      </c>
      <c r="I668" s="239">
        <v>3</v>
      </c>
      <c r="J668" s="243" t="s">
        <v>3562</v>
      </c>
      <c r="K668" s="239">
        <v>3</v>
      </c>
    </row>
    <row r="669" spans="1:11" ht="30" x14ac:dyDescent="0.25">
      <c r="A669" s="239" t="s">
        <v>3484</v>
      </c>
      <c r="B669" s="239" t="s">
        <v>3563</v>
      </c>
      <c r="C669" s="239" t="s">
        <v>3564</v>
      </c>
      <c r="D669" s="240" t="s">
        <v>3541</v>
      </c>
      <c r="E669" s="239">
        <v>0</v>
      </c>
      <c r="F669" s="241" t="s">
        <v>3565</v>
      </c>
      <c r="G669" s="239">
        <v>1</v>
      </c>
      <c r="H669" s="242" t="s">
        <v>3566</v>
      </c>
      <c r="I669" s="239">
        <v>2</v>
      </c>
      <c r="J669" s="242" t="s">
        <v>3567</v>
      </c>
      <c r="K669" s="239">
        <v>2</v>
      </c>
    </row>
    <row r="670" spans="1:11" ht="30" x14ac:dyDescent="0.25">
      <c r="A670" s="239" t="s">
        <v>3484</v>
      </c>
      <c r="B670" s="239" t="s">
        <v>3568</v>
      </c>
      <c r="C670" s="239" t="s">
        <v>3569</v>
      </c>
      <c r="D670" s="240" t="s">
        <v>3541</v>
      </c>
      <c r="E670" s="239">
        <v>0</v>
      </c>
      <c r="F670" s="241" t="s">
        <v>3565</v>
      </c>
      <c r="G670" s="239">
        <v>1</v>
      </c>
      <c r="H670" s="242" t="s">
        <v>3566</v>
      </c>
      <c r="I670" s="239">
        <v>2</v>
      </c>
      <c r="J670" s="242" t="s">
        <v>3567</v>
      </c>
      <c r="K670" s="239">
        <v>2</v>
      </c>
    </row>
    <row r="671" spans="1:11" ht="30" x14ac:dyDescent="0.25">
      <c r="A671" s="239" t="s">
        <v>3484</v>
      </c>
      <c r="B671" s="239" t="s">
        <v>3570</v>
      </c>
      <c r="C671" s="239" t="s">
        <v>3571</v>
      </c>
      <c r="D671" s="240" t="s">
        <v>3541</v>
      </c>
      <c r="E671" s="239">
        <v>0</v>
      </c>
      <c r="F671" s="241" t="s">
        <v>3565</v>
      </c>
      <c r="G671" s="239">
        <v>1</v>
      </c>
      <c r="H671" s="242" t="s">
        <v>3566</v>
      </c>
      <c r="I671" s="239">
        <v>2</v>
      </c>
      <c r="J671" s="242" t="s">
        <v>3567</v>
      </c>
      <c r="K671" s="239">
        <v>2</v>
      </c>
    </row>
    <row r="672" spans="1:11" x14ac:dyDescent="0.25">
      <c r="A672" s="239" t="s">
        <v>3484</v>
      </c>
      <c r="B672" s="239" t="s">
        <v>3572</v>
      </c>
      <c r="C672" s="239" t="s">
        <v>3573</v>
      </c>
      <c r="D672" s="240" t="s">
        <v>3574</v>
      </c>
      <c r="E672" s="239">
        <v>0</v>
      </c>
      <c r="F672" s="239" t="s">
        <v>567</v>
      </c>
      <c r="G672" s="239"/>
      <c r="H672" s="242" t="s">
        <v>3575</v>
      </c>
      <c r="I672" s="239">
        <v>2</v>
      </c>
      <c r="J672" s="239" t="s">
        <v>567</v>
      </c>
      <c r="K672" s="239"/>
    </row>
    <row r="673" spans="1:11" ht="75" x14ac:dyDescent="0.25">
      <c r="A673" s="239" t="s">
        <v>3576</v>
      </c>
      <c r="B673" s="239" t="s">
        <v>3577</v>
      </c>
      <c r="C673" s="239" t="s">
        <v>3578</v>
      </c>
      <c r="D673" s="240" t="s">
        <v>3579</v>
      </c>
      <c r="E673" s="239">
        <v>0</v>
      </c>
      <c r="F673" s="241" t="s">
        <v>3580</v>
      </c>
      <c r="G673" s="239">
        <v>1</v>
      </c>
      <c r="H673" s="242" t="s">
        <v>3581</v>
      </c>
      <c r="I673" s="239">
        <v>2</v>
      </c>
      <c r="J673" s="243" t="s">
        <v>3582</v>
      </c>
      <c r="K673" s="239">
        <v>3</v>
      </c>
    </row>
    <row r="674" spans="1:11" ht="45" x14ac:dyDescent="0.25">
      <c r="A674" s="239" t="s">
        <v>3583</v>
      </c>
      <c r="B674" s="239" t="s">
        <v>3584</v>
      </c>
      <c r="C674" s="239" t="s">
        <v>3585</v>
      </c>
      <c r="D674" s="240" t="s">
        <v>3586</v>
      </c>
      <c r="E674" s="239">
        <v>0</v>
      </c>
      <c r="F674" s="241" t="s">
        <v>3587</v>
      </c>
      <c r="G674" s="239">
        <v>1</v>
      </c>
      <c r="H674" s="242" t="s">
        <v>3588</v>
      </c>
      <c r="I674" s="239">
        <v>2</v>
      </c>
      <c r="J674" s="243" t="s">
        <v>3589</v>
      </c>
      <c r="K674" s="239">
        <v>3</v>
      </c>
    </row>
    <row r="675" spans="1:11" ht="60" x14ac:dyDescent="0.25">
      <c r="A675" s="239" t="s">
        <v>3590</v>
      </c>
      <c r="B675" s="239" t="s">
        <v>3591</v>
      </c>
      <c r="C675" s="239" t="s">
        <v>3592</v>
      </c>
      <c r="D675" s="240" t="s">
        <v>3593</v>
      </c>
      <c r="E675" s="239">
        <v>0</v>
      </c>
      <c r="F675" s="241" t="s">
        <v>3594</v>
      </c>
      <c r="G675" s="239">
        <v>1</v>
      </c>
      <c r="H675" s="242" t="s">
        <v>3595</v>
      </c>
      <c r="I675" s="239">
        <v>2</v>
      </c>
      <c r="J675" s="239" t="s">
        <v>3596</v>
      </c>
      <c r="K675" s="239"/>
    </row>
    <row r="676" spans="1:11" ht="30" x14ac:dyDescent="0.25">
      <c r="A676" s="239" t="s">
        <v>3597</v>
      </c>
      <c r="B676" s="239" t="s">
        <v>3598</v>
      </c>
      <c r="C676" s="239" t="s">
        <v>3599</v>
      </c>
      <c r="D676" s="240" t="s">
        <v>3600</v>
      </c>
      <c r="E676" s="239">
        <v>0</v>
      </c>
      <c r="F676" s="241" t="s">
        <v>3601</v>
      </c>
      <c r="G676" s="239">
        <v>1</v>
      </c>
      <c r="H676" s="242" t="s">
        <v>3602</v>
      </c>
      <c r="I676" s="239">
        <v>2</v>
      </c>
      <c r="J676" s="239" t="s">
        <v>3603</v>
      </c>
      <c r="K676" s="239"/>
    </row>
    <row r="677" spans="1:11" ht="30" x14ac:dyDescent="0.25">
      <c r="A677" s="239" t="s">
        <v>825</v>
      </c>
      <c r="B677" s="239" t="s">
        <v>3604</v>
      </c>
      <c r="C677" s="239" t="s">
        <v>3605</v>
      </c>
      <c r="D677" s="240" t="s">
        <v>3606</v>
      </c>
      <c r="E677" s="239">
        <v>0</v>
      </c>
      <c r="F677" s="241" t="s">
        <v>3607</v>
      </c>
      <c r="G677" s="239">
        <v>1</v>
      </c>
      <c r="H677" s="242" t="s">
        <v>3608</v>
      </c>
      <c r="I677" s="239">
        <v>2</v>
      </c>
      <c r="J677" s="242" t="s">
        <v>3609</v>
      </c>
      <c r="K677" s="239">
        <v>2</v>
      </c>
    </row>
    <row r="678" spans="1:11" ht="60" x14ac:dyDescent="0.25">
      <c r="A678" s="239" t="s">
        <v>3610</v>
      </c>
      <c r="B678" s="239" t="s">
        <v>3611</v>
      </c>
      <c r="C678" s="239" t="s">
        <v>3612</v>
      </c>
      <c r="D678" s="240" t="s">
        <v>3613</v>
      </c>
      <c r="E678" s="239">
        <v>0</v>
      </c>
      <c r="F678" s="241" t="s">
        <v>3614</v>
      </c>
      <c r="G678" s="239">
        <v>1</v>
      </c>
      <c r="H678" s="242" t="s">
        <v>3615</v>
      </c>
      <c r="I678" s="239">
        <v>2</v>
      </c>
      <c r="J678" s="243" t="s">
        <v>3616</v>
      </c>
      <c r="K678" s="239">
        <v>3</v>
      </c>
    </row>
    <row r="679" spans="1:11" x14ac:dyDescent="0.25">
      <c r="A679" s="239" t="s">
        <v>3617</v>
      </c>
      <c r="B679" s="239" t="s">
        <v>3618</v>
      </c>
      <c r="C679" s="239" t="s">
        <v>1962</v>
      </c>
      <c r="D679" s="240" t="s">
        <v>1977</v>
      </c>
      <c r="E679" s="239">
        <v>0</v>
      </c>
      <c r="F679" s="241" t="s">
        <v>3619</v>
      </c>
      <c r="G679" s="239">
        <v>1</v>
      </c>
      <c r="H679" s="242" t="s">
        <v>3483</v>
      </c>
      <c r="I679" s="239">
        <v>2</v>
      </c>
      <c r="J679" s="242" t="s">
        <v>1476</v>
      </c>
      <c r="K679" s="239">
        <v>2</v>
      </c>
    </row>
    <row r="680" spans="1:11" ht="30" x14ac:dyDescent="0.25">
      <c r="A680" s="239" t="s">
        <v>3620</v>
      </c>
      <c r="B680" s="239" t="s">
        <v>3621</v>
      </c>
      <c r="C680" s="239" t="s">
        <v>2909</v>
      </c>
      <c r="D680" s="240" t="s">
        <v>3622</v>
      </c>
      <c r="E680" s="239">
        <v>0</v>
      </c>
      <c r="F680" s="241" t="s">
        <v>3623</v>
      </c>
      <c r="G680" s="239">
        <v>1</v>
      </c>
      <c r="H680" s="242" t="s">
        <v>3624</v>
      </c>
      <c r="I680" s="239">
        <v>2</v>
      </c>
      <c r="J680" s="243" t="s">
        <v>3625</v>
      </c>
      <c r="K680" s="239">
        <v>3</v>
      </c>
    </row>
    <row r="681" spans="1:11" ht="30" x14ac:dyDescent="0.25">
      <c r="A681" s="239" t="s">
        <v>3620</v>
      </c>
      <c r="B681" s="239" t="s">
        <v>3626</v>
      </c>
      <c r="C681" s="239" t="s">
        <v>2909</v>
      </c>
      <c r="D681" s="240" t="s">
        <v>3627</v>
      </c>
      <c r="E681" s="239">
        <v>0</v>
      </c>
      <c r="F681" s="241" t="s">
        <v>3628</v>
      </c>
      <c r="G681" s="239">
        <v>1</v>
      </c>
      <c r="H681" s="242" t="s">
        <v>3629</v>
      </c>
      <c r="I681" s="239">
        <v>2</v>
      </c>
      <c r="J681" s="239" t="s">
        <v>3630</v>
      </c>
      <c r="K681" s="239"/>
    </row>
    <row r="682" spans="1:11" ht="120" x14ac:dyDescent="0.25">
      <c r="A682" s="239" t="s">
        <v>3631</v>
      </c>
      <c r="B682" s="239" t="s">
        <v>3632</v>
      </c>
      <c r="C682" s="239" t="s">
        <v>3181</v>
      </c>
      <c r="D682" s="240" t="s">
        <v>3633</v>
      </c>
      <c r="E682" s="239">
        <v>0</v>
      </c>
      <c r="F682" s="241" t="s">
        <v>3183</v>
      </c>
      <c r="G682" s="239">
        <v>1</v>
      </c>
      <c r="H682" s="242" t="s">
        <v>3634</v>
      </c>
      <c r="I682" s="239">
        <v>2</v>
      </c>
      <c r="J682" s="239" t="s">
        <v>3544</v>
      </c>
      <c r="K682" s="239"/>
    </row>
    <row r="683" spans="1:11" ht="60" x14ac:dyDescent="0.25">
      <c r="A683" s="239" t="s">
        <v>3635</v>
      </c>
      <c r="B683" s="239" t="s">
        <v>3636</v>
      </c>
      <c r="C683" s="239" t="s">
        <v>3637</v>
      </c>
      <c r="D683" s="240" t="s">
        <v>3638</v>
      </c>
      <c r="E683" s="239">
        <v>0</v>
      </c>
      <c r="F683" s="241" t="s">
        <v>3639</v>
      </c>
      <c r="G683" s="239">
        <v>1</v>
      </c>
      <c r="H683" s="242" t="s">
        <v>3640</v>
      </c>
      <c r="I683" s="239">
        <v>2</v>
      </c>
      <c r="J683" s="239" t="s">
        <v>3544</v>
      </c>
      <c r="K683" s="239"/>
    </row>
    <row r="684" spans="1:11" ht="60" x14ac:dyDescent="0.25">
      <c r="A684" s="239" t="s">
        <v>3641</v>
      </c>
      <c r="B684" s="239" t="s">
        <v>3642</v>
      </c>
      <c r="C684" s="239" t="s">
        <v>3476</v>
      </c>
      <c r="D684" s="240" t="s">
        <v>3643</v>
      </c>
      <c r="E684" s="239">
        <v>0</v>
      </c>
      <c r="F684" s="241" t="s">
        <v>3639</v>
      </c>
      <c r="G684" s="239">
        <v>1</v>
      </c>
      <c r="H684" s="242" t="s">
        <v>3640</v>
      </c>
      <c r="I684" s="239">
        <v>2</v>
      </c>
      <c r="J684" s="239" t="s">
        <v>3544</v>
      </c>
      <c r="K684" s="239"/>
    </row>
    <row r="685" spans="1:11" ht="30" x14ac:dyDescent="0.25">
      <c r="A685" s="239" t="s">
        <v>3644</v>
      </c>
      <c r="B685" s="239" t="s">
        <v>3645</v>
      </c>
      <c r="C685" s="239" t="s">
        <v>3646</v>
      </c>
      <c r="D685" s="240" t="s">
        <v>3647</v>
      </c>
      <c r="E685" s="239">
        <v>0</v>
      </c>
      <c r="F685" s="239" t="s">
        <v>567</v>
      </c>
      <c r="G685" s="239"/>
      <c r="H685" s="239" t="s">
        <v>567</v>
      </c>
      <c r="I685" s="239"/>
      <c r="J685" s="242" t="s">
        <v>3648</v>
      </c>
      <c r="K685" s="239">
        <v>2</v>
      </c>
    </row>
    <row r="686" spans="1:11" ht="30" x14ac:dyDescent="0.25">
      <c r="A686" s="239" t="s">
        <v>3649</v>
      </c>
      <c r="B686" s="239" t="s">
        <v>3650</v>
      </c>
      <c r="C686" s="239" t="s">
        <v>3651</v>
      </c>
      <c r="D686" s="240" t="s">
        <v>3652</v>
      </c>
      <c r="E686" s="239">
        <v>0</v>
      </c>
      <c r="F686" s="240" t="s">
        <v>3653</v>
      </c>
      <c r="G686" s="239">
        <v>0</v>
      </c>
      <c r="H686" s="241" t="s">
        <v>3654</v>
      </c>
      <c r="I686" s="239">
        <v>1</v>
      </c>
      <c r="J686" s="242" t="s">
        <v>3655</v>
      </c>
      <c r="K686" s="239">
        <v>2</v>
      </c>
    </row>
    <row r="687" spans="1:11" ht="30" x14ac:dyDescent="0.25">
      <c r="A687" s="239" t="s">
        <v>2782</v>
      </c>
      <c r="B687" s="239" t="s">
        <v>3656</v>
      </c>
      <c r="C687" s="239" t="s">
        <v>3116</v>
      </c>
      <c r="D687" s="240" t="s">
        <v>3061</v>
      </c>
      <c r="E687" s="239">
        <v>0</v>
      </c>
      <c r="F687" s="239" t="s">
        <v>567</v>
      </c>
      <c r="G687" s="239"/>
      <c r="H687" s="241" t="s">
        <v>3062</v>
      </c>
      <c r="I687" s="239">
        <v>1</v>
      </c>
      <c r="J687" s="242" t="s">
        <v>3063</v>
      </c>
      <c r="K687" s="239">
        <v>2</v>
      </c>
    </row>
    <row r="688" spans="1:11" ht="30" x14ac:dyDescent="0.25">
      <c r="A688" s="239" t="s">
        <v>2782</v>
      </c>
      <c r="B688" s="239" t="s">
        <v>3657</v>
      </c>
      <c r="C688" s="239" t="s">
        <v>3651</v>
      </c>
      <c r="D688" s="240" t="s">
        <v>3658</v>
      </c>
      <c r="E688" s="239">
        <v>0</v>
      </c>
      <c r="F688" s="240" t="s">
        <v>3659</v>
      </c>
      <c r="G688" s="239">
        <v>0</v>
      </c>
      <c r="H688" s="241" t="s">
        <v>3660</v>
      </c>
      <c r="I688" s="239">
        <v>1</v>
      </c>
      <c r="J688" s="242" t="s">
        <v>3480</v>
      </c>
      <c r="K688" s="239">
        <v>2</v>
      </c>
    </row>
    <row r="689" spans="1:11" ht="30" x14ac:dyDescent="0.25">
      <c r="A689" s="239" t="s">
        <v>2796</v>
      </c>
      <c r="B689" s="239" t="s">
        <v>3661</v>
      </c>
      <c r="C689" s="239" t="s">
        <v>3662</v>
      </c>
      <c r="D689" s="240" t="s">
        <v>3363</v>
      </c>
      <c r="E689" s="239">
        <v>0</v>
      </c>
      <c r="F689" s="241" t="s">
        <v>3364</v>
      </c>
      <c r="G689" s="239">
        <v>1</v>
      </c>
      <c r="H689" s="242" t="s">
        <v>3365</v>
      </c>
      <c r="I689" s="239">
        <v>2</v>
      </c>
      <c r="J689" s="242" t="s">
        <v>3366</v>
      </c>
      <c r="K689" s="239">
        <v>2</v>
      </c>
    </row>
    <row r="690" spans="1:11" ht="45" x14ac:dyDescent="0.25">
      <c r="A690" s="239" t="s">
        <v>2796</v>
      </c>
      <c r="B690" s="239" t="s">
        <v>3663</v>
      </c>
      <c r="C690" s="239" t="s">
        <v>3664</v>
      </c>
      <c r="D690" s="240" t="s">
        <v>3075</v>
      </c>
      <c r="E690" s="239">
        <v>0</v>
      </c>
      <c r="F690" s="239" t="s">
        <v>567</v>
      </c>
      <c r="G690" s="239"/>
      <c r="H690" s="242" t="s">
        <v>3665</v>
      </c>
      <c r="I690" s="239">
        <v>2</v>
      </c>
      <c r="J690" s="242" t="s">
        <v>3666</v>
      </c>
      <c r="K690" s="239">
        <v>2</v>
      </c>
    </row>
    <row r="691" spans="1:11" ht="45" x14ac:dyDescent="0.25">
      <c r="A691" s="239" t="s">
        <v>3667</v>
      </c>
      <c r="B691" s="239" t="s">
        <v>3668</v>
      </c>
      <c r="C691" s="239" t="s">
        <v>1962</v>
      </c>
      <c r="D691" s="240" t="s">
        <v>2811</v>
      </c>
      <c r="E691" s="239">
        <v>0</v>
      </c>
      <c r="F691" s="240" t="s">
        <v>2812</v>
      </c>
      <c r="G691" s="239">
        <v>0</v>
      </c>
      <c r="H691" s="242" t="s">
        <v>3669</v>
      </c>
      <c r="I691" s="239">
        <v>2</v>
      </c>
      <c r="J691" s="242" t="s">
        <v>2814</v>
      </c>
      <c r="K691" s="239">
        <v>2</v>
      </c>
    </row>
    <row r="692" spans="1:11" ht="30" x14ac:dyDescent="0.25">
      <c r="A692" s="239" t="s">
        <v>3670</v>
      </c>
      <c r="B692" s="239" t="s">
        <v>3671</v>
      </c>
      <c r="C692" s="239" t="s">
        <v>3672</v>
      </c>
      <c r="D692" s="240" t="s">
        <v>3075</v>
      </c>
      <c r="E692" s="239">
        <v>0</v>
      </c>
      <c r="F692" s="241" t="s">
        <v>3673</v>
      </c>
      <c r="G692" s="239">
        <v>1</v>
      </c>
      <c r="H692" s="239" t="s">
        <v>567</v>
      </c>
      <c r="I692" s="239"/>
      <c r="J692" s="242" t="s">
        <v>3674</v>
      </c>
      <c r="K692" s="239">
        <v>2</v>
      </c>
    </row>
    <row r="693" spans="1:11" x14ac:dyDescent="0.25">
      <c r="A693" s="239" t="s">
        <v>3675</v>
      </c>
      <c r="B693" s="239" t="s">
        <v>3676</v>
      </c>
      <c r="C693" s="239" t="s">
        <v>3677</v>
      </c>
      <c r="D693" s="240" t="s">
        <v>3075</v>
      </c>
      <c r="E693" s="239">
        <v>0</v>
      </c>
      <c r="F693" s="241" t="s">
        <v>3678</v>
      </c>
      <c r="G693" s="239">
        <v>1</v>
      </c>
      <c r="H693" s="239" t="s">
        <v>567</v>
      </c>
      <c r="I693" s="239"/>
      <c r="J693" s="242" t="s">
        <v>3078</v>
      </c>
      <c r="K693" s="239">
        <v>2</v>
      </c>
    </row>
    <row r="694" spans="1:11" ht="45" x14ac:dyDescent="0.25">
      <c r="A694" s="239" t="s">
        <v>3679</v>
      </c>
      <c r="B694" s="239" t="s">
        <v>3680</v>
      </c>
      <c r="C694" s="239" t="s">
        <v>3681</v>
      </c>
      <c r="D694" s="240" t="s">
        <v>3682</v>
      </c>
      <c r="E694" s="239">
        <v>0</v>
      </c>
      <c r="F694" s="241" t="s">
        <v>3683</v>
      </c>
      <c r="G694" s="239">
        <v>1</v>
      </c>
      <c r="H694" s="243" t="s">
        <v>3684</v>
      </c>
      <c r="I694" s="239">
        <v>3</v>
      </c>
      <c r="J694" s="243" t="s">
        <v>3685</v>
      </c>
      <c r="K694" s="239">
        <v>3</v>
      </c>
    </row>
    <row r="695" spans="1:11" ht="45" x14ac:dyDescent="0.25">
      <c r="A695" s="239" t="s">
        <v>3679</v>
      </c>
      <c r="B695" s="239" t="s">
        <v>3686</v>
      </c>
      <c r="C695" s="239" t="s">
        <v>3681</v>
      </c>
      <c r="D695" s="240" t="s">
        <v>3682</v>
      </c>
      <c r="E695" s="239">
        <v>0</v>
      </c>
      <c r="F695" s="241" t="s">
        <v>3683</v>
      </c>
      <c r="G695" s="239">
        <v>1</v>
      </c>
      <c r="H695" s="243" t="s">
        <v>3684</v>
      </c>
      <c r="I695" s="239">
        <v>3</v>
      </c>
      <c r="J695" s="243" t="s">
        <v>3685</v>
      </c>
      <c r="K695" s="239">
        <v>3</v>
      </c>
    </row>
    <row r="696" spans="1:11" ht="45" x14ac:dyDescent="0.25">
      <c r="A696" s="239" t="s">
        <v>3679</v>
      </c>
      <c r="B696" s="239" t="s">
        <v>3687</v>
      </c>
      <c r="C696" s="239" t="s">
        <v>3688</v>
      </c>
      <c r="D696" s="240" t="s">
        <v>3418</v>
      </c>
      <c r="E696" s="239">
        <v>0</v>
      </c>
      <c r="F696" s="241" t="s">
        <v>3419</v>
      </c>
      <c r="G696" s="239">
        <v>1</v>
      </c>
      <c r="H696" s="242" t="s">
        <v>3532</v>
      </c>
      <c r="I696" s="239">
        <v>2</v>
      </c>
      <c r="J696" s="243" t="s">
        <v>3421</v>
      </c>
      <c r="K696" s="239">
        <v>3</v>
      </c>
    </row>
    <row r="697" spans="1:11" ht="30" x14ac:dyDescent="0.25">
      <c r="A697" s="239" t="s">
        <v>3679</v>
      </c>
      <c r="B697" s="239" t="s">
        <v>3689</v>
      </c>
      <c r="C697" s="239" t="s">
        <v>3690</v>
      </c>
      <c r="D697" s="240" t="s">
        <v>3325</v>
      </c>
      <c r="E697" s="239">
        <v>0</v>
      </c>
      <c r="F697" s="241" t="s">
        <v>3326</v>
      </c>
      <c r="G697" s="239">
        <v>1</v>
      </c>
      <c r="H697" s="242" t="s">
        <v>3327</v>
      </c>
      <c r="I697" s="239">
        <v>2</v>
      </c>
      <c r="J697" s="242" t="s">
        <v>3691</v>
      </c>
      <c r="K697" s="239">
        <v>2</v>
      </c>
    </row>
    <row r="698" spans="1:11" ht="30" x14ac:dyDescent="0.25">
      <c r="A698" s="239" t="s">
        <v>2827</v>
      </c>
      <c r="B698" s="239" t="s">
        <v>3692</v>
      </c>
      <c r="C698" s="239" t="s">
        <v>1962</v>
      </c>
      <c r="D698" s="240" t="s">
        <v>3693</v>
      </c>
      <c r="E698" s="239">
        <v>0</v>
      </c>
      <c r="F698" s="241" t="s">
        <v>3694</v>
      </c>
      <c r="G698" s="239">
        <v>1</v>
      </c>
      <c r="H698" s="242" t="s">
        <v>3695</v>
      </c>
      <c r="I698" s="239">
        <v>2</v>
      </c>
      <c r="J698" s="243" t="s">
        <v>3696</v>
      </c>
      <c r="K698" s="239">
        <v>3</v>
      </c>
    </row>
    <row r="699" spans="1:11" x14ac:dyDescent="0.25">
      <c r="A699" s="239" t="s">
        <v>3679</v>
      </c>
      <c r="B699" s="239" t="s">
        <v>3697</v>
      </c>
      <c r="C699" s="239" t="s">
        <v>3698</v>
      </c>
      <c r="D699" s="240" t="s">
        <v>3658</v>
      </c>
      <c r="E699" s="239">
        <v>0</v>
      </c>
      <c r="F699" s="241" t="s">
        <v>3699</v>
      </c>
      <c r="G699" s="239">
        <v>1</v>
      </c>
      <c r="H699" s="242" t="s">
        <v>3700</v>
      </c>
      <c r="I699" s="239">
        <v>2</v>
      </c>
      <c r="J699" s="243" t="s">
        <v>3480</v>
      </c>
      <c r="K699" s="239">
        <v>3</v>
      </c>
    </row>
    <row r="700" spans="1:11" ht="45" x14ac:dyDescent="0.25">
      <c r="A700" s="239" t="s">
        <v>3679</v>
      </c>
      <c r="B700" s="239" t="s">
        <v>3701</v>
      </c>
      <c r="C700" s="239" t="s">
        <v>3702</v>
      </c>
      <c r="D700" s="240" t="s">
        <v>3703</v>
      </c>
      <c r="E700" s="239">
        <v>0</v>
      </c>
      <c r="F700" s="241" t="s">
        <v>3704</v>
      </c>
      <c r="G700" s="239">
        <v>1</v>
      </c>
      <c r="H700" s="242" t="s">
        <v>3705</v>
      </c>
      <c r="I700" s="239">
        <v>2</v>
      </c>
      <c r="J700" s="242" t="s">
        <v>3706</v>
      </c>
      <c r="K700" s="239">
        <v>2</v>
      </c>
    </row>
    <row r="701" spans="1:11" ht="45" x14ac:dyDescent="0.25">
      <c r="A701" s="239" t="s">
        <v>3679</v>
      </c>
      <c r="B701" s="239" t="s">
        <v>3707</v>
      </c>
      <c r="C701" s="239" t="s">
        <v>3708</v>
      </c>
      <c r="D701" s="240" t="s">
        <v>3703</v>
      </c>
      <c r="E701" s="239">
        <v>0</v>
      </c>
      <c r="F701" s="241" t="s">
        <v>3704</v>
      </c>
      <c r="G701" s="239">
        <v>1</v>
      </c>
      <c r="H701" s="242" t="s">
        <v>3705</v>
      </c>
      <c r="I701" s="239">
        <v>2</v>
      </c>
      <c r="J701" s="242" t="s">
        <v>3706</v>
      </c>
      <c r="K701" s="239">
        <v>2</v>
      </c>
    </row>
    <row r="702" spans="1:11" x14ac:dyDescent="0.25">
      <c r="A702" s="239" t="s">
        <v>2846</v>
      </c>
      <c r="B702" s="239" t="s">
        <v>3709</v>
      </c>
      <c r="C702" s="239" t="s">
        <v>1962</v>
      </c>
      <c r="D702" s="240" t="s">
        <v>2848</v>
      </c>
      <c r="E702" s="239">
        <v>0</v>
      </c>
      <c r="F702" s="241" t="s">
        <v>2849</v>
      </c>
      <c r="G702" s="239">
        <v>1</v>
      </c>
      <c r="H702" s="242" t="s">
        <v>2850</v>
      </c>
      <c r="I702" s="239">
        <v>2</v>
      </c>
      <c r="J702" s="243" t="s">
        <v>2851</v>
      </c>
      <c r="K702" s="239">
        <v>3</v>
      </c>
    </row>
    <row r="703" spans="1:11" ht="30" x14ac:dyDescent="0.25">
      <c r="A703" s="239" t="s">
        <v>2907</v>
      </c>
      <c r="B703" s="239" t="s">
        <v>3710</v>
      </c>
      <c r="C703" s="239" t="s">
        <v>2909</v>
      </c>
      <c r="D703" s="240" t="s">
        <v>1310</v>
      </c>
      <c r="E703" s="239">
        <v>0</v>
      </c>
      <c r="F703" s="241" t="s">
        <v>3711</v>
      </c>
      <c r="G703" s="239">
        <v>1</v>
      </c>
      <c r="H703" s="242" t="s">
        <v>3712</v>
      </c>
      <c r="I703" s="239">
        <v>2</v>
      </c>
      <c r="J703" s="242" t="s">
        <v>2912</v>
      </c>
      <c r="K703" s="239">
        <v>2</v>
      </c>
    </row>
    <row r="704" spans="1:11" ht="45" x14ac:dyDescent="0.25">
      <c r="A704" s="239" t="s">
        <v>226</v>
      </c>
      <c r="B704" s="239" t="s">
        <v>3713</v>
      </c>
      <c r="C704" s="239" t="s">
        <v>3714</v>
      </c>
      <c r="D704" s="240" t="s">
        <v>3715</v>
      </c>
      <c r="E704" s="239">
        <v>0</v>
      </c>
      <c r="F704" s="241" t="s">
        <v>3716</v>
      </c>
      <c r="G704" s="239">
        <v>1</v>
      </c>
      <c r="H704" s="242" t="s">
        <v>3717</v>
      </c>
      <c r="I704" s="239">
        <v>2</v>
      </c>
      <c r="J704" s="243" t="s">
        <v>3718</v>
      </c>
      <c r="K704" s="239">
        <v>3</v>
      </c>
    </row>
    <row r="705" spans="1:11" ht="105" x14ac:dyDescent="0.25">
      <c r="A705" s="239" t="s">
        <v>3719</v>
      </c>
      <c r="B705" s="239" t="s">
        <v>3720</v>
      </c>
      <c r="C705" s="239" t="s">
        <v>3721</v>
      </c>
      <c r="D705" s="240" t="s">
        <v>3722</v>
      </c>
      <c r="E705" s="239">
        <v>0</v>
      </c>
      <c r="F705" s="239" t="s">
        <v>567</v>
      </c>
      <c r="G705" s="239"/>
      <c r="H705" s="239" t="s">
        <v>567</v>
      </c>
      <c r="I705" s="239"/>
      <c r="J705" s="243" t="s">
        <v>3723</v>
      </c>
      <c r="K705" s="239">
        <v>3</v>
      </c>
    </row>
    <row r="706" spans="1:11" ht="45" x14ac:dyDescent="0.25">
      <c r="A706" s="239" t="s">
        <v>3719</v>
      </c>
      <c r="B706" s="239" t="s">
        <v>3724</v>
      </c>
      <c r="C706" s="239" t="s">
        <v>3725</v>
      </c>
      <c r="D706" s="240" t="s">
        <v>3726</v>
      </c>
      <c r="E706" s="239">
        <v>0</v>
      </c>
      <c r="F706" s="239" t="s">
        <v>567</v>
      </c>
      <c r="G706" s="239"/>
      <c r="H706" s="239" t="s">
        <v>567</v>
      </c>
      <c r="I706" s="239"/>
      <c r="J706" s="243" t="s">
        <v>3727</v>
      </c>
      <c r="K706" s="239">
        <v>3</v>
      </c>
    </row>
    <row r="707" spans="1:11" ht="45" x14ac:dyDescent="0.25">
      <c r="A707" s="239" t="s">
        <v>3719</v>
      </c>
      <c r="B707" s="239" t="s">
        <v>3728</v>
      </c>
      <c r="C707" s="239" t="s">
        <v>3729</v>
      </c>
      <c r="D707" s="240" t="s">
        <v>3730</v>
      </c>
      <c r="E707" s="239">
        <v>0</v>
      </c>
      <c r="F707" s="239" t="s">
        <v>567</v>
      </c>
      <c r="G707" s="239"/>
      <c r="H707" s="239" t="s">
        <v>567</v>
      </c>
      <c r="I707" s="239"/>
      <c r="J707" s="243" t="s">
        <v>3731</v>
      </c>
      <c r="K707" s="239">
        <v>3</v>
      </c>
    </row>
    <row r="708" spans="1:11" ht="60" x14ac:dyDescent="0.25">
      <c r="A708" s="239" t="s">
        <v>3732</v>
      </c>
      <c r="B708" s="239" t="s">
        <v>3733</v>
      </c>
      <c r="C708" s="239" t="s">
        <v>3734</v>
      </c>
      <c r="D708" s="240" t="s">
        <v>3735</v>
      </c>
      <c r="E708" s="239">
        <v>0</v>
      </c>
      <c r="F708" s="239" t="s">
        <v>567</v>
      </c>
      <c r="G708" s="239"/>
      <c r="H708" s="239" t="s">
        <v>567</v>
      </c>
      <c r="I708" s="239"/>
      <c r="J708" s="242" t="s">
        <v>3736</v>
      </c>
      <c r="K708" s="239">
        <v>2</v>
      </c>
    </row>
    <row r="709" spans="1:11" ht="75" x14ac:dyDescent="0.25">
      <c r="A709" s="239" t="s">
        <v>3737</v>
      </c>
      <c r="B709" s="239" t="s">
        <v>3738</v>
      </c>
      <c r="C709" s="239" t="s">
        <v>3739</v>
      </c>
      <c r="D709" s="240" t="s">
        <v>3740</v>
      </c>
      <c r="E709" s="239">
        <v>0</v>
      </c>
      <c r="F709" s="242" t="s">
        <v>3741</v>
      </c>
      <c r="G709" s="239">
        <v>2</v>
      </c>
      <c r="H709" s="242" t="s">
        <v>3742</v>
      </c>
      <c r="I709" s="239">
        <v>2</v>
      </c>
      <c r="J709" s="242" t="s">
        <v>3743</v>
      </c>
      <c r="K709" s="239">
        <v>2</v>
      </c>
    </row>
    <row r="710" spans="1:11" ht="30" x14ac:dyDescent="0.25">
      <c r="A710" s="239" t="s">
        <v>3744</v>
      </c>
      <c r="B710" s="239" t="s">
        <v>3745</v>
      </c>
      <c r="C710" s="239" t="s">
        <v>3746</v>
      </c>
      <c r="D710" s="240" t="s">
        <v>3747</v>
      </c>
      <c r="E710" s="239">
        <v>0</v>
      </c>
      <c r="F710" s="239" t="s">
        <v>567</v>
      </c>
      <c r="G710" s="239"/>
      <c r="H710" s="239" t="s">
        <v>567</v>
      </c>
      <c r="I710" s="239"/>
      <c r="J710" s="242" t="s">
        <v>3748</v>
      </c>
      <c r="K710" s="239">
        <v>2</v>
      </c>
    </row>
    <row r="711" spans="1:11" ht="60" x14ac:dyDescent="0.25">
      <c r="A711" s="239" t="s">
        <v>3749</v>
      </c>
      <c r="B711" s="239" t="s">
        <v>3750</v>
      </c>
      <c r="C711" s="239" t="s">
        <v>3751</v>
      </c>
      <c r="D711" s="240" t="s">
        <v>3752</v>
      </c>
      <c r="E711" s="239">
        <v>0</v>
      </c>
      <c r="F711" s="240" t="s">
        <v>3753</v>
      </c>
      <c r="G711" s="239">
        <v>0</v>
      </c>
      <c r="H711" s="242" t="s">
        <v>3754</v>
      </c>
      <c r="I711" s="239">
        <v>2</v>
      </c>
      <c r="J711" s="242" t="s">
        <v>3755</v>
      </c>
      <c r="K711" s="239">
        <v>2</v>
      </c>
    </row>
    <row r="712" spans="1:11" ht="30" x14ac:dyDescent="0.25">
      <c r="A712" s="239" t="s">
        <v>3756</v>
      </c>
      <c r="B712" s="239" t="s">
        <v>3757</v>
      </c>
      <c r="C712" s="239" t="s">
        <v>1962</v>
      </c>
      <c r="D712" s="240" t="s">
        <v>2818</v>
      </c>
      <c r="E712" s="239">
        <v>0</v>
      </c>
      <c r="F712" s="240" t="s">
        <v>2819</v>
      </c>
      <c r="G712" s="239">
        <v>0</v>
      </c>
      <c r="H712" s="242" t="s">
        <v>2872</v>
      </c>
      <c r="I712" s="239">
        <v>2</v>
      </c>
      <c r="J712" s="243" t="s">
        <v>2814</v>
      </c>
      <c r="K712" s="239">
        <v>3</v>
      </c>
    </row>
    <row r="713" spans="1:11" ht="30" x14ac:dyDescent="0.25">
      <c r="A713" s="239" t="s">
        <v>3758</v>
      </c>
      <c r="B713" s="239" t="s">
        <v>3759</v>
      </c>
      <c r="C713" s="239" t="s">
        <v>1962</v>
      </c>
      <c r="D713" s="240" t="s">
        <v>2818</v>
      </c>
      <c r="E713" s="239">
        <v>0</v>
      </c>
      <c r="F713" s="240" t="s">
        <v>2819</v>
      </c>
      <c r="G713" s="239">
        <v>0</v>
      </c>
      <c r="H713" s="242" t="s">
        <v>2872</v>
      </c>
      <c r="I713" s="239">
        <v>2</v>
      </c>
      <c r="J713" s="242" t="s">
        <v>2814</v>
      </c>
      <c r="K713" s="239">
        <v>2</v>
      </c>
    </row>
    <row r="714" spans="1:11" ht="30" x14ac:dyDescent="0.25">
      <c r="A714" s="239" t="s">
        <v>3760</v>
      </c>
      <c r="B714" s="239" t="s">
        <v>3761</v>
      </c>
      <c r="C714" s="239" t="s">
        <v>817</v>
      </c>
      <c r="D714" s="240" t="s">
        <v>818</v>
      </c>
      <c r="E714" s="239">
        <v>0</v>
      </c>
      <c r="F714" s="241" t="s">
        <v>819</v>
      </c>
      <c r="G714" s="239">
        <v>1</v>
      </c>
      <c r="H714" s="242" t="s">
        <v>820</v>
      </c>
      <c r="I714" s="239">
        <v>2</v>
      </c>
      <c r="J714" s="242" t="s">
        <v>821</v>
      </c>
      <c r="K714" s="239">
        <v>2</v>
      </c>
    </row>
    <row r="715" spans="1:11" ht="30" x14ac:dyDescent="0.25">
      <c r="A715" s="239" t="s">
        <v>3644</v>
      </c>
      <c r="B715" s="239" t="s">
        <v>3762</v>
      </c>
      <c r="C715" s="239" t="s">
        <v>3763</v>
      </c>
      <c r="D715" s="240" t="s">
        <v>818</v>
      </c>
      <c r="E715" s="239">
        <v>0</v>
      </c>
      <c r="F715" s="241" t="s">
        <v>819</v>
      </c>
      <c r="G715" s="239">
        <v>1</v>
      </c>
      <c r="H715" s="242" t="s">
        <v>3764</v>
      </c>
      <c r="I715" s="239">
        <v>2</v>
      </c>
      <c r="J715" s="242" t="s">
        <v>3765</v>
      </c>
      <c r="K715" s="239">
        <v>2</v>
      </c>
    </row>
    <row r="716" spans="1:11" ht="60" x14ac:dyDescent="0.25">
      <c r="A716" s="239" t="s">
        <v>3766</v>
      </c>
      <c r="B716" s="239" t="s">
        <v>3767</v>
      </c>
      <c r="C716" s="239" t="s">
        <v>3768</v>
      </c>
      <c r="D716" s="239" t="s">
        <v>3769</v>
      </c>
      <c r="E716" s="239"/>
      <c r="F716" s="239" t="s">
        <v>3770</v>
      </c>
      <c r="G716" s="239"/>
      <c r="H716" s="239" t="s">
        <v>3771</v>
      </c>
      <c r="I716" s="239"/>
      <c r="J716" s="239" t="s">
        <v>3772</v>
      </c>
      <c r="K716" s="239"/>
    </row>
    <row r="717" spans="1:11" ht="105" x14ac:dyDescent="0.25">
      <c r="A717" s="239" t="s">
        <v>3773</v>
      </c>
      <c r="B717" s="239" t="s">
        <v>3774</v>
      </c>
      <c r="C717" s="239" t="s">
        <v>3775</v>
      </c>
      <c r="D717" s="240" t="s">
        <v>3776</v>
      </c>
      <c r="E717" s="239">
        <v>0</v>
      </c>
      <c r="F717" s="239" t="s">
        <v>567</v>
      </c>
      <c r="G717" s="239"/>
      <c r="H717" s="242" t="s">
        <v>3777</v>
      </c>
      <c r="I717" s="239">
        <v>2</v>
      </c>
      <c r="J717" s="242" t="s">
        <v>3778</v>
      </c>
      <c r="K717" s="239">
        <v>2</v>
      </c>
    </row>
    <row r="718" spans="1:11" ht="30" x14ac:dyDescent="0.25">
      <c r="A718" s="239" t="s">
        <v>3779</v>
      </c>
      <c r="B718" s="239" t="s">
        <v>3780</v>
      </c>
      <c r="C718" s="239" t="s">
        <v>3781</v>
      </c>
      <c r="D718" s="240" t="s">
        <v>3782</v>
      </c>
      <c r="E718" s="239">
        <v>0</v>
      </c>
      <c r="F718" s="239" t="s">
        <v>567</v>
      </c>
      <c r="G718" s="239"/>
      <c r="H718" s="241" t="s">
        <v>3783</v>
      </c>
      <c r="I718" s="239">
        <v>1</v>
      </c>
      <c r="J718" s="241" t="s">
        <v>3784</v>
      </c>
      <c r="K718" s="239">
        <v>1</v>
      </c>
    </row>
    <row r="719" spans="1:11" ht="60" x14ac:dyDescent="0.25">
      <c r="A719" s="239" t="s">
        <v>3785</v>
      </c>
      <c r="B719" s="239" t="s">
        <v>3786</v>
      </c>
      <c r="C719" s="239" t="s">
        <v>3787</v>
      </c>
      <c r="D719" s="240" t="s">
        <v>3776</v>
      </c>
      <c r="E719" s="239">
        <v>0</v>
      </c>
      <c r="F719" s="239" t="s">
        <v>567</v>
      </c>
      <c r="G719" s="239"/>
      <c r="H719" s="242" t="s">
        <v>3777</v>
      </c>
      <c r="I719" s="239">
        <v>2</v>
      </c>
      <c r="J719" s="242" t="s">
        <v>3778</v>
      </c>
      <c r="K719" s="239">
        <v>2</v>
      </c>
    </row>
    <row r="720" spans="1:11" ht="60" x14ac:dyDescent="0.25">
      <c r="A720" s="239" t="s">
        <v>3788</v>
      </c>
      <c r="B720" s="239" t="s">
        <v>3789</v>
      </c>
      <c r="C720" s="239" t="s">
        <v>3790</v>
      </c>
      <c r="D720" s="240" t="s">
        <v>3782</v>
      </c>
      <c r="E720" s="239">
        <v>0</v>
      </c>
      <c r="F720" s="239" t="s">
        <v>567</v>
      </c>
      <c r="G720" s="239"/>
      <c r="H720" s="241" t="s">
        <v>536</v>
      </c>
      <c r="I720" s="239">
        <v>1</v>
      </c>
      <c r="J720" s="239" t="s">
        <v>567</v>
      </c>
      <c r="K720" s="239"/>
    </row>
    <row r="721" spans="1:11" ht="75" x14ac:dyDescent="0.25">
      <c r="A721" s="239" t="s">
        <v>3791</v>
      </c>
      <c r="B721" s="239" t="s">
        <v>3792</v>
      </c>
      <c r="C721" s="239" t="s">
        <v>3793</v>
      </c>
      <c r="D721" s="240" t="s">
        <v>3794</v>
      </c>
      <c r="E721" s="239">
        <v>0</v>
      </c>
      <c r="F721" s="241" t="s">
        <v>3795</v>
      </c>
      <c r="G721" s="239">
        <v>1</v>
      </c>
      <c r="H721" s="241" t="s">
        <v>3796</v>
      </c>
      <c r="I721" s="239">
        <v>1</v>
      </c>
      <c r="J721" s="241" t="s">
        <v>3797</v>
      </c>
      <c r="K721" s="239">
        <v>1</v>
      </c>
    </row>
    <row r="722" spans="1:11" ht="30" x14ac:dyDescent="0.25">
      <c r="A722" s="239" t="s">
        <v>3791</v>
      </c>
      <c r="B722" s="239" t="s">
        <v>3798</v>
      </c>
      <c r="C722" s="239" t="s">
        <v>3799</v>
      </c>
      <c r="D722" s="240" t="s">
        <v>3800</v>
      </c>
      <c r="E722" s="239">
        <v>0</v>
      </c>
      <c r="F722" s="239" t="s">
        <v>567</v>
      </c>
      <c r="G722" s="239"/>
      <c r="H722" s="241" t="s">
        <v>3801</v>
      </c>
      <c r="I722" s="239">
        <v>1</v>
      </c>
      <c r="J722" s="239" t="s">
        <v>567</v>
      </c>
      <c r="K722" s="239"/>
    </row>
    <row r="723" spans="1:11" ht="60" x14ac:dyDescent="0.25">
      <c r="A723" s="239" t="s">
        <v>3791</v>
      </c>
      <c r="B723" s="239" t="s">
        <v>3802</v>
      </c>
      <c r="C723" s="239" t="s">
        <v>3803</v>
      </c>
      <c r="D723" s="240" t="s">
        <v>2785</v>
      </c>
      <c r="E723" s="239">
        <v>0</v>
      </c>
      <c r="F723" s="240" t="s">
        <v>2786</v>
      </c>
      <c r="G723" s="239">
        <v>0</v>
      </c>
      <c r="H723" s="241" t="s">
        <v>2931</v>
      </c>
      <c r="I723" s="239">
        <v>1</v>
      </c>
      <c r="J723" s="242" t="s">
        <v>2932</v>
      </c>
      <c r="K723" s="239">
        <v>2</v>
      </c>
    </row>
    <row r="724" spans="1:11" ht="60" x14ac:dyDescent="0.25">
      <c r="A724" s="239" t="s">
        <v>3791</v>
      </c>
      <c r="B724" s="239" t="s">
        <v>3804</v>
      </c>
      <c r="C724" s="239" t="s">
        <v>3805</v>
      </c>
      <c r="D724" s="240" t="s">
        <v>3806</v>
      </c>
      <c r="E724" s="239">
        <v>0</v>
      </c>
      <c r="F724" s="241" t="s">
        <v>3807</v>
      </c>
      <c r="G724" s="239">
        <v>1</v>
      </c>
      <c r="H724" s="242" t="s">
        <v>3808</v>
      </c>
      <c r="I724" s="239">
        <v>2</v>
      </c>
      <c r="J724" s="243" t="s">
        <v>3809</v>
      </c>
      <c r="K724" s="239">
        <v>3</v>
      </c>
    </row>
    <row r="725" spans="1:11" ht="30" x14ac:dyDescent="0.25">
      <c r="A725" s="239" t="s">
        <v>3791</v>
      </c>
      <c r="B725" s="239" t="s">
        <v>3810</v>
      </c>
      <c r="C725" s="239" t="s">
        <v>3811</v>
      </c>
      <c r="D725" s="240" t="s">
        <v>3812</v>
      </c>
      <c r="E725" s="239">
        <v>0</v>
      </c>
      <c r="F725" s="241" t="s">
        <v>3813</v>
      </c>
      <c r="G725" s="239">
        <v>1</v>
      </c>
      <c r="H725" s="242" t="s">
        <v>3814</v>
      </c>
      <c r="I725" s="239">
        <v>2</v>
      </c>
      <c r="J725" s="243" t="s">
        <v>3815</v>
      </c>
      <c r="K725" s="239">
        <v>3</v>
      </c>
    </row>
    <row r="726" spans="1:11" ht="30" x14ac:dyDescent="0.25">
      <c r="A726" s="239" t="s">
        <v>3816</v>
      </c>
      <c r="B726" s="239" t="s">
        <v>3817</v>
      </c>
      <c r="C726" s="239" t="s">
        <v>1617</v>
      </c>
      <c r="D726" s="240" t="s">
        <v>1618</v>
      </c>
      <c r="E726" s="239">
        <v>0</v>
      </c>
      <c r="F726" s="240" t="s">
        <v>1619</v>
      </c>
      <c r="G726" s="239">
        <v>0</v>
      </c>
      <c r="H726" s="243" t="s">
        <v>1620</v>
      </c>
      <c r="I726" s="239">
        <v>3</v>
      </c>
      <c r="J726" s="243" t="s">
        <v>1621</v>
      </c>
      <c r="K726" s="239">
        <v>3</v>
      </c>
    </row>
    <row r="727" spans="1:11" ht="30" x14ac:dyDescent="0.25">
      <c r="A727" s="239" t="s">
        <v>3816</v>
      </c>
      <c r="B727" s="239" t="s">
        <v>3818</v>
      </c>
      <c r="C727" s="239" t="s">
        <v>3819</v>
      </c>
      <c r="D727" s="240" t="s">
        <v>3820</v>
      </c>
      <c r="E727" s="239">
        <v>0</v>
      </c>
      <c r="F727" s="241" t="s">
        <v>3821</v>
      </c>
      <c r="G727" s="239">
        <v>1</v>
      </c>
      <c r="H727" s="242" t="s">
        <v>3822</v>
      </c>
      <c r="I727" s="239">
        <v>2</v>
      </c>
      <c r="J727" s="243" t="s">
        <v>3823</v>
      </c>
      <c r="K727" s="239">
        <v>3</v>
      </c>
    </row>
    <row r="728" spans="1:11" ht="30" x14ac:dyDescent="0.25">
      <c r="A728" s="239" t="s">
        <v>3816</v>
      </c>
      <c r="B728" s="239" t="s">
        <v>3824</v>
      </c>
      <c r="C728" s="239" t="s">
        <v>3811</v>
      </c>
      <c r="D728" s="240" t="s">
        <v>3825</v>
      </c>
      <c r="E728" s="239">
        <v>0</v>
      </c>
      <c r="F728" s="241" t="s">
        <v>3826</v>
      </c>
      <c r="G728" s="239">
        <v>1</v>
      </c>
      <c r="H728" s="242" t="s">
        <v>3827</v>
      </c>
      <c r="I728" s="239">
        <v>2</v>
      </c>
      <c r="J728" s="243" t="s">
        <v>3828</v>
      </c>
      <c r="K728" s="239">
        <v>3</v>
      </c>
    </row>
    <row r="729" spans="1:11" ht="75" x14ac:dyDescent="0.25">
      <c r="A729" s="239" t="s">
        <v>3816</v>
      </c>
      <c r="B729" s="239" t="s">
        <v>3829</v>
      </c>
      <c r="C729" s="239" t="s">
        <v>3830</v>
      </c>
      <c r="D729" s="240" t="s">
        <v>3831</v>
      </c>
      <c r="E729" s="239">
        <v>0</v>
      </c>
      <c r="F729" s="241" t="s">
        <v>3832</v>
      </c>
      <c r="G729" s="239">
        <v>1</v>
      </c>
      <c r="H729" s="241" t="s">
        <v>3833</v>
      </c>
      <c r="I729" s="239">
        <v>1</v>
      </c>
      <c r="J729" s="243" t="s">
        <v>3834</v>
      </c>
      <c r="K729" s="239">
        <v>3</v>
      </c>
    </row>
    <row r="730" spans="1:11" ht="30" x14ac:dyDescent="0.25">
      <c r="A730" s="239" t="s">
        <v>3816</v>
      </c>
      <c r="B730" s="239" t="s">
        <v>3835</v>
      </c>
      <c r="C730" s="239" t="s">
        <v>3836</v>
      </c>
      <c r="D730" s="240" t="s">
        <v>3837</v>
      </c>
      <c r="E730" s="239">
        <v>0</v>
      </c>
      <c r="F730" s="241" t="s">
        <v>3838</v>
      </c>
      <c r="G730" s="239">
        <v>1</v>
      </c>
      <c r="H730" s="242" t="s">
        <v>3839</v>
      </c>
      <c r="I730" s="239">
        <v>2</v>
      </c>
      <c r="J730" s="243" t="s">
        <v>3840</v>
      </c>
      <c r="K730" s="239">
        <v>3</v>
      </c>
    </row>
    <row r="731" spans="1:11" ht="60" x14ac:dyDescent="0.25">
      <c r="A731" s="239" t="s">
        <v>3816</v>
      </c>
      <c r="B731" s="239" t="s">
        <v>3841</v>
      </c>
      <c r="C731" s="239" t="s">
        <v>3842</v>
      </c>
      <c r="D731" s="240" t="s">
        <v>3843</v>
      </c>
      <c r="E731" s="239">
        <v>0</v>
      </c>
      <c r="F731" s="241" t="s">
        <v>3844</v>
      </c>
      <c r="G731" s="239">
        <v>1</v>
      </c>
      <c r="H731" s="242" t="s">
        <v>3845</v>
      </c>
      <c r="I731" s="239">
        <v>2</v>
      </c>
      <c r="J731" s="242" t="s">
        <v>3846</v>
      </c>
      <c r="K731" s="239">
        <v>2</v>
      </c>
    </row>
    <row r="732" spans="1:11" ht="30" x14ac:dyDescent="0.25">
      <c r="A732" s="239" t="s">
        <v>3847</v>
      </c>
      <c r="B732" s="239" t="s">
        <v>3848</v>
      </c>
      <c r="C732" s="239" t="s">
        <v>3849</v>
      </c>
      <c r="D732" s="240" t="s">
        <v>3850</v>
      </c>
      <c r="E732" s="239">
        <v>0</v>
      </c>
      <c r="F732" s="242"/>
      <c r="G732" s="239">
        <v>2</v>
      </c>
      <c r="H732" s="239"/>
      <c r="I732" s="239"/>
      <c r="J732" s="243" t="s">
        <v>3851</v>
      </c>
      <c r="K732" s="239">
        <v>3</v>
      </c>
    </row>
    <row r="733" spans="1:11" ht="45" x14ac:dyDescent="0.25">
      <c r="A733" s="239" t="s">
        <v>3847</v>
      </c>
      <c r="B733" s="239" t="s">
        <v>3852</v>
      </c>
      <c r="C733" s="239" t="s">
        <v>3847</v>
      </c>
      <c r="D733" s="240" t="s">
        <v>3853</v>
      </c>
      <c r="E733" s="239">
        <v>0</v>
      </c>
      <c r="F733" s="241" t="s">
        <v>3854</v>
      </c>
      <c r="G733" s="239">
        <v>1</v>
      </c>
      <c r="H733" s="242" t="s">
        <v>3855</v>
      </c>
      <c r="I733" s="239">
        <v>2</v>
      </c>
      <c r="J733" s="243" t="s">
        <v>3856</v>
      </c>
      <c r="K733" s="239">
        <v>3</v>
      </c>
    </row>
    <row r="734" spans="1:11" x14ac:dyDescent="0.25">
      <c r="A734" s="239" t="s">
        <v>3847</v>
      </c>
      <c r="B734" s="239" t="s">
        <v>3857</v>
      </c>
      <c r="C734" s="239" t="s">
        <v>3858</v>
      </c>
      <c r="D734" s="240" t="s">
        <v>3859</v>
      </c>
      <c r="E734" s="239">
        <v>0</v>
      </c>
      <c r="F734" s="242"/>
      <c r="G734" s="239">
        <v>2</v>
      </c>
      <c r="H734" s="239" t="s">
        <v>567</v>
      </c>
      <c r="I734" s="239"/>
      <c r="J734" s="243" t="s">
        <v>3860</v>
      </c>
      <c r="K734" s="239">
        <v>3</v>
      </c>
    </row>
    <row r="735" spans="1:11" ht="30" x14ac:dyDescent="0.25">
      <c r="A735" s="239" t="s">
        <v>3847</v>
      </c>
      <c r="B735" s="239" t="s">
        <v>3861</v>
      </c>
      <c r="C735" s="239" t="s">
        <v>3862</v>
      </c>
      <c r="D735" s="240" t="s">
        <v>3863</v>
      </c>
      <c r="E735" s="239">
        <v>0</v>
      </c>
      <c r="F735" s="239" t="s">
        <v>567</v>
      </c>
      <c r="G735" s="239"/>
      <c r="H735" s="239" t="s">
        <v>567</v>
      </c>
      <c r="I735" s="239"/>
      <c r="J735" s="243" t="s">
        <v>3864</v>
      </c>
      <c r="K735" s="239">
        <v>3</v>
      </c>
    </row>
    <row r="736" spans="1:11" x14ac:dyDescent="0.25">
      <c r="A736" s="239" t="s">
        <v>3865</v>
      </c>
      <c r="B736" s="239" t="s">
        <v>3866</v>
      </c>
      <c r="C736" s="239" t="s">
        <v>3847</v>
      </c>
      <c r="D736" s="240" t="s">
        <v>3867</v>
      </c>
      <c r="E736" s="239">
        <v>0</v>
      </c>
      <c r="F736" s="239"/>
      <c r="G736" s="239"/>
      <c r="H736" s="239"/>
      <c r="I736" s="239"/>
      <c r="J736" s="243" t="s">
        <v>3868</v>
      </c>
      <c r="K736" s="239">
        <v>3</v>
      </c>
    </row>
    <row r="737" spans="1:11" ht="75" x14ac:dyDescent="0.25">
      <c r="A737" s="239" t="s">
        <v>3869</v>
      </c>
      <c r="B737" s="239" t="s">
        <v>3870</v>
      </c>
      <c r="C737" s="239" t="s">
        <v>3871</v>
      </c>
      <c r="D737" s="240" t="s">
        <v>3872</v>
      </c>
      <c r="E737" s="239">
        <v>0</v>
      </c>
      <c r="F737" s="241" t="s">
        <v>3873</v>
      </c>
      <c r="G737" s="239">
        <v>1</v>
      </c>
      <c r="H737" s="242" t="s">
        <v>3874</v>
      </c>
      <c r="I737" s="239">
        <v>2</v>
      </c>
      <c r="J737" s="243" t="s">
        <v>3875</v>
      </c>
      <c r="K737" s="239">
        <v>3</v>
      </c>
    </row>
    <row r="738" spans="1:11" ht="30" x14ac:dyDescent="0.25">
      <c r="A738" s="239" t="s">
        <v>3876</v>
      </c>
      <c r="B738" s="239" t="s">
        <v>3877</v>
      </c>
      <c r="C738" s="239" t="s">
        <v>3878</v>
      </c>
      <c r="D738" s="240" t="s">
        <v>3879</v>
      </c>
      <c r="E738" s="239">
        <v>0</v>
      </c>
      <c r="F738" s="241" t="s">
        <v>3880</v>
      </c>
      <c r="G738" s="239">
        <v>1</v>
      </c>
      <c r="H738" s="241" t="s">
        <v>3881</v>
      </c>
      <c r="I738" s="239">
        <v>1</v>
      </c>
      <c r="J738" s="242" t="s">
        <v>3882</v>
      </c>
      <c r="K738" s="239">
        <v>2</v>
      </c>
    </row>
    <row r="739" spans="1:11" ht="30" x14ac:dyDescent="0.25">
      <c r="A739" s="239" t="s">
        <v>3883</v>
      </c>
      <c r="B739" s="239" t="s">
        <v>3884</v>
      </c>
      <c r="C739" s="239" t="s">
        <v>3885</v>
      </c>
      <c r="D739" s="240" t="s">
        <v>3886</v>
      </c>
      <c r="E739" s="239">
        <v>0</v>
      </c>
      <c r="F739" s="239" t="s">
        <v>567</v>
      </c>
      <c r="G739" s="239"/>
      <c r="H739" s="239" t="s">
        <v>567</v>
      </c>
      <c r="I739" s="239"/>
      <c r="J739" s="243" t="s">
        <v>3887</v>
      </c>
      <c r="K739" s="239">
        <v>3</v>
      </c>
    </row>
    <row r="740" spans="1:11" ht="45" x14ac:dyDescent="0.25">
      <c r="A740" s="239" t="s">
        <v>3888</v>
      </c>
      <c r="B740" s="239" t="s">
        <v>3889</v>
      </c>
      <c r="C740" s="239" t="s">
        <v>3890</v>
      </c>
      <c r="D740" s="240" t="s">
        <v>3891</v>
      </c>
      <c r="E740" s="239">
        <v>0</v>
      </c>
      <c r="F740" s="239" t="s">
        <v>567</v>
      </c>
      <c r="G740" s="239"/>
      <c r="H740" s="239" t="s">
        <v>567</v>
      </c>
      <c r="I740" s="239"/>
      <c r="J740" s="243" t="s">
        <v>3892</v>
      </c>
      <c r="K740" s="239">
        <v>3</v>
      </c>
    </row>
    <row r="741" spans="1:11" ht="75" x14ac:dyDescent="0.25">
      <c r="A741" s="239" t="s">
        <v>3883</v>
      </c>
      <c r="B741" s="239" t="s">
        <v>3893</v>
      </c>
      <c r="C741" s="239" t="s">
        <v>3894</v>
      </c>
      <c r="D741" s="240" t="s">
        <v>3895</v>
      </c>
      <c r="E741" s="239">
        <v>0</v>
      </c>
      <c r="F741" s="241" t="s">
        <v>3896</v>
      </c>
      <c r="G741" s="239">
        <v>1</v>
      </c>
      <c r="H741" s="241" t="s">
        <v>3897</v>
      </c>
      <c r="I741" s="239">
        <v>1</v>
      </c>
      <c r="J741" s="239" t="s">
        <v>567</v>
      </c>
      <c r="K741" s="239"/>
    </row>
    <row r="742" spans="1:11" ht="45" x14ac:dyDescent="0.25">
      <c r="A742" s="239" t="s">
        <v>3883</v>
      </c>
      <c r="B742" s="239" t="s">
        <v>3898</v>
      </c>
      <c r="C742" s="239" t="s">
        <v>3899</v>
      </c>
      <c r="D742" s="240" t="s">
        <v>3900</v>
      </c>
      <c r="E742" s="239">
        <v>0</v>
      </c>
      <c r="F742" s="239" t="s">
        <v>567</v>
      </c>
      <c r="G742" s="239"/>
      <c r="H742" s="239" t="s">
        <v>567</v>
      </c>
      <c r="I742" s="239"/>
      <c r="J742" s="243" t="s">
        <v>3901</v>
      </c>
      <c r="K742" s="239">
        <v>3</v>
      </c>
    </row>
    <row r="743" spans="1:11" ht="30" x14ac:dyDescent="0.25">
      <c r="A743" s="239" t="s">
        <v>3883</v>
      </c>
      <c r="B743" s="239" t="s">
        <v>3902</v>
      </c>
      <c r="C743" s="239" t="s">
        <v>3138</v>
      </c>
      <c r="D743" s="240" t="s">
        <v>3903</v>
      </c>
      <c r="E743" s="239">
        <v>0</v>
      </c>
      <c r="F743" s="239" t="s">
        <v>567</v>
      </c>
      <c r="G743" s="239"/>
      <c r="H743" s="239" t="s">
        <v>567</v>
      </c>
      <c r="I743" s="239"/>
      <c r="J743" s="243" t="s">
        <v>3904</v>
      </c>
      <c r="K743" s="239">
        <v>3</v>
      </c>
    </row>
    <row r="744" spans="1:11" ht="45" x14ac:dyDescent="0.25">
      <c r="A744" s="239" t="s">
        <v>3883</v>
      </c>
      <c r="B744" s="239" t="s">
        <v>3905</v>
      </c>
      <c r="C744" s="239" t="s">
        <v>3906</v>
      </c>
      <c r="D744" s="240" t="s">
        <v>3891</v>
      </c>
      <c r="E744" s="239">
        <v>0</v>
      </c>
      <c r="F744" s="239" t="s">
        <v>567</v>
      </c>
      <c r="G744" s="239"/>
      <c r="H744" s="239" t="s">
        <v>567</v>
      </c>
      <c r="I744" s="239"/>
      <c r="J744" s="243" t="s">
        <v>3907</v>
      </c>
      <c r="K744" s="239">
        <v>3</v>
      </c>
    </row>
    <row r="745" spans="1:11" ht="45" x14ac:dyDescent="0.25">
      <c r="A745" s="239" t="s">
        <v>3883</v>
      </c>
      <c r="B745" s="239" t="s">
        <v>3908</v>
      </c>
      <c r="C745" s="239" t="s">
        <v>3909</v>
      </c>
      <c r="D745" s="240" t="s">
        <v>3910</v>
      </c>
      <c r="E745" s="239">
        <v>0</v>
      </c>
      <c r="F745" s="241" t="s">
        <v>3911</v>
      </c>
      <c r="G745" s="239">
        <v>1</v>
      </c>
      <c r="H745" s="239" t="s">
        <v>567</v>
      </c>
      <c r="I745" s="239"/>
      <c r="J745" s="241" t="s">
        <v>3912</v>
      </c>
      <c r="K745" s="239">
        <v>1</v>
      </c>
    </row>
    <row r="746" spans="1:11" ht="105" x14ac:dyDescent="0.25">
      <c r="A746" s="239" t="s">
        <v>3913</v>
      </c>
      <c r="B746" s="239" t="s">
        <v>3914</v>
      </c>
      <c r="C746" s="239" t="s">
        <v>3915</v>
      </c>
      <c r="D746" s="240" t="s">
        <v>3916</v>
      </c>
      <c r="E746" s="239">
        <v>0</v>
      </c>
      <c r="F746" s="241" t="s">
        <v>3917</v>
      </c>
      <c r="G746" s="239">
        <v>1</v>
      </c>
      <c r="H746" s="242" t="s">
        <v>3918</v>
      </c>
      <c r="I746" s="239">
        <v>2</v>
      </c>
      <c r="J746" s="243" t="s">
        <v>3919</v>
      </c>
      <c r="K746" s="239">
        <v>3</v>
      </c>
    </row>
    <row r="747" spans="1:11" ht="75" x14ac:dyDescent="0.25">
      <c r="A747" s="239" t="s">
        <v>3913</v>
      </c>
      <c r="B747" s="239" t="s">
        <v>3920</v>
      </c>
      <c r="C747" s="239" t="s">
        <v>3921</v>
      </c>
      <c r="D747" s="240" t="s">
        <v>3922</v>
      </c>
      <c r="E747" s="239">
        <v>0</v>
      </c>
      <c r="F747" s="239" t="s">
        <v>567</v>
      </c>
      <c r="G747" s="239"/>
      <c r="H747" s="239" t="s">
        <v>567</v>
      </c>
      <c r="I747" s="239"/>
      <c r="J747" s="243" t="s">
        <v>3923</v>
      </c>
      <c r="K747" s="239">
        <v>3</v>
      </c>
    </row>
    <row r="748" spans="1:11" ht="45" x14ac:dyDescent="0.25">
      <c r="A748" s="239" t="s">
        <v>3913</v>
      </c>
      <c r="B748" s="239" t="s">
        <v>3924</v>
      </c>
      <c r="C748" s="239" t="s">
        <v>3925</v>
      </c>
      <c r="D748" s="240" t="s">
        <v>3926</v>
      </c>
      <c r="E748" s="239">
        <v>0</v>
      </c>
      <c r="F748" s="239" t="s">
        <v>567</v>
      </c>
      <c r="G748" s="239"/>
      <c r="H748" s="239" t="s">
        <v>567</v>
      </c>
      <c r="I748" s="239"/>
      <c r="J748" s="239" t="s">
        <v>3927</v>
      </c>
      <c r="K748" s="239"/>
    </row>
    <row r="749" spans="1:11" ht="60" x14ac:dyDescent="0.25">
      <c r="A749" s="239" t="s">
        <v>3913</v>
      </c>
      <c r="B749" s="239" t="s">
        <v>3928</v>
      </c>
      <c r="C749" s="239" t="s">
        <v>3929</v>
      </c>
      <c r="D749" s="240" t="s">
        <v>3930</v>
      </c>
      <c r="E749" s="239">
        <v>0</v>
      </c>
      <c r="F749" s="241" t="s">
        <v>3931</v>
      </c>
      <c r="G749" s="239">
        <v>1</v>
      </c>
      <c r="H749" s="242" t="s">
        <v>3932</v>
      </c>
      <c r="I749" s="239">
        <v>2</v>
      </c>
      <c r="J749" s="243" t="s">
        <v>3933</v>
      </c>
      <c r="K749" s="239">
        <v>3</v>
      </c>
    </row>
    <row r="750" spans="1:11" ht="60" x14ac:dyDescent="0.25">
      <c r="A750" s="239" t="s">
        <v>3934</v>
      </c>
      <c r="B750" s="239" t="s">
        <v>3935</v>
      </c>
      <c r="C750" s="239" t="s">
        <v>3921</v>
      </c>
      <c r="D750" s="240" t="s">
        <v>3936</v>
      </c>
      <c r="E750" s="239">
        <v>0</v>
      </c>
      <c r="F750" s="239" t="s">
        <v>567</v>
      </c>
      <c r="G750" s="239"/>
      <c r="H750" s="239" t="s">
        <v>567</v>
      </c>
      <c r="I750" s="239"/>
      <c r="J750" s="243" t="s">
        <v>3937</v>
      </c>
      <c r="K750" s="239">
        <v>3</v>
      </c>
    </row>
    <row r="751" spans="1:11" ht="45" x14ac:dyDescent="0.25">
      <c r="A751" s="239" t="s">
        <v>3934</v>
      </c>
      <c r="B751" s="239" t="s">
        <v>3938</v>
      </c>
      <c r="C751" s="239" t="s">
        <v>3939</v>
      </c>
      <c r="D751" s="240" t="s">
        <v>3940</v>
      </c>
      <c r="E751" s="239">
        <v>0</v>
      </c>
      <c r="F751" s="239" t="s">
        <v>567</v>
      </c>
      <c r="G751" s="239"/>
      <c r="H751" s="239" t="s">
        <v>567</v>
      </c>
      <c r="I751" s="239"/>
      <c r="J751" s="239" t="s">
        <v>3941</v>
      </c>
      <c r="K751" s="239"/>
    </row>
    <row r="752" spans="1:11" ht="45" x14ac:dyDescent="0.25">
      <c r="A752" s="239" t="s">
        <v>3934</v>
      </c>
      <c r="B752" s="239" t="s">
        <v>3942</v>
      </c>
      <c r="C752" s="239" t="s">
        <v>3929</v>
      </c>
      <c r="D752" s="240" t="s">
        <v>3943</v>
      </c>
      <c r="E752" s="239">
        <v>0</v>
      </c>
      <c r="F752" s="241" t="s">
        <v>3931</v>
      </c>
      <c r="G752" s="239">
        <v>1</v>
      </c>
      <c r="H752" s="242" t="s">
        <v>3932</v>
      </c>
      <c r="I752" s="239">
        <v>2</v>
      </c>
      <c r="J752" s="243" t="s">
        <v>3944</v>
      </c>
      <c r="K752" s="239">
        <v>3</v>
      </c>
    </row>
    <row r="753" spans="1:11" ht="30" x14ac:dyDescent="0.25">
      <c r="A753" s="239" t="s">
        <v>3945</v>
      </c>
      <c r="B753" s="239" t="s">
        <v>3946</v>
      </c>
      <c r="C753" s="239" t="s">
        <v>3947</v>
      </c>
      <c r="D753" s="240" t="s">
        <v>3948</v>
      </c>
      <c r="E753" s="239">
        <v>0</v>
      </c>
      <c r="F753" s="239" t="s">
        <v>537</v>
      </c>
      <c r="G753" s="239"/>
      <c r="H753" s="239" t="s">
        <v>537</v>
      </c>
      <c r="I753" s="239"/>
      <c r="J753" s="243" t="s">
        <v>3949</v>
      </c>
      <c r="K753" s="239">
        <v>3</v>
      </c>
    </row>
    <row r="754" spans="1:11" ht="30" x14ac:dyDescent="0.25">
      <c r="A754" s="239" t="s">
        <v>3945</v>
      </c>
      <c r="B754" s="239" t="s">
        <v>3950</v>
      </c>
      <c r="C754" s="239" t="s">
        <v>3951</v>
      </c>
      <c r="D754" s="240" t="s">
        <v>3952</v>
      </c>
      <c r="E754" s="239">
        <v>0</v>
      </c>
      <c r="F754" s="239" t="s">
        <v>537</v>
      </c>
      <c r="G754" s="239"/>
      <c r="H754" s="239" t="s">
        <v>537</v>
      </c>
      <c r="I754" s="239"/>
      <c r="J754" s="243" t="s">
        <v>3953</v>
      </c>
      <c r="K754" s="239">
        <v>3</v>
      </c>
    </row>
    <row r="755" spans="1:11" ht="30" x14ac:dyDescent="0.25">
      <c r="A755" s="239" t="s">
        <v>3945</v>
      </c>
      <c r="B755" s="239" t="s">
        <v>3954</v>
      </c>
      <c r="C755" s="239" t="s">
        <v>3955</v>
      </c>
      <c r="D755" s="240" t="s">
        <v>3956</v>
      </c>
      <c r="E755" s="239">
        <v>0</v>
      </c>
      <c r="F755" s="239" t="s">
        <v>537</v>
      </c>
      <c r="G755" s="239"/>
      <c r="H755" s="239" t="s">
        <v>537</v>
      </c>
      <c r="I755" s="239"/>
      <c r="J755" s="242" t="s">
        <v>3957</v>
      </c>
      <c r="K755" s="239">
        <v>2</v>
      </c>
    </row>
    <row r="756" spans="1:11" ht="30" x14ac:dyDescent="0.25">
      <c r="A756" s="239" t="s">
        <v>3945</v>
      </c>
      <c r="B756" s="239" t="s">
        <v>3958</v>
      </c>
      <c r="C756" s="239" t="s">
        <v>3959</v>
      </c>
      <c r="D756" s="240" t="s">
        <v>3956</v>
      </c>
      <c r="E756" s="239">
        <v>0</v>
      </c>
      <c r="F756" s="239" t="s">
        <v>537</v>
      </c>
      <c r="G756" s="239"/>
      <c r="H756" s="239" t="s">
        <v>537</v>
      </c>
      <c r="I756" s="239"/>
      <c r="J756" s="242" t="s">
        <v>3957</v>
      </c>
      <c r="K756" s="239">
        <v>2</v>
      </c>
    </row>
    <row r="757" spans="1:11" ht="45" x14ac:dyDescent="0.25">
      <c r="A757" s="239" t="s">
        <v>3960</v>
      </c>
      <c r="B757" s="239" t="s">
        <v>3961</v>
      </c>
      <c r="C757" s="239" t="s">
        <v>3962</v>
      </c>
      <c r="D757" s="240" t="s">
        <v>3963</v>
      </c>
      <c r="E757" s="239">
        <v>0</v>
      </c>
      <c r="F757" s="241" t="s">
        <v>3964</v>
      </c>
      <c r="G757" s="239">
        <v>1</v>
      </c>
      <c r="H757" s="239" t="s">
        <v>567</v>
      </c>
      <c r="I757" s="239"/>
      <c r="J757" s="241" t="s">
        <v>3965</v>
      </c>
      <c r="K757" s="239">
        <v>1</v>
      </c>
    </row>
    <row r="758" spans="1:11" ht="45" x14ac:dyDescent="0.25">
      <c r="A758" s="239" t="s">
        <v>3913</v>
      </c>
      <c r="B758" s="239" t="s">
        <v>3966</v>
      </c>
      <c r="C758" s="239" t="s">
        <v>3967</v>
      </c>
      <c r="D758" s="240" t="s">
        <v>3968</v>
      </c>
      <c r="E758" s="239">
        <v>0</v>
      </c>
      <c r="F758" s="241"/>
      <c r="G758" s="239">
        <v>1</v>
      </c>
      <c r="H758" s="241" t="s">
        <v>3969</v>
      </c>
      <c r="I758" s="239">
        <v>1</v>
      </c>
      <c r="J758" s="241" t="s">
        <v>3970</v>
      </c>
      <c r="K758" s="239">
        <v>1</v>
      </c>
    </row>
    <row r="759" spans="1:11" x14ac:dyDescent="0.25">
      <c r="A759" s="239" t="s">
        <v>3913</v>
      </c>
      <c r="B759" s="239" t="s">
        <v>3971</v>
      </c>
      <c r="C759" s="239" t="s">
        <v>3972</v>
      </c>
      <c r="D759" s="240" t="s">
        <v>3973</v>
      </c>
      <c r="E759" s="239">
        <v>0</v>
      </c>
      <c r="F759" s="241"/>
      <c r="G759" s="239">
        <v>1</v>
      </c>
      <c r="H759" s="241"/>
      <c r="I759" s="239">
        <v>1</v>
      </c>
      <c r="J759" s="243" t="s">
        <v>3974</v>
      </c>
      <c r="K759" s="239">
        <v>3</v>
      </c>
    </row>
    <row r="760" spans="1:11" ht="30" x14ac:dyDescent="0.25">
      <c r="A760" s="239" t="s">
        <v>3913</v>
      </c>
      <c r="B760" s="239" t="s">
        <v>3975</v>
      </c>
      <c r="C760" s="239" t="s">
        <v>3976</v>
      </c>
      <c r="D760" s="240" t="s">
        <v>3977</v>
      </c>
      <c r="E760" s="239">
        <v>0</v>
      </c>
      <c r="F760" s="241"/>
      <c r="G760" s="239">
        <v>1</v>
      </c>
      <c r="H760" s="242"/>
      <c r="I760" s="239">
        <v>2</v>
      </c>
      <c r="J760" s="243" t="s">
        <v>3978</v>
      </c>
      <c r="K760" s="239">
        <v>3</v>
      </c>
    </row>
    <row r="761" spans="1:11" ht="45" x14ac:dyDescent="0.25">
      <c r="A761" s="239" t="s">
        <v>3913</v>
      </c>
      <c r="B761" s="239" t="s">
        <v>3979</v>
      </c>
      <c r="C761" s="239" t="s">
        <v>3980</v>
      </c>
      <c r="D761" s="240" t="s">
        <v>3981</v>
      </c>
      <c r="E761" s="239">
        <v>0</v>
      </c>
      <c r="F761" s="239" t="s">
        <v>567</v>
      </c>
      <c r="G761" s="239"/>
      <c r="H761" s="239" t="s">
        <v>567</v>
      </c>
      <c r="I761" s="239"/>
      <c r="J761" s="243" t="s">
        <v>3982</v>
      </c>
      <c r="K761" s="239">
        <v>3</v>
      </c>
    </row>
    <row r="762" spans="1:11" ht="120" x14ac:dyDescent="0.25">
      <c r="A762" s="239" t="s">
        <v>3913</v>
      </c>
      <c r="B762" s="239" t="s">
        <v>3983</v>
      </c>
      <c r="C762" s="239" t="s">
        <v>3984</v>
      </c>
      <c r="D762" s="240" t="s">
        <v>3985</v>
      </c>
      <c r="E762" s="239">
        <v>0</v>
      </c>
      <c r="F762" s="241" t="s">
        <v>3986</v>
      </c>
      <c r="G762" s="239">
        <v>1</v>
      </c>
      <c r="H762" s="242" t="s">
        <v>3987</v>
      </c>
      <c r="I762" s="239">
        <v>2</v>
      </c>
      <c r="J762" s="243" t="s">
        <v>3988</v>
      </c>
      <c r="K762" s="239">
        <v>3</v>
      </c>
    </row>
    <row r="763" spans="1:11" x14ac:dyDescent="0.25">
      <c r="A763" s="239" t="s">
        <v>3913</v>
      </c>
      <c r="B763" s="239" t="s">
        <v>3989</v>
      </c>
      <c r="C763" s="239" t="s">
        <v>3990</v>
      </c>
      <c r="D763" s="240" t="s">
        <v>3991</v>
      </c>
      <c r="E763" s="239">
        <v>0</v>
      </c>
      <c r="F763" s="241"/>
      <c r="G763" s="239">
        <v>1</v>
      </c>
      <c r="H763" s="241"/>
      <c r="I763" s="239">
        <v>1</v>
      </c>
      <c r="J763" s="243" t="s">
        <v>3992</v>
      </c>
      <c r="K763" s="239">
        <v>3</v>
      </c>
    </row>
    <row r="764" spans="1:11" ht="60" x14ac:dyDescent="0.25">
      <c r="A764" s="239" t="s">
        <v>3913</v>
      </c>
      <c r="B764" s="239" t="s">
        <v>3993</v>
      </c>
      <c r="C764" s="239" t="s">
        <v>3994</v>
      </c>
      <c r="D764" s="240" t="s">
        <v>3930</v>
      </c>
      <c r="E764" s="239">
        <v>0</v>
      </c>
      <c r="F764" s="241" t="s">
        <v>3931</v>
      </c>
      <c r="G764" s="239">
        <v>1</v>
      </c>
      <c r="H764" s="242" t="s">
        <v>3932</v>
      </c>
      <c r="I764" s="239">
        <v>2</v>
      </c>
      <c r="J764" s="242" t="s">
        <v>3995</v>
      </c>
      <c r="K764" s="239">
        <v>2</v>
      </c>
    </row>
    <row r="765" spans="1:11" ht="60" x14ac:dyDescent="0.25">
      <c r="A765" s="239" t="s">
        <v>3996</v>
      </c>
      <c r="B765" s="239" t="s">
        <v>3997</v>
      </c>
      <c r="C765" s="239" t="s">
        <v>3998</v>
      </c>
      <c r="D765" s="240" t="s">
        <v>3999</v>
      </c>
      <c r="E765" s="239">
        <v>0</v>
      </c>
      <c r="F765" s="241" t="s">
        <v>4000</v>
      </c>
      <c r="G765" s="239">
        <v>1</v>
      </c>
      <c r="H765" s="242" t="s">
        <v>4001</v>
      </c>
      <c r="I765" s="239">
        <v>2</v>
      </c>
      <c r="J765" s="243" t="s">
        <v>4002</v>
      </c>
      <c r="K765" s="239">
        <v>3</v>
      </c>
    </row>
    <row r="766" spans="1:11" ht="30" x14ac:dyDescent="0.25">
      <c r="A766" s="239" t="s">
        <v>3996</v>
      </c>
      <c r="B766" s="239" t="s">
        <v>4003</v>
      </c>
      <c r="C766" s="239" t="s">
        <v>4004</v>
      </c>
      <c r="D766" s="240" t="s">
        <v>4005</v>
      </c>
      <c r="E766" s="239">
        <v>0</v>
      </c>
      <c r="F766" s="239" t="s">
        <v>567</v>
      </c>
      <c r="G766" s="239"/>
      <c r="H766" s="241" t="s">
        <v>4006</v>
      </c>
      <c r="I766" s="239">
        <v>1</v>
      </c>
      <c r="J766" s="239" t="s">
        <v>567</v>
      </c>
      <c r="K766" s="239"/>
    </row>
    <row r="767" spans="1:11" x14ac:dyDescent="0.25">
      <c r="A767" s="239" t="s">
        <v>3996</v>
      </c>
      <c r="B767" s="239" t="s">
        <v>4007</v>
      </c>
      <c r="C767" s="239" t="s">
        <v>4008</v>
      </c>
      <c r="D767" s="240" t="s">
        <v>4009</v>
      </c>
      <c r="E767" s="239">
        <v>0</v>
      </c>
      <c r="F767" s="241" t="s">
        <v>4010</v>
      </c>
      <c r="G767" s="239">
        <v>1</v>
      </c>
      <c r="H767" s="241" t="s">
        <v>4011</v>
      </c>
      <c r="I767" s="239">
        <v>1</v>
      </c>
      <c r="J767" s="239" t="s">
        <v>567</v>
      </c>
      <c r="K767" s="239"/>
    </row>
    <row r="768" spans="1:11" ht="45" x14ac:dyDescent="0.25">
      <c r="A768" s="239" t="s">
        <v>4012</v>
      </c>
      <c r="B768" s="239" t="s">
        <v>4013</v>
      </c>
      <c r="C768" s="239" t="s">
        <v>4012</v>
      </c>
      <c r="D768" s="240" t="s">
        <v>4014</v>
      </c>
      <c r="E768" s="239">
        <v>0</v>
      </c>
      <c r="F768" s="239" t="s">
        <v>567</v>
      </c>
      <c r="G768" s="239"/>
      <c r="H768" s="242" t="s">
        <v>4015</v>
      </c>
      <c r="I768" s="239">
        <v>2</v>
      </c>
      <c r="J768" s="242" t="s">
        <v>4016</v>
      </c>
      <c r="K768" s="239">
        <v>2</v>
      </c>
    </row>
    <row r="769" spans="1:11" x14ac:dyDescent="0.25">
      <c r="A769" s="239" t="s">
        <v>4017</v>
      </c>
      <c r="B769" s="239" t="s">
        <v>4018</v>
      </c>
      <c r="C769" s="239" t="s">
        <v>4019</v>
      </c>
      <c r="D769" s="240" t="s">
        <v>3973</v>
      </c>
      <c r="E769" s="239">
        <v>0</v>
      </c>
      <c r="F769" s="241"/>
      <c r="G769" s="239">
        <v>1</v>
      </c>
      <c r="H769" s="241"/>
      <c r="I769" s="239">
        <v>1</v>
      </c>
      <c r="J769" s="243" t="s">
        <v>3974</v>
      </c>
      <c r="K769" s="239">
        <v>3</v>
      </c>
    </row>
    <row r="770" spans="1:11" ht="45" x14ac:dyDescent="0.25">
      <c r="A770" s="239" t="s">
        <v>4017</v>
      </c>
      <c r="B770" s="239" t="s">
        <v>4020</v>
      </c>
      <c r="C770" s="239" t="s">
        <v>3980</v>
      </c>
      <c r="D770" s="240" t="s">
        <v>3981</v>
      </c>
      <c r="E770" s="239">
        <v>0</v>
      </c>
      <c r="F770" s="239" t="s">
        <v>567</v>
      </c>
      <c r="G770" s="239"/>
      <c r="H770" s="239" t="s">
        <v>567</v>
      </c>
      <c r="I770" s="239"/>
      <c r="J770" s="243" t="s">
        <v>3982</v>
      </c>
      <c r="K770" s="239">
        <v>3</v>
      </c>
    </row>
    <row r="771" spans="1:11" ht="45" x14ac:dyDescent="0.25">
      <c r="A771" s="239" t="s">
        <v>4017</v>
      </c>
      <c r="B771" s="239" t="s">
        <v>4021</v>
      </c>
      <c r="C771" s="239" t="s">
        <v>3929</v>
      </c>
      <c r="D771" s="240" t="s">
        <v>3943</v>
      </c>
      <c r="E771" s="239">
        <v>0</v>
      </c>
      <c r="F771" s="241" t="s">
        <v>3931</v>
      </c>
      <c r="G771" s="239">
        <v>1</v>
      </c>
      <c r="H771" s="242" t="s">
        <v>3932</v>
      </c>
      <c r="I771" s="239">
        <v>2</v>
      </c>
      <c r="J771" s="242" t="s">
        <v>4022</v>
      </c>
      <c r="K771" s="239">
        <v>2</v>
      </c>
    </row>
    <row r="772" spans="1:11" ht="165" x14ac:dyDescent="0.25">
      <c r="A772" s="239" t="s">
        <v>4017</v>
      </c>
      <c r="B772" s="239" t="s">
        <v>4023</v>
      </c>
      <c r="C772" s="239" t="s">
        <v>3984</v>
      </c>
      <c r="D772" s="240" t="s">
        <v>4024</v>
      </c>
      <c r="E772" s="239">
        <v>0</v>
      </c>
      <c r="F772" s="241" t="s">
        <v>4025</v>
      </c>
      <c r="G772" s="239">
        <v>1</v>
      </c>
      <c r="H772" s="242" t="s">
        <v>4026</v>
      </c>
      <c r="I772" s="239">
        <v>2</v>
      </c>
      <c r="J772" s="243" t="s">
        <v>4027</v>
      </c>
      <c r="K772" s="239">
        <v>3</v>
      </c>
    </row>
    <row r="773" spans="1:11" ht="75" x14ac:dyDescent="0.25">
      <c r="A773" s="239" t="s">
        <v>4017</v>
      </c>
      <c r="B773" s="239" t="s">
        <v>4028</v>
      </c>
      <c r="C773" s="239" t="s">
        <v>3894</v>
      </c>
      <c r="D773" s="240" t="s">
        <v>4029</v>
      </c>
      <c r="E773" s="239">
        <v>0</v>
      </c>
      <c r="F773" s="241" t="s">
        <v>4030</v>
      </c>
      <c r="G773" s="239">
        <v>1</v>
      </c>
      <c r="H773" s="241" t="s">
        <v>567</v>
      </c>
      <c r="I773" s="239">
        <v>1</v>
      </c>
      <c r="J773" s="241" t="s">
        <v>4031</v>
      </c>
      <c r="K773" s="239">
        <v>1</v>
      </c>
    </row>
    <row r="774" spans="1:11" x14ac:dyDescent="0.25">
      <c r="A774" s="239" t="s">
        <v>4017</v>
      </c>
      <c r="B774" s="239" t="s">
        <v>4032</v>
      </c>
      <c r="C774" s="239" t="s">
        <v>4033</v>
      </c>
      <c r="D774" s="240" t="s">
        <v>4034</v>
      </c>
      <c r="E774" s="239">
        <v>0</v>
      </c>
      <c r="F774" s="241" t="s">
        <v>4035</v>
      </c>
      <c r="G774" s="239">
        <v>1</v>
      </c>
      <c r="H774" s="241" t="s">
        <v>4036</v>
      </c>
      <c r="I774" s="239">
        <v>1</v>
      </c>
      <c r="J774" s="239" t="s">
        <v>567</v>
      </c>
      <c r="K774" s="239"/>
    </row>
    <row r="775" spans="1:11" ht="45" x14ac:dyDescent="0.25">
      <c r="A775" s="239" t="s">
        <v>4017</v>
      </c>
      <c r="B775" s="239" t="s">
        <v>4037</v>
      </c>
      <c r="C775" s="239" t="s">
        <v>4038</v>
      </c>
      <c r="D775" s="240" t="s">
        <v>4039</v>
      </c>
      <c r="E775" s="239">
        <v>0</v>
      </c>
      <c r="F775" s="239" t="s">
        <v>567</v>
      </c>
      <c r="G775" s="239"/>
      <c r="H775" s="239" t="s">
        <v>567</v>
      </c>
      <c r="I775" s="239"/>
      <c r="J775" s="242" t="s">
        <v>4040</v>
      </c>
      <c r="K775" s="239">
        <v>2</v>
      </c>
    </row>
    <row r="776" spans="1:11" ht="30" x14ac:dyDescent="0.25">
      <c r="A776" s="239" t="s">
        <v>4017</v>
      </c>
      <c r="B776" s="239" t="s">
        <v>4041</v>
      </c>
      <c r="C776" s="239" t="s">
        <v>4042</v>
      </c>
      <c r="D776" s="240" t="s">
        <v>3977</v>
      </c>
      <c r="E776" s="239">
        <v>0</v>
      </c>
      <c r="F776" s="241"/>
      <c r="G776" s="239">
        <v>1</v>
      </c>
      <c r="H776" s="242"/>
      <c r="I776" s="239">
        <v>2</v>
      </c>
      <c r="J776" s="243" t="s">
        <v>3978</v>
      </c>
      <c r="K776" s="239">
        <v>3</v>
      </c>
    </row>
    <row r="777" spans="1:11" ht="30" x14ac:dyDescent="0.25">
      <c r="A777" s="239" t="s">
        <v>4017</v>
      </c>
      <c r="B777" s="239" t="s">
        <v>4043</v>
      </c>
      <c r="C777" s="239" t="s">
        <v>4044</v>
      </c>
      <c r="D777" s="240" t="s">
        <v>4045</v>
      </c>
      <c r="E777" s="239">
        <v>0</v>
      </c>
      <c r="F777" s="239" t="s">
        <v>567</v>
      </c>
      <c r="G777" s="239"/>
      <c r="H777" s="241" t="s">
        <v>4046</v>
      </c>
      <c r="I777" s="239">
        <v>1</v>
      </c>
      <c r="J777" s="239" t="s">
        <v>567</v>
      </c>
      <c r="K777" s="239"/>
    </row>
    <row r="778" spans="1:11" ht="75" x14ac:dyDescent="0.25">
      <c r="A778" s="239" t="s">
        <v>4017</v>
      </c>
      <c r="B778" s="239" t="s">
        <v>4047</v>
      </c>
      <c r="C778" s="239" t="s">
        <v>3998</v>
      </c>
      <c r="D778" s="240" t="s">
        <v>4048</v>
      </c>
      <c r="E778" s="239">
        <v>0</v>
      </c>
      <c r="F778" s="241" t="s">
        <v>4049</v>
      </c>
      <c r="G778" s="239">
        <v>1</v>
      </c>
      <c r="H778" s="242" t="s">
        <v>4050</v>
      </c>
      <c r="I778" s="239">
        <v>2</v>
      </c>
      <c r="J778" s="243" t="s">
        <v>4051</v>
      </c>
      <c r="K778" s="239">
        <v>3</v>
      </c>
    </row>
    <row r="779" spans="1:11" ht="30" x14ac:dyDescent="0.25">
      <c r="A779" s="239" t="s">
        <v>4017</v>
      </c>
      <c r="B779" s="239" t="s">
        <v>4052</v>
      </c>
      <c r="C779" s="239" t="s">
        <v>4053</v>
      </c>
      <c r="D779" s="240" t="s">
        <v>4054</v>
      </c>
      <c r="E779" s="239">
        <v>0</v>
      </c>
      <c r="F779" s="241" t="s">
        <v>4055</v>
      </c>
      <c r="G779" s="239">
        <v>1</v>
      </c>
      <c r="H779" s="239" t="s">
        <v>567</v>
      </c>
      <c r="I779" s="239"/>
      <c r="J779" s="239" t="s">
        <v>567</v>
      </c>
      <c r="K779" s="239"/>
    </row>
    <row r="780" spans="1:11" ht="45" x14ac:dyDescent="0.25">
      <c r="A780" s="239" t="s">
        <v>4017</v>
      </c>
      <c r="B780" s="239" t="s">
        <v>4056</v>
      </c>
      <c r="C780" s="239" t="s">
        <v>4057</v>
      </c>
      <c r="D780" s="240" t="s">
        <v>4058</v>
      </c>
      <c r="E780" s="239">
        <v>0</v>
      </c>
      <c r="F780" s="241" t="s">
        <v>4059</v>
      </c>
      <c r="G780" s="239">
        <v>1</v>
      </c>
      <c r="H780" s="241" t="s">
        <v>4060</v>
      </c>
      <c r="I780" s="239">
        <v>1</v>
      </c>
      <c r="J780" s="241" t="s">
        <v>4061</v>
      </c>
      <c r="K780" s="239">
        <v>1</v>
      </c>
    </row>
    <row r="781" spans="1:11" ht="60" x14ac:dyDescent="0.25">
      <c r="A781" s="239" t="s">
        <v>4017</v>
      </c>
      <c r="B781" s="239" t="s">
        <v>4062</v>
      </c>
      <c r="C781" s="239" t="s">
        <v>4063</v>
      </c>
      <c r="D781" s="240" t="s">
        <v>4064</v>
      </c>
      <c r="E781" s="239">
        <v>0</v>
      </c>
      <c r="F781" s="241" t="s">
        <v>4065</v>
      </c>
      <c r="G781" s="239">
        <v>1</v>
      </c>
      <c r="H781" s="239" t="s">
        <v>567</v>
      </c>
      <c r="I781" s="239"/>
      <c r="J781" s="242" t="s">
        <v>4066</v>
      </c>
      <c r="K781" s="239">
        <v>2</v>
      </c>
    </row>
    <row r="782" spans="1:11" ht="120" x14ac:dyDescent="0.25">
      <c r="A782" s="239" t="s">
        <v>4017</v>
      </c>
      <c r="B782" s="239" t="s">
        <v>4067</v>
      </c>
      <c r="C782" s="239" t="s">
        <v>4068</v>
      </c>
      <c r="D782" s="240" t="s">
        <v>4069</v>
      </c>
      <c r="E782" s="239">
        <v>0</v>
      </c>
      <c r="F782" s="241" t="s">
        <v>4070</v>
      </c>
      <c r="G782" s="239">
        <v>1</v>
      </c>
      <c r="H782" s="242" t="s">
        <v>4071</v>
      </c>
      <c r="I782" s="239">
        <v>1</v>
      </c>
      <c r="J782" s="239" t="s">
        <v>567</v>
      </c>
      <c r="K782" s="239"/>
    </row>
    <row r="783" spans="1:11" ht="30" x14ac:dyDescent="0.25">
      <c r="A783" s="239" t="s">
        <v>4017</v>
      </c>
      <c r="B783" s="239" t="s">
        <v>4072</v>
      </c>
      <c r="C783" s="239" t="s">
        <v>3894</v>
      </c>
      <c r="D783" s="239" t="s">
        <v>4073</v>
      </c>
      <c r="E783" s="239"/>
      <c r="F783" s="239" t="s">
        <v>567</v>
      </c>
      <c r="G783" s="239"/>
      <c r="H783" s="239" t="s">
        <v>4074</v>
      </c>
      <c r="I783" s="239"/>
      <c r="J783" s="239" t="s">
        <v>567</v>
      </c>
      <c r="K783" s="239"/>
    </row>
    <row r="784" spans="1:11" ht="60" x14ac:dyDescent="0.25">
      <c r="A784" s="239" t="s">
        <v>851</v>
      </c>
      <c r="B784" s="239" t="s">
        <v>4075</v>
      </c>
      <c r="C784" s="239" t="s">
        <v>4076</v>
      </c>
      <c r="D784" s="240" t="s">
        <v>4077</v>
      </c>
      <c r="E784" s="239">
        <v>0</v>
      </c>
      <c r="F784" s="241" t="s">
        <v>4078</v>
      </c>
      <c r="G784" s="239">
        <v>1</v>
      </c>
      <c r="H784" s="242" t="s">
        <v>4079</v>
      </c>
      <c r="I784" s="239">
        <v>2</v>
      </c>
      <c r="J784" s="242" t="s">
        <v>4080</v>
      </c>
      <c r="K784" s="239">
        <v>2</v>
      </c>
    </row>
    <row r="785" spans="1:11" ht="60" x14ac:dyDescent="0.25">
      <c r="A785" s="239" t="s">
        <v>4081</v>
      </c>
      <c r="B785" s="239" t="s">
        <v>4082</v>
      </c>
      <c r="C785" s="239" t="s">
        <v>3921</v>
      </c>
      <c r="D785" s="240" t="s">
        <v>3936</v>
      </c>
      <c r="E785" s="239">
        <v>0</v>
      </c>
      <c r="F785" s="239" t="s">
        <v>567</v>
      </c>
      <c r="G785" s="239"/>
      <c r="H785" s="239" t="s">
        <v>567</v>
      </c>
      <c r="I785" s="239"/>
      <c r="J785" s="243" t="s">
        <v>3937</v>
      </c>
      <c r="K785" s="239">
        <v>3</v>
      </c>
    </row>
    <row r="786" spans="1:11" ht="45" x14ac:dyDescent="0.25">
      <c r="A786" s="239" t="s">
        <v>4081</v>
      </c>
      <c r="B786" s="239" t="s">
        <v>4083</v>
      </c>
      <c r="C786" s="239" t="s">
        <v>3939</v>
      </c>
      <c r="D786" s="240" t="s">
        <v>3940</v>
      </c>
      <c r="E786" s="239">
        <v>0</v>
      </c>
      <c r="F786" s="239" t="s">
        <v>567</v>
      </c>
      <c r="G786" s="239"/>
      <c r="H786" s="239" t="s">
        <v>567</v>
      </c>
      <c r="I786" s="239"/>
      <c r="J786" s="243" t="s">
        <v>4084</v>
      </c>
      <c r="K786" s="239">
        <v>3</v>
      </c>
    </row>
    <row r="787" spans="1:11" ht="45" x14ac:dyDescent="0.25">
      <c r="A787" s="239" t="s">
        <v>4081</v>
      </c>
      <c r="B787" s="239" t="s">
        <v>4085</v>
      </c>
      <c r="C787" s="239" t="s">
        <v>4086</v>
      </c>
      <c r="D787" s="240" t="s">
        <v>3943</v>
      </c>
      <c r="E787" s="239">
        <v>0</v>
      </c>
      <c r="F787" s="241" t="s">
        <v>3931</v>
      </c>
      <c r="G787" s="239">
        <v>1</v>
      </c>
      <c r="H787" s="242" t="s">
        <v>3932</v>
      </c>
      <c r="I787" s="239">
        <v>2</v>
      </c>
      <c r="J787" s="243" t="s">
        <v>4087</v>
      </c>
      <c r="K787" s="239">
        <v>3</v>
      </c>
    </row>
    <row r="788" spans="1:11" ht="105" x14ac:dyDescent="0.25">
      <c r="A788" s="239" t="s">
        <v>4081</v>
      </c>
      <c r="B788" s="239" t="s">
        <v>4088</v>
      </c>
      <c r="C788" s="239" t="s">
        <v>3976</v>
      </c>
      <c r="D788" s="240" t="s">
        <v>4089</v>
      </c>
      <c r="E788" s="239">
        <v>0</v>
      </c>
      <c r="F788" s="241" t="s">
        <v>4090</v>
      </c>
      <c r="G788" s="239">
        <v>1</v>
      </c>
      <c r="H788" s="242" t="s">
        <v>4091</v>
      </c>
      <c r="I788" s="239">
        <v>2</v>
      </c>
      <c r="J788" s="242" t="s">
        <v>4092</v>
      </c>
      <c r="K788" s="239">
        <v>2</v>
      </c>
    </row>
    <row r="789" spans="1:11" ht="45" x14ac:dyDescent="0.25">
      <c r="A789" s="239" t="s">
        <v>4081</v>
      </c>
      <c r="B789" s="239" t="s">
        <v>4093</v>
      </c>
      <c r="C789" s="239" t="s">
        <v>4033</v>
      </c>
      <c r="D789" s="240" t="s">
        <v>4034</v>
      </c>
      <c r="E789" s="239">
        <v>0</v>
      </c>
      <c r="F789" s="241" t="s">
        <v>4035</v>
      </c>
      <c r="G789" s="239">
        <v>1</v>
      </c>
      <c r="H789" s="241" t="s">
        <v>4036</v>
      </c>
      <c r="I789" s="239">
        <v>1</v>
      </c>
      <c r="J789" s="239" t="s">
        <v>567</v>
      </c>
      <c r="K789" s="239"/>
    </row>
    <row r="790" spans="1:11" ht="45" x14ac:dyDescent="0.25">
      <c r="A790" s="239" t="s">
        <v>4094</v>
      </c>
      <c r="B790" s="239" t="s">
        <v>4095</v>
      </c>
      <c r="C790" s="239" t="s">
        <v>4096</v>
      </c>
      <c r="D790" s="240" t="s">
        <v>4097</v>
      </c>
      <c r="E790" s="239">
        <v>0</v>
      </c>
      <c r="F790" s="239" t="s">
        <v>567</v>
      </c>
      <c r="G790" s="239"/>
      <c r="H790" s="239" t="s">
        <v>567</v>
      </c>
      <c r="I790" s="239"/>
      <c r="J790" s="243" t="s">
        <v>4098</v>
      </c>
      <c r="K790" s="239">
        <v>3</v>
      </c>
    </row>
    <row r="791" spans="1:11" ht="60" x14ac:dyDescent="0.25">
      <c r="A791" s="239" t="s">
        <v>4094</v>
      </c>
      <c r="B791" s="239" t="s">
        <v>4099</v>
      </c>
      <c r="C791" s="239" t="s">
        <v>4100</v>
      </c>
      <c r="D791" s="240" t="s">
        <v>4101</v>
      </c>
      <c r="E791" s="239">
        <v>0</v>
      </c>
      <c r="F791" s="239" t="s">
        <v>567</v>
      </c>
      <c r="G791" s="239"/>
      <c r="H791" s="242" t="s">
        <v>4102</v>
      </c>
      <c r="I791" s="239">
        <v>2</v>
      </c>
      <c r="J791" s="239" t="s">
        <v>567</v>
      </c>
      <c r="K791" s="239"/>
    </row>
    <row r="792" spans="1:11" ht="75" x14ac:dyDescent="0.25">
      <c r="A792" s="239" t="s">
        <v>4017</v>
      </c>
      <c r="B792" s="239" t="s">
        <v>4103</v>
      </c>
      <c r="C792" s="239" t="s">
        <v>3998</v>
      </c>
      <c r="D792" s="240" t="s">
        <v>4048</v>
      </c>
      <c r="E792" s="239">
        <v>0</v>
      </c>
      <c r="F792" s="241" t="s">
        <v>4049</v>
      </c>
      <c r="G792" s="239">
        <v>1</v>
      </c>
      <c r="H792" s="242" t="s">
        <v>4050</v>
      </c>
      <c r="I792" s="239">
        <v>2</v>
      </c>
      <c r="J792" s="243" t="s">
        <v>4051</v>
      </c>
      <c r="K792" s="239">
        <v>3</v>
      </c>
    </row>
    <row r="793" spans="1:11" ht="60" x14ac:dyDescent="0.25">
      <c r="A793" s="239" t="s">
        <v>4104</v>
      </c>
      <c r="B793" s="239" t="s">
        <v>4105</v>
      </c>
      <c r="C793" s="239" t="s">
        <v>3921</v>
      </c>
      <c r="D793" s="240" t="s">
        <v>3936</v>
      </c>
      <c r="E793" s="239">
        <v>0</v>
      </c>
      <c r="F793" s="239" t="s">
        <v>567</v>
      </c>
      <c r="G793" s="239"/>
      <c r="H793" s="239" t="s">
        <v>567</v>
      </c>
      <c r="I793" s="239"/>
      <c r="J793" s="243" t="s">
        <v>3937</v>
      </c>
      <c r="K793" s="239">
        <v>3</v>
      </c>
    </row>
    <row r="794" spans="1:11" ht="45" x14ac:dyDescent="0.25">
      <c r="A794" s="239" t="s">
        <v>4104</v>
      </c>
      <c r="B794" s="239" t="s">
        <v>4106</v>
      </c>
      <c r="C794" s="239" t="s">
        <v>3939</v>
      </c>
      <c r="D794" s="240" t="s">
        <v>3940</v>
      </c>
      <c r="E794" s="239">
        <v>0</v>
      </c>
      <c r="F794" s="239" t="s">
        <v>567</v>
      </c>
      <c r="G794" s="239"/>
      <c r="H794" s="239" t="s">
        <v>567</v>
      </c>
      <c r="I794" s="239"/>
      <c r="J794" s="243" t="s">
        <v>4084</v>
      </c>
      <c r="K794" s="239">
        <v>3</v>
      </c>
    </row>
    <row r="795" spans="1:11" ht="45" x14ac:dyDescent="0.25">
      <c r="A795" s="239" t="s">
        <v>4104</v>
      </c>
      <c r="B795" s="239" t="s">
        <v>4107</v>
      </c>
      <c r="C795" s="239" t="s">
        <v>4086</v>
      </c>
      <c r="D795" s="240" t="s">
        <v>3943</v>
      </c>
      <c r="E795" s="239">
        <v>0</v>
      </c>
      <c r="F795" s="241" t="s">
        <v>3931</v>
      </c>
      <c r="G795" s="239">
        <v>1</v>
      </c>
      <c r="H795" s="242" t="s">
        <v>3932</v>
      </c>
      <c r="I795" s="239">
        <v>2</v>
      </c>
      <c r="J795" s="243" t="s">
        <v>4087</v>
      </c>
      <c r="K795" s="239">
        <v>3</v>
      </c>
    </row>
    <row r="796" spans="1:11" ht="105" x14ac:dyDescent="0.25">
      <c r="A796" s="239" t="s">
        <v>4104</v>
      </c>
      <c r="B796" s="239" t="s">
        <v>4108</v>
      </c>
      <c r="C796" s="239" t="s">
        <v>3976</v>
      </c>
      <c r="D796" s="240" t="s">
        <v>4089</v>
      </c>
      <c r="E796" s="239">
        <v>0</v>
      </c>
      <c r="F796" s="241" t="s">
        <v>4090</v>
      </c>
      <c r="G796" s="239">
        <v>1</v>
      </c>
      <c r="H796" s="242" t="s">
        <v>4091</v>
      </c>
      <c r="I796" s="239">
        <v>2</v>
      </c>
      <c r="J796" s="242" t="s">
        <v>4091</v>
      </c>
      <c r="K796" s="239">
        <v>2</v>
      </c>
    </row>
    <row r="797" spans="1:11" x14ac:dyDescent="0.25">
      <c r="A797" s="239" t="s">
        <v>4104</v>
      </c>
      <c r="B797" s="239" t="s">
        <v>4109</v>
      </c>
      <c r="C797" s="239" t="s">
        <v>4033</v>
      </c>
      <c r="D797" s="239" t="s">
        <v>4034</v>
      </c>
      <c r="E797" s="239"/>
      <c r="F797" s="239" t="s">
        <v>4035</v>
      </c>
      <c r="G797" s="239"/>
      <c r="H797" s="239" t="s">
        <v>4036</v>
      </c>
      <c r="I797" s="239"/>
      <c r="J797" s="239" t="s">
        <v>567</v>
      </c>
      <c r="K797" s="239"/>
    </row>
    <row r="798" spans="1:11" ht="45" x14ac:dyDescent="0.25">
      <c r="A798" s="239" t="s">
        <v>4110</v>
      </c>
      <c r="B798" s="239" t="s">
        <v>4111</v>
      </c>
      <c r="C798" s="239" t="s">
        <v>4096</v>
      </c>
      <c r="D798" s="240" t="s">
        <v>4097</v>
      </c>
      <c r="E798" s="239">
        <v>0</v>
      </c>
      <c r="F798" s="239" t="s">
        <v>567</v>
      </c>
      <c r="G798" s="239"/>
      <c r="H798" s="239" t="s">
        <v>567</v>
      </c>
      <c r="I798" s="239"/>
      <c r="J798" s="243" t="s">
        <v>4084</v>
      </c>
      <c r="K798" s="239">
        <v>3</v>
      </c>
    </row>
    <row r="799" spans="1:11" ht="60" x14ac:dyDescent="0.25">
      <c r="A799" s="239" t="s">
        <v>4110</v>
      </c>
      <c r="B799" s="239" t="s">
        <v>4112</v>
      </c>
      <c r="C799" s="239" t="s">
        <v>4113</v>
      </c>
      <c r="D799" s="240" t="s">
        <v>4114</v>
      </c>
      <c r="E799" s="239">
        <v>0</v>
      </c>
      <c r="F799" s="239" t="s">
        <v>567</v>
      </c>
      <c r="G799" s="239"/>
      <c r="H799" s="239" t="s">
        <v>567</v>
      </c>
      <c r="I799" s="239"/>
      <c r="J799" s="242" t="s">
        <v>4115</v>
      </c>
      <c r="K799" s="239">
        <v>2</v>
      </c>
    </row>
    <row r="800" spans="1:11" ht="75" x14ac:dyDescent="0.25">
      <c r="A800" s="239" t="s">
        <v>4116</v>
      </c>
      <c r="B800" s="239" t="s">
        <v>4117</v>
      </c>
      <c r="C800" s="239" t="s">
        <v>3998</v>
      </c>
      <c r="D800" s="240" t="s">
        <v>4048</v>
      </c>
      <c r="E800" s="239">
        <v>0</v>
      </c>
      <c r="F800" s="241" t="s">
        <v>4049</v>
      </c>
      <c r="G800" s="239">
        <v>1</v>
      </c>
      <c r="H800" s="242" t="s">
        <v>4050</v>
      </c>
      <c r="I800" s="239">
        <v>2</v>
      </c>
      <c r="J800" s="243" t="s">
        <v>4051</v>
      </c>
      <c r="K800" s="239">
        <v>3</v>
      </c>
    </row>
    <row r="801" spans="1:11" ht="60" x14ac:dyDescent="0.25">
      <c r="A801" s="239" t="s">
        <v>4118</v>
      </c>
      <c r="B801" s="239" t="s">
        <v>4119</v>
      </c>
      <c r="C801" s="239" t="s">
        <v>3811</v>
      </c>
      <c r="D801" s="240" t="s">
        <v>4120</v>
      </c>
      <c r="E801" s="239">
        <v>0</v>
      </c>
      <c r="F801" s="239" t="s">
        <v>567</v>
      </c>
      <c r="G801" s="239"/>
      <c r="H801" s="239" t="s">
        <v>567</v>
      </c>
      <c r="I801" s="239"/>
      <c r="J801" s="239" t="s">
        <v>4121</v>
      </c>
      <c r="K801" s="239"/>
    </row>
    <row r="802" spans="1:11" ht="45" x14ac:dyDescent="0.25">
      <c r="A802" s="239" t="s">
        <v>4118</v>
      </c>
      <c r="B802" s="239" t="s">
        <v>4122</v>
      </c>
      <c r="C802" s="239" t="s">
        <v>4123</v>
      </c>
      <c r="D802" s="240" t="s">
        <v>4124</v>
      </c>
      <c r="E802" s="239">
        <v>0</v>
      </c>
      <c r="F802" s="239" t="s">
        <v>567</v>
      </c>
      <c r="G802" s="239"/>
      <c r="H802" s="239" t="s">
        <v>567</v>
      </c>
      <c r="I802" s="239"/>
      <c r="J802" s="243" t="s">
        <v>4125</v>
      </c>
      <c r="K802" s="239">
        <v>3</v>
      </c>
    </row>
    <row r="803" spans="1:11" ht="30" x14ac:dyDescent="0.25">
      <c r="A803" s="239" t="s">
        <v>4118</v>
      </c>
      <c r="B803" s="239" t="s">
        <v>4126</v>
      </c>
      <c r="C803" s="239" t="s">
        <v>4127</v>
      </c>
      <c r="D803" s="240" t="s">
        <v>4128</v>
      </c>
      <c r="E803" s="239">
        <v>0</v>
      </c>
      <c r="F803" s="239" t="s">
        <v>567</v>
      </c>
      <c r="G803" s="239"/>
      <c r="H803" s="239" t="s">
        <v>567</v>
      </c>
      <c r="I803" s="239"/>
      <c r="J803" s="243" t="s">
        <v>4129</v>
      </c>
      <c r="K803" s="239">
        <v>3</v>
      </c>
    </row>
    <row r="804" spans="1:11" ht="60" x14ac:dyDescent="0.25">
      <c r="A804" s="239" t="s">
        <v>2552</v>
      </c>
      <c r="B804" s="239" t="s">
        <v>4130</v>
      </c>
      <c r="C804" s="239" t="s">
        <v>4131</v>
      </c>
      <c r="D804" s="239" t="s">
        <v>4132</v>
      </c>
      <c r="E804" s="239"/>
      <c r="F804" s="239" t="s">
        <v>4133</v>
      </c>
      <c r="G804" s="239"/>
      <c r="H804" s="239" t="s">
        <v>4134</v>
      </c>
      <c r="I804" s="239"/>
      <c r="J804" s="243" t="s">
        <v>4080</v>
      </c>
      <c r="K804" s="239">
        <v>3</v>
      </c>
    </row>
    <row r="805" spans="1:11" ht="75" x14ac:dyDescent="0.25">
      <c r="A805" s="239" t="s">
        <v>236</v>
      </c>
      <c r="B805" s="239" t="s">
        <v>4135</v>
      </c>
      <c r="C805" s="239" t="s">
        <v>4136</v>
      </c>
      <c r="D805" s="240" t="s">
        <v>4137</v>
      </c>
      <c r="E805" s="239">
        <v>0</v>
      </c>
      <c r="F805" s="240" t="s">
        <v>4138</v>
      </c>
      <c r="G805" s="239">
        <v>0</v>
      </c>
      <c r="H805" s="242" t="s">
        <v>4139</v>
      </c>
      <c r="I805" s="239">
        <v>2</v>
      </c>
      <c r="J805" s="239" t="s">
        <v>567</v>
      </c>
      <c r="K805" s="239"/>
    </row>
    <row r="806" spans="1:11" ht="105" x14ac:dyDescent="0.25">
      <c r="A806" s="239" t="s">
        <v>4140</v>
      </c>
      <c r="B806" s="239" t="s">
        <v>4141</v>
      </c>
      <c r="C806" s="239" t="s">
        <v>4142</v>
      </c>
      <c r="D806" s="239" t="s">
        <v>4143</v>
      </c>
      <c r="E806" s="239"/>
      <c r="F806" s="239" t="s">
        <v>4144</v>
      </c>
      <c r="G806" s="239"/>
      <c r="H806" s="239" t="s">
        <v>4145</v>
      </c>
      <c r="I806" s="239"/>
      <c r="J806" s="243" t="s">
        <v>579</v>
      </c>
      <c r="K806" s="239">
        <v>3</v>
      </c>
    </row>
    <row r="807" spans="1:11" ht="30" x14ac:dyDescent="0.25">
      <c r="A807" s="239" t="s">
        <v>236</v>
      </c>
      <c r="B807" s="239" t="s">
        <v>4146</v>
      </c>
      <c r="C807" s="239" t="s">
        <v>4147</v>
      </c>
      <c r="D807" s="240" t="s">
        <v>4148</v>
      </c>
      <c r="E807" s="239">
        <v>0</v>
      </c>
      <c r="F807" s="241" t="s">
        <v>4149</v>
      </c>
      <c r="G807" s="239">
        <v>1</v>
      </c>
      <c r="H807" s="239" t="s">
        <v>567</v>
      </c>
      <c r="I807" s="239"/>
      <c r="J807" s="243" t="s">
        <v>4150</v>
      </c>
      <c r="K807" s="239">
        <v>3</v>
      </c>
    </row>
    <row r="808" spans="1:11" ht="45" x14ac:dyDescent="0.25">
      <c r="A808" s="239" t="s">
        <v>236</v>
      </c>
      <c r="B808" s="239" t="s">
        <v>4151</v>
      </c>
      <c r="C808" s="239" t="s">
        <v>4152</v>
      </c>
      <c r="D808" s="240" t="s">
        <v>4153</v>
      </c>
      <c r="E808" s="239">
        <v>0</v>
      </c>
      <c r="F808" s="241" t="s">
        <v>4149</v>
      </c>
      <c r="G808" s="239">
        <v>1</v>
      </c>
      <c r="H808" s="239" t="s">
        <v>567</v>
      </c>
      <c r="I808" s="239"/>
      <c r="J808" s="243" t="s">
        <v>4150</v>
      </c>
      <c r="K808" s="239">
        <v>3</v>
      </c>
    </row>
    <row r="809" spans="1:11" ht="60" x14ac:dyDescent="0.25">
      <c r="A809" s="239" t="s">
        <v>236</v>
      </c>
      <c r="B809" s="239" t="s">
        <v>4154</v>
      </c>
      <c r="C809" s="239" t="s">
        <v>4155</v>
      </c>
      <c r="D809" s="240" t="s">
        <v>4156</v>
      </c>
      <c r="E809" s="239">
        <v>0</v>
      </c>
      <c r="F809" s="239" t="s">
        <v>567</v>
      </c>
      <c r="G809" s="239"/>
      <c r="H809" s="239" t="s">
        <v>567</v>
      </c>
      <c r="I809" s="239"/>
      <c r="J809" s="243" t="s">
        <v>4157</v>
      </c>
      <c r="K809" s="239">
        <v>3</v>
      </c>
    </row>
    <row r="810" spans="1:11" ht="45" x14ac:dyDescent="0.25">
      <c r="A810" s="239" t="s">
        <v>236</v>
      </c>
      <c r="B810" s="239" t="s">
        <v>4158</v>
      </c>
      <c r="C810" s="239" t="s">
        <v>4159</v>
      </c>
      <c r="D810" s="240" t="s">
        <v>4160</v>
      </c>
      <c r="E810" s="239">
        <v>0</v>
      </c>
      <c r="F810" s="241" t="s">
        <v>4161</v>
      </c>
      <c r="G810" s="239">
        <v>1</v>
      </c>
      <c r="H810" s="239" t="s">
        <v>567</v>
      </c>
      <c r="I810" s="239"/>
      <c r="J810" s="243" t="s">
        <v>4150</v>
      </c>
      <c r="K810" s="239">
        <v>3</v>
      </c>
    </row>
    <row r="811" spans="1:11" ht="30" x14ac:dyDescent="0.25">
      <c r="A811" s="239" t="s">
        <v>4162</v>
      </c>
      <c r="B811" s="239" t="s">
        <v>4163</v>
      </c>
      <c r="C811" s="239" t="s">
        <v>4164</v>
      </c>
      <c r="D811" s="240" t="s">
        <v>4165</v>
      </c>
      <c r="E811" s="239">
        <v>0</v>
      </c>
      <c r="F811" s="239" t="s">
        <v>537</v>
      </c>
      <c r="G811" s="239"/>
      <c r="H811" s="239" t="s">
        <v>537</v>
      </c>
      <c r="I811" s="239"/>
      <c r="J811" s="243" t="s">
        <v>4166</v>
      </c>
      <c r="K811" s="239">
        <v>3</v>
      </c>
    </row>
    <row r="812" spans="1:11" ht="30" x14ac:dyDescent="0.25">
      <c r="A812" s="239" t="s">
        <v>4167</v>
      </c>
      <c r="B812" s="239" t="s">
        <v>4168</v>
      </c>
      <c r="C812" s="239" t="s">
        <v>4169</v>
      </c>
      <c r="D812" s="240" t="s">
        <v>4170</v>
      </c>
      <c r="E812" s="239">
        <v>0</v>
      </c>
      <c r="F812" s="241" t="s">
        <v>4171</v>
      </c>
      <c r="G812" s="239">
        <v>1</v>
      </c>
      <c r="H812" s="239" t="s">
        <v>537</v>
      </c>
      <c r="I812" s="239"/>
      <c r="J812" s="243" t="s">
        <v>4172</v>
      </c>
      <c r="K812" s="239">
        <v>3</v>
      </c>
    </row>
    <row r="813" spans="1:11" ht="60" x14ac:dyDescent="0.25">
      <c r="A813" s="239" t="s">
        <v>4173</v>
      </c>
      <c r="B813" s="239" t="s">
        <v>4174</v>
      </c>
      <c r="C813" s="239" t="s">
        <v>4175</v>
      </c>
      <c r="D813" s="240" t="s">
        <v>4176</v>
      </c>
      <c r="E813" s="239">
        <v>0</v>
      </c>
      <c r="F813" s="239" t="s">
        <v>537</v>
      </c>
      <c r="G813" s="239"/>
      <c r="H813" s="239" t="s">
        <v>537</v>
      </c>
      <c r="I813" s="239"/>
      <c r="J813" s="243" t="s">
        <v>4177</v>
      </c>
      <c r="K813" s="239">
        <v>3</v>
      </c>
    </row>
    <row r="814" spans="1:11" ht="30" x14ac:dyDescent="0.25">
      <c r="A814" s="239" t="s">
        <v>4178</v>
      </c>
      <c r="B814" s="239" t="s">
        <v>4179</v>
      </c>
      <c r="C814" s="239" t="s">
        <v>4123</v>
      </c>
      <c r="D814" s="240" t="s">
        <v>1618</v>
      </c>
      <c r="E814" s="239">
        <v>0</v>
      </c>
      <c r="F814" s="240" t="s">
        <v>1619</v>
      </c>
      <c r="G814" s="239">
        <v>0</v>
      </c>
      <c r="H814" s="243" t="s">
        <v>1620</v>
      </c>
      <c r="I814" s="239">
        <v>3</v>
      </c>
      <c r="J814" s="243" t="s">
        <v>1621</v>
      </c>
      <c r="K814" s="239">
        <v>3</v>
      </c>
    </row>
    <row r="815" spans="1:11" ht="30" x14ac:dyDescent="0.25">
      <c r="A815" s="239" t="s">
        <v>4178</v>
      </c>
      <c r="B815" s="239" t="s">
        <v>4180</v>
      </c>
      <c r="C815" s="239" t="s">
        <v>4127</v>
      </c>
      <c r="D815" s="240" t="s">
        <v>4181</v>
      </c>
      <c r="E815" s="239">
        <v>0</v>
      </c>
      <c r="F815" s="239" t="s">
        <v>567</v>
      </c>
      <c r="G815" s="239"/>
      <c r="H815" s="239" t="s">
        <v>567</v>
      </c>
      <c r="I815" s="239"/>
      <c r="J815" s="243" t="s">
        <v>4182</v>
      </c>
      <c r="K815" s="239">
        <v>3</v>
      </c>
    </row>
    <row r="816" spans="1:11" ht="45" x14ac:dyDescent="0.25">
      <c r="A816" s="239" t="s">
        <v>4178</v>
      </c>
      <c r="B816" s="239" t="s">
        <v>4183</v>
      </c>
      <c r="C816" s="239" t="s">
        <v>4184</v>
      </c>
      <c r="D816" s="240" t="s">
        <v>4185</v>
      </c>
      <c r="E816" s="239">
        <v>0</v>
      </c>
      <c r="F816" s="239" t="s">
        <v>567</v>
      </c>
      <c r="G816" s="239"/>
      <c r="H816" s="239" t="s">
        <v>567</v>
      </c>
      <c r="I816" s="239"/>
      <c r="J816" s="242" t="s">
        <v>4186</v>
      </c>
      <c r="K816" s="239">
        <v>2</v>
      </c>
    </row>
    <row r="817" spans="1:11" ht="45" x14ac:dyDescent="0.25">
      <c r="A817" s="239" t="s">
        <v>4178</v>
      </c>
      <c r="B817" s="239" t="s">
        <v>4187</v>
      </c>
      <c r="C817" s="239" t="s">
        <v>4188</v>
      </c>
      <c r="D817" s="240" t="s">
        <v>4189</v>
      </c>
      <c r="E817" s="239">
        <v>0</v>
      </c>
      <c r="F817" s="240" t="s">
        <v>4190</v>
      </c>
      <c r="G817" s="239">
        <v>0</v>
      </c>
      <c r="H817" s="241" t="s">
        <v>4191</v>
      </c>
      <c r="I817" s="239">
        <v>1</v>
      </c>
      <c r="J817" s="242" t="s">
        <v>4192</v>
      </c>
      <c r="K817" s="239">
        <v>2</v>
      </c>
    </row>
    <row r="818" spans="1:11" ht="45" x14ac:dyDescent="0.25">
      <c r="A818" s="239" t="s">
        <v>4178</v>
      </c>
      <c r="B818" s="239" t="s">
        <v>4193</v>
      </c>
      <c r="C818" s="239" t="s">
        <v>4194</v>
      </c>
      <c r="D818" s="240" t="s">
        <v>4195</v>
      </c>
      <c r="E818" s="239">
        <v>0</v>
      </c>
      <c r="F818" s="241" t="s">
        <v>4196</v>
      </c>
      <c r="G818" s="239">
        <v>1</v>
      </c>
      <c r="H818" s="241" t="s">
        <v>4197</v>
      </c>
      <c r="I818" s="239">
        <v>1</v>
      </c>
      <c r="J818" s="242" t="s">
        <v>4198</v>
      </c>
      <c r="K818" s="239">
        <v>2</v>
      </c>
    </row>
    <row r="819" spans="1:11" x14ac:dyDescent="0.25">
      <c r="A819" s="239" t="s">
        <v>4178</v>
      </c>
      <c r="B819" s="239" t="s">
        <v>4199</v>
      </c>
      <c r="C819" s="239" t="s">
        <v>1771</v>
      </c>
      <c r="D819" s="240" t="s">
        <v>4200</v>
      </c>
      <c r="E819" s="239">
        <v>0</v>
      </c>
      <c r="F819" s="239" t="s">
        <v>567</v>
      </c>
      <c r="G819" s="239"/>
      <c r="H819" s="239" t="s">
        <v>567</v>
      </c>
      <c r="I819" s="239"/>
      <c r="J819" s="242" t="s">
        <v>4201</v>
      </c>
      <c r="K819" s="239">
        <v>2</v>
      </c>
    </row>
    <row r="820" spans="1:11" ht="60" x14ac:dyDescent="0.25">
      <c r="A820" s="239" t="s">
        <v>4178</v>
      </c>
      <c r="B820" s="239" t="s">
        <v>4202</v>
      </c>
      <c r="C820" s="239" t="s">
        <v>4203</v>
      </c>
      <c r="D820" s="240" t="s">
        <v>4204</v>
      </c>
      <c r="E820" s="239">
        <v>0</v>
      </c>
      <c r="F820" s="239" t="s">
        <v>567</v>
      </c>
      <c r="G820" s="239"/>
      <c r="H820" s="241" t="s">
        <v>4205</v>
      </c>
      <c r="I820" s="239">
        <v>1</v>
      </c>
      <c r="J820" s="239" t="s">
        <v>567</v>
      </c>
      <c r="K820" s="239"/>
    </row>
    <row r="821" spans="1:11" x14ac:dyDescent="0.25">
      <c r="A821" s="239" t="s">
        <v>4178</v>
      </c>
      <c r="B821" s="239" t="s">
        <v>4206</v>
      </c>
      <c r="C821" s="239" t="s">
        <v>3894</v>
      </c>
      <c r="D821" s="239" t="s">
        <v>4207</v>
      </c>
      <c r="E821" s="239"/>
      <c r="F821" s="239" t="s">
        <v>567</v>
      </c>
      <c r="G821" s="239"/>
      <c r="H821" s="239" t="s">
        <v>567</v>
      </c>
      <c r="I821" s="239"/>
      <c r="J821" s="239" t="s">
        <v>567</v>
      </c>
      <c r="K821" s="239"/>
    </row>
    <row r="822" spans="1:11" ht="30" x14ac:dyDescent="0.25">
      <c r="A822" s="239" t="s">
        <v>4178</v>
      </c>
      <c r="B822" s="239" t="s">
        <v>4208</v>
      </c>
      <c r="C822" s="239" t="s">
        <v>1962</v>
      </c>
      <c r="D822" s="240" t="s">
        <v>4209</v>
      </c>
      <c r="E822" s="239">
        <v>0</v>
      </c>
      <c r="F822" s="241" t="s">
        <v>4210</v>
      </c>
      <c r="G822" s="239">
        <v>1</v>
      </c>
      <c r="H822" s="242" t="s">
        <v>4211</v>
      </c>
      <c r="I822" s="239">
        <v>2</v>
      </c>
      <c r="J822" s="243" t="s">
        <v>4212</v>
      </c>
      <c r="K822" s="239">
        <v>3</v>
      </c>
    </row>
    <row r="823" spans="1:11" ht="90" x14ac:dyDescent="0.25">
      <c r="A823" s="239" t="s">
        <v>4213</v>
      </c>
      <c r="B823" s="239" t="s">
        <v>4214</v>
      </c>
      <c r="C823" s="239" t="s">
        <v>4215</v>
      </c>
      <c r="D823" s="240" t="s">
        <v>4216</v>
      </c>
      <c r="E823" s="239">
        <v>0</v>
      </c>
      <c r="F823" s="241" t="s">
        <v>4217</v>
      </c>
      <c r="G823" s="239">
        <v>1</v>
      </c>
      <c r="H823" s="242" t="s">
        <v>4218</v>
      </c>
      <c r="I823" s="239">
        <v>2</v>
      </c>
      <c r="J823" s="243" t="s">
        <v>4219</v>
      </c>
      <c r="K823" s="239">
        <v>3</v>
      </c>
    </row>
    <row r="824" spans="1:11" x14ac:dyDescent="0.25">
      <c r="A824" s="239" t="s">
        <v>4213</v>
      </c>
      <c r="B824" s="239" t="s">
        <v>4220</v>
      </c>
      <c r="C824" s="239" t="s">
        <v>4221</v>
      </c>
      <c r="D824" s="240" t="s">
        <v>4222</v>
      </c>
      <c r="E824" s="239">
        <v>0</v>
      </c>
      <c r="F824" s="241" t="s">
        <v>4222</v>
      </c>
      <c r="G824" s="239">
        <v>1</v>
      </c>
      <c r="H824" s="242" t="s">
        <v>4223</v>
      </c>
      <c r="I824" s="239">
        <v>2</v>
      </c>
      <c r="J824" s="243" t="s">
        <v>4224</v>
      </c>
      <c r="K824" s="239">
        <v>3</v>
      </c>
    </row>
    <row r="825" spans="1:11" x14ac:dyDescent="0.25">
      <c r="A825" s="239" t="s">
        <v>4213</v>
      </c>
      <c r="B825" s="239" t="s">
        <v>4225</v>
      </c>
      <c r="C825" s="239" t="s">
        <v>4226</v>
      </c>
      <c r="D825" s="240" t="s">
        <v>4222</v>
      </c>
      <c r="E825" s="239">
        <v>0</v>
      </c>
      <c r="F825" s="241" t="s">
        <v>4222</v>
      </c>
      <c r="G825" s="239">
        <v>1</v>
      </c>
      <c r="H825" s="242" t="s">
        <v>4223</v>
      </c>
      <c r="I825" s="239">
        <v>2</v>
      </c>
      <c r="J825" s="243" t="s">
        <v>4224</v>
      </c>
      <c r="K825" s="239">
        <v>3</v>
      </c>
    </row>
    <row r="826" spans="1:11" ht="30" x14ac:dyDescent="0.25">
      <c r="A826" s="239" t="s">
        <v>4213</v>
      </c>
      <c r="B826" s="239" t="s">
        <v>4227</v>
      </c>
      <c r="C826" s="239" t="s">
        <v>4228</v>
      </c>
      <c r="D826" s="240" t="s">
        <v>4229</v>
      </c>
      <c r="E826" s="239">
        <v>0</v>
      </c>
      <c r="F826" s="239" t="s">
        <v>567</v>
      </c>
      <c r="G826" s="239"/>
      <c r="H826" s="239" t="s">
        <v>567</v>
      </c>
      <c r="I826" s="239"/>
      <c r="J826" s="243" t="s">
        <v>4230</v>
      </c>
      <c r="K826" s="239">
        <v>3</v>
      </c>
    </row>
    <row r="827" spans="1:11" ht="45" x14ac:dyDescent="0.25">
      <c r="A827" s="239" t="s">
        <v>4213</v>
      </c>
      <c r="B827" s="239" t="s">
        <v>4231</v>
      </c>
      <c r="C827" s="239" t="s">
        <v>3805</v>
      </c>
      <c r="D827" s="240" t="s">
        <v>4232</v>
      </c>
      <c r="E827" s="239">
        <v>0</v>
      </c>
      <c r="F827" s="239" t="s">
        <v>567</v>
      </c>
      <c r="G827" s="239"/>
      <c r="H827" s="242" t="s">
        <v>4233</v>
      </c>
      <c r="I827" s="239">
        <v>2</v>
      </c>
      <c r="J827" s="243" t="s">
        <v>4234</v>
      </c>
      <c r="K827" s="239">
        <v>3</v>
      </c>
    </row>
    <row r="828" spans="1:11" ht="60" x14ac:dyDescent="0.25">
      <c r="A828" s="239" t="s">
        <v>4235</v>
      </c>
      <c r="B828" s="239" t="s">
        <v>4236</v>
      </c>
      <c r="C828" s="239" t="s">
        <v>4215</v>
      </c>
      <c r="D828" s="240" t="s">
        <v>4237</v>
      </c>
      <c r="E828" s="239">
        <v>0</v>
      </c>
      <c r="F828" s="241" t="s">
        <v>4238</v>
      </c>
      <c r="G828" s="239">
        <v>1</v>
      </c>
      <c r="H828" s="241" t="s">
        <v>4239</v>
      </c>
      <c r="I828" s="239">
        <v>1</v>
      </c>
      <c r="J828" s="242" t="s">
        <v>4240</v>
      </c>
      <c r="K828" s="239">
        <v>2</v>
      </c>
    </row>
    <row r="829" spans="1:11" ht="75" x14ac:dyDescent="0.25">
      <c r="A829" s="239" t="s">
        <v>4235</v>
      </c>
      <c r="B829" s="239" t="s">
        <v>4241</v>
      </c>
      <c r="C829" s="239" t="s">
        <v>2782</v>
      </c>
      <c r="D829" s="240" t="s">
        <v>4242</v>
      </c>
      <c r="E829" s="239">
        <v>0</v>
      </c>
      <c r="F829" s="241" t="s">
        <v>4243</v>
      </c>
      <c r="G829" s="239">
        <v>1</v>
      </c>
      <c r="H829" s="239" t="s">
        <v>567</v>
      </c>
      <c r="I829" s="239"/>
      <c r="J829" s="239" t="s">
        <v>567</v>
      </c>
      <c r="K829" s="239"/>
    </row>
    <row r="830" spans="1:11" ht="30" x14ac:dyDescent="0.25">
      <c r="A830" s="239" t="s">
        <v>4235</v>
      </c>
      <c r="B830" s="239" t="s">
        <v>4244</v>
      </c>
      <c r="C830" s="239" t="s">
        <v>4188</v>
      </c>
      <c r="D830" s="240" t="s">
        <v>4245</v>
      </c>
      <c r="E830" s="239">
        <v>0</v>
      </c>
      <c r="F830" s="239" t="s">
        <v>567</v>
      </c>
      <c r="G830" s="239"/>
      <c r="H830" s="242" t="s">
        <v>4246</v>
      </c>
      <c r="I830" s="239">
        <v>2</v>
      </c>
      <c r="J830" s="239" t="s">
        <v>567</v>
      </c>
      <c r="K830" s="239"/>
    </row>
    <row r="831" spans="1:11" ht="45" x14ac:dyDescent="0.25">
      <c r="A831" s="239" t="s">
        <v>4235</v>
      </c>
      <c r="B831" s="239" t="s">
        <v>4247</v>
      </c>
      <c r="C831" s="239" t="s">
        <v>4248</v>
      </c>
      <c r="D831" s="240" t="s">
        <v>4249</v>
      </c>
      <c r="E831" s="239">
        <v>0</v>
      </c>
      <c r="F831" s="241" t="s">
        <v>4250</v>
      </c>
      <c r="G831" s="239">
        <v>1</v>
      </c>
      <c r="H831" s="242" t="s">
        <v>4251</v>
      </c>
      <c r="I831" s="239">
        <v>2</v>
      </c>
      <c r="J831" s="243" t="s">
        <v>4252</v>
      </c>
      <c r="K831" s="239">
        <v>3</v>
      </c>
    </row>
    <row r="832" spans="1:11" ht="45" x14ac:dyDescent="0.25">
      <c r="A832" s="239" t="s">
        <v>4235</v>
      </c>
      <c r="B832" s="239" t="s">
        <v>4253</v>
      </c>
      <c r="C832" s="239" t="s">
        <v>4254</v>
      </c>
      <c r="D832" s="240" t="s">
        <v>4232</v>
      </c>
      <c r="E832" s="239">
        <v>0</v>
      </c>
      <c r="F832" s="239" t="s">
        <v>567</v>
      </c>
      <c r="G832" s="239"/>
      <c r="H832" s="241" t="s">
        <v>4233</v>
      </c>
      <c r="I832" s="239">
        <v>1</v>
      </c>
      <c r="J832" s="242" t="s">
        <v>4234</v>
      </c>
      <c r="K832" s="239">
        <v>2</v>
      </c>
    </row>
    <row r="833" spans="1:11" ht="105" x14ac:dyDescent="0.25">
      <c r="A833" s="239" t="s">
        <v>4255</v>
      </c>
      <c r="B833" s="239" t="s">
        <v>4256</v>
      </c>
      <c r="C833" s="239" t="s">
        <v>4257</v>
      </c>
      <c r="D833" s="240" t="s">
        <v>4258</v>
      </c>
      <c r="E833" s="239">
        <v>0</v>
      </c>
      <c r="F833" s="239" t="s">
        <v>567</v>
      </c>
      <c r="G833" s="239"/>
      <c r="H833" s="242" t="s">
        <v>4259</v>
      </c>
      <c r="I833" s="239">
        <v>2</v>
      </c>
      <c r="J833" s="243" t="s">
        <v>4260</v>
      </c>
      <c r="K833" s="239">
        <v>3</v>
      </c>
    </row>
    <row r="834" spans="1:11" ht="45" x14ac:dyDescent="0.25">
      <c r="A834" s="239" t="s">
        <v>567</v>
      </c>
      <c r="B834" s="239" t="s">
        <v>4261</v>
      </c>
      <c r="C834" s="239" t="s">
        <v>4262</v>
      </c>
      <c r="D834" s="240" t="s">
        <v>4263</v>
      </c>
      <c r="E834" s="239">
        <v>0</v>
      </c>
      <c r="F834" s="239" t="s">
        <v>567</v>
      </c>
      <c r="G834" s="239"/>
      <c r="H834" s="242" t="s">
        <v>4264</v>
      </c>
      <c r="I834" s="239">
        <v>2</v>
      </c>
      <c r="J834" s="243" t="s">
        <v>4265</v>
      </c>
      <c r="K834" s="239">
        <v>3</v>
      </c>
    </row>
    <row r="835" spans="1:11" ht="45" x14ac:dyDescent="0.25">
      <c r="A835" s="239" t="s">
        <v>2552</v>
      </c>
      <c r="B835" s="239" t="s">
        <v>4266</v>
      </c>
      <c r="C835" s="239" t="s">
        <v>4267</v>
      </c>
      <c r="D835" s="239" t="s">
        <v>4268</v>
      </c>
      <c r="E835" s="239"/>
      <c r="F835" s="239" t="s">
        <v>4269</v>
      </c>
      <c r="G835" s="239"/>
      <c r="H835" s="239" t="s">
        <v>4270</v>
      </c>
      <c r="I835" s="239"/>
      <c r="J835" s="243" t="s">
        <v>4080</v>
      </c>
      <c r="K835" s="239">
        <v>3</v>
      </c>
    </row>
    <row r="836" spans="1:11" ht="30" x14ac:dyDescent="0.25">
      <c r="A836" s="239" t="s">
        <v>4271</v>
      </c>
      <c r="B836" s="239" t="s">
        <v>4272</v>
      </c>
      <c r="C836" s="239" t="s">
        <v>4273</v>
      </c>
      <c r="D836" s="240" t="s">
        <v>4274</v>
      </c>
      <c r="E836" s="239">
        <v>0</v>
      </c>
      <c r="F836" s="241" t="s">
        <v>4275</v>
      </c>
      <c r="G836" s="239">
        <v>1</v>
      </c>
      <c r="H836" s="239" t="s">
        <v>567</v>
      </c>
      <c r="I836" s="239"/>
      <c r="J836" s="242" t="s">
        <v>4276</v>
      </c>
      <c r="K836" s="239">
        <v>2</v>
      </c>
    </row>
    <row r="837" spans="1:11" ht="30" x14ac:dyDescent="0.25">
      <c r="A837" s="239" t="s">
        <v>4255</v>
      </c>
      <c r="B837" s="239" t="s">
        <v>4277</v>
      </c>
      <c r="C837" s="239" t="s">
        <v>4278</v>
      </c>
      <c r="D837" s="240" t="s">
        <v>4279</v>
      </c>
      <c r="E837" s="239">
        <v>0</v>
      </c>
      <c r="F837" s="239" t="s">
        <v>567</v>
      </c>
      <c r="G837" s="239"/>
      <c r="H837" s="242" t="s">
        <v>4280</v>
      </c>
      <c r="I837" s="239">
        <v>2</v>
      </c>
      <c r="J837" s="239" t="s">
        <v>567</v>
      </c>
      <c r="K837" s="239"/>
    </row>
    <row r="838" spans="1:11" ht="60" x14ac:dyDescent="0.25">
      <c r="A838" s="239" t="s">
        <v>4255</v>
      </c>
      <c r="B838" s="239" t="s">
        <v>4281</v>
      </c>
      <c r="C838" s="239" t="s">
        <v>4282</v>
      </c>
      <c r="D838" s="240" t="s">
        <v>4283</v>
      </c>
      <c r="E838" s="239">
        <v>0</v>
      </c>
      <c r="F838" s="239" t="s">
        <v>567</v>
      </c>
      <c r="G838" s="239"/>
      <c r="H838" s="242" t="s">
        <v>4284</v>
      </c>
      <c r="I838" s="239">
        <v>2</v>
      </c>
      <c r="J838" s="239" t="s">
        <v>567</v>
      </c>
      <c r="K838" s="239"/>
    </row>
    <row r="839" spans="1:11" ht="60" x14ac:dyDescent="0.25">
      <c r="A839" s="239" t="s">
        <v>4285</v>
      </c>
      <c r="B839" s="239" t="s">
        <v>4286</v>
      </c>
      <c r="C839" s="239" t="s">
        <v>2782</v>
      </c>
      <c r="D839" s="240" t="s">
        <v>4287</v>
      </c>
      <c r="E839" s="239">
        <v>0</v>
      </c>
      <c r="F839" s="239" t="s">
        <v>567</v>
      </c>
      <c r="G839" s="239"/>
      <c r="H839" s="239" t="s">
        <v>567</v>
      </c>
      <c r="I839" s="239"/>
      <c r="J839" s="242" t="s">
        <v>4288</v>
      </c>
      <c r="K839" s="239">
        <v>2</v>
      </c>
    </row>
    <row r="840" spans="1:11" ht="45" x14ac:dyDescent="0.25">
      <c r="A840" s="239" t="s">
        <v>4285</v>
      </c>
      <c r="B840" s="239" t="s">
        <v>4289</v>
      </c>
      <c r="C840" s="239" t="s">
        <v>4194</v>
      </c>
      <c r="D840" s="240" t="s">
        <v>4290</v>
      </c>
      <c r="E840" s="239">
        <v>0</v>
      </c>
      <c r="F840" s="241" t="s">
        <v>4291</v>
      </c>
      <c r="G840" s="239">
        <v>1</v>
      </c>
      <c r="H840" s="241" t="s">
        <v>4292</v>
      </c>
      <c r="I840" s="239">
        <v>1</v>
      </c>
      <c r="J840" s="242" t="s">
        <v>4293</v>
      </c>
      <c r="K840" s="239">
        <v>2</v>
      </c>
    </row>
    <row r="841" spans="1:11" ht="60" x14ac:dyDescent="0.25">
      <c r="A841" s="239" t="s">
        <v>4285</v>
      </c>
      <c r="B841" s="239" t="s">
        <v>4294</v>
      </c>
      <c r="C841" s="239" t="s">
        <v>4295</v>
      </c>
      <c r="D841" s="240" t="s">
        <v>4296</v>
      </c>
      <c r="E841" s="239">
        <v>0</v>
      </c>
      <c r="F841" s="239" t="s">
        <v>567</v>
      </c>
      <c r="G841" s="239"/>
      <c r="H841" s="241" t="s">
        <v>4297</v>
      </c>
      <c r="I841" s="239">
        <v>1</v>
      </c>
      <c r="J841" s="243" t="s">
        <v>4298</v>
      </c>
      <c r="K841" s="239">
        <v>3</v>
      </c>
    </row>
    <row r="842" spans="1:11" ht="45" x14ac:dyDescent="0.25">
      <c r="A842" s="239" t="s">
        <v>4285</v>
      </c>
      <c r="B842" s="239" t="s">
        <v>4299</v>
      </c>
      <c r="C842" s="239" t="s">
        <v>4262</v>
      </c>
      <c r="D842" s="240" t="s">
        <v>4300</v>
      </c>
      <c r="E842" s="239">
        <v>0</v>
      </c>
      <c r="F842" s="239" t="s">
        <v>567</v>
      </c>
      <c r="G842" s="239"/>
      <c r="H842" s="242" t="s">
        <v>4264</v>
      </c>
      <c r="I842" s="239">
        <v>2</v>
      </c>
      <c r="J842" s="239" t="s">
        <v>567</v>
      </c>
      <c r="K842" s="239"/>
    </row>
    <row r="843" spans="1:11" ht="45" x14ac:dyDescent="0.25">
      <c r="A843" s="239" t="s">
        <v>4285</v>
      </c>
      <c r="B843" s="239" t="s">
        <v>4301</v>
      </c>
      <c r="C843" s="239" t="s">
        <v>4278</v>
      </c>
      <c r="D843" s="240" t="s">
        <v>4279</v>
      </c>
      <c r="E843" s="239">
        <v>0</v>
      </c>
      <c r="F843" s="239" t="s">
        <v>567</v>
      </c>
      <c r="G843" s="239"/>
      <c r="H843" s="243" t="s">
        <v>4302</v>
      </c>
      <c r="I843" s="239">
        <v>3</v>
      </c>
      <c r="J843" s="239" t="s">
        <v>567</v>
      </c>
      <c r="K843" s="239"/>
    </row>
    <row r="844" spans="1:11" ht="75" x14ac:dyDescent="0.25">
      <c r="A844" s="239" t="s">
        <v>4285</v>
      </c>
      <c r="B844" s="239" t="s">
        <v>4303</v>
      </c>
      <c r="C844" s="239" t="s">
        <v>4282</v>
      </c>
      <c r="D844" s="240" t="s">
        <v>4304</v>
      </c>
      <c r="E844" s="239">
        <v>0</v>
      </c>
      <c r="F844" s="239" t="s">
        <v>567</v>
      </c>
      <c r="G844" s="239"/>
      <c r="H844" s="239" t="s">
        <v>567</v>
      </c>
      <c r="I844" s="239"/>
      <c r="J844" s="243" t="s">
        <v>4305</v>
      </c>
      <c r="K844" s="239">
        <v>3</v>
      </c>
    </row>
    <row r="845" spans="1:11" ht="90" x14ac:dyDescent="0.25">
      <c r="A845" s="239" t="s">
        <v>4306</v>
      </c>
      <c r="B845" s="239" t="s">
        <v>4307</v>
      </c>
      <c r="C845" s="239" t="s">
        <v>4308</v>
      </c>
      <c r="D845" s="240" t="s">
        <v>4309</v>
      </c>
      <c r="E845" s="239">
        <v>0</v>
      </c>
      <c r="F845" s="241" t="s">
        <v>4310</v>
      </c>
      <c r="G845" s="239">
        <v>1</v>
      </c>
      <c r="H845" s="242" t="s">
        <v>4311</v>
      </c>
      <c r="I845" s="239">
        <v>2</v>
      </c>
      <c r="J845" s="239" t="s">
        <v>567</v>
      </c>
      <c r="K845" s="239"/>
    </row>
    <row r="846" spans="1:11" ht="30" x14ac:dyDescent="0.25">
      <c r="A846" s="239" t="s">
        <v>4312</v>
      </c>
      <c r="B846" s="239" t="s">
        <v>4313</v>
      </c>
      <c r="C846" s="239" t="s">
        <v>4314</v>
      </c>
      <c r="D846" s="240" t="s">
        <v>4315</v>
      </c>
      <c r="E846" s="239">
        <v>0</v>
      </c>
      <c r="F846" s="241" t="s">
        <v>4316</v>
      </c>
      <c r="G846" s="239">
        <v>1</v>
      </c>
      <c r="H846" s="242" t="s">
        <v>4317</v>
      </c>
      <c r="I846" s="239">
        <v>2</v>
      </c>
      <c r="J846" s="243" t="s">
        <v>4318</v>
      </c>
      <c r="K846" s="239">
        <v>3</v>
      </c>
    </row>
    <row r="847" spans="1:11" ht="30" x14ac:dyDescent="0.25">
      <c r="A847" s="239" t="s">
        <v>4319</v>
      </c>
      <c r="B847" s="239" t="s">
        <v>4320</v>
      </c>
      <c r="C847" s="239" t="s">
        <v>3811</v>
      </c>
      <c r="D847" s="240" t="s">
        <v>4321</v>
      </c>
      <c r="E847" s="239">
        <v>0</v>
      </c>
      <c r="F847" s="239" t="s">
        <v>567</v>
      </c>
      <c r="G847" s="239"/>
      <c r="H847" s="239" t="s">
        <v>567</v>
      </c>
      <c r="I847" s="239"/>
      <c r="J847" s="239" t="s">
        <v>567</v>
      </c>
      <c r="K847" s="239"/>
    </row>
    <row r="848" spans="1:11" ht="105" x14ac:dyDescent="0.25">
      <c r="A848" s="239" t="s">
        <v>4322</v>
      </c>
      <c r="B848" s="239" t="s">
        <v>4323</v>
      </c>
      <c r="C848" s="239" t="s">
        <v>4324</v>
      </c>
      <c r="D848" s="240" t="s">
        <v>4325</v>
      </c>
      <c r="E848" s="239">
        <v>0</v>
      </c>
      <c r="F848" s="239" t="s">
        <v>567</v>
      </c>
      <c r="G848" s="239"/>
      <c r="H848" s="239" t="s">
        <v>567</v>
      </c>
      <c r="I848" s="239"/>
      <c r="J848" s="243" t="s">
        <v>4326</v>
      </c>
      <c r="K848" s="239">
        <v>3</v>
      </c>
    </row>
    <row r="849" spans="1:11" ht="45" x14ac:dyDescent="0.25">
      <c r="A849" s="239" t="s">
        <v>4322</v>
      </c>
      <c r="B849" s="239" t="s">
        <v>4327</v>
      </c>
      <c r="C849" s="239" t="s">
        <v>4328</v>
      </c>
      <c r="D849" s="240" t="s">
        <v>4329</v>
      </c>
      <c r="E849" s="239">
        <v>0</v>
      </c>
      <c r="F849" s="239" t="s">
        <v>567</v>
      </c>
      <c r="G849" s="239"/>
      <c r="H849" s="239" t="s">
        <v>567</v>
      </c>
      <c r="I849" s="239"/>
      <c r="J849" s="243" t="s">
        <v>4330</v>
      </c>
      <c r="K849" s="239">
        <v>3</v>
      </c>
    </row>
    <row r="850" spans="1:11" ht="60" x14ac:dyDescent="0.25">
      <c r="A850" s="239" t="s">
        <v>4331</v>
      </c>
      <c r="B850" s="239" t="s">
        <v>4332</v>
      </c>
      <c r="C850" s="239" t="s">
        <v>4324</v>
      </c>
      <c r="D850" s="240" t="s">
        <v>4333</v>
      </c>
      <c r="E850" s="239">
        <v>0</v>
      </c>
      <c r="F850" s="241" t="s">
        <v>4334</v>
      </c>
      <c r="G850" s="239">
        <v>1</v>
      </c>
      <c r="H850" s="242" t="s">
        <v>4335</v>
      </c>
      <c r="I850" s="239">
        <v>2</v>
      </c>
      <c r="J850" s="242" t="s">
        <v>4336</v>
      </c>
      <c r="K850" s="239">
        <v>2</v>
      </c>
    </row>
    <row r="851" spans="1:11" ht="105" x14ac:dyDescent="0.25">
      <c r="A851" s="239" t="s">
        <v>4331</v>
      </c>
      <c r="B851" s="239" t="s">
        <v>4337</v>
      </c>
      <c r="C851" s="239" t="s">
        <v>4113</v>
      </c>
      <c r="D851" s="240" t="s">
        <v>4325</v>
      </c>
      <c r="E851" s="239">
        <v>0</v>
      </c>
      <c r="F851" s="239" t="s">
        <v>567</v>
      </c>
      <c r="G851" s="239"/>
      <c r="H851" s="239" t="s">
        <v>567</v>
      </c>
      <c r="I851" s="239"/>
      <c r="J851" s="243" t="s">
        <v>4326</v>
      </c>
      <c r="K851" s="239">
        <v>3</v>
      </c>
    </row>
    <row r="852" spans="1:11" ht="45" x14ac:dyDescent="0.25">
      <c r="A852" s="239" t="s">
        <v>4331</v>
      </c>
      <c r="B852" s="239" t="s">
        <v>4338</v>
      </c>
      <c r="C852" s="239" t="s">
        <v>2915</v>
      </c>
      <c r="D852" s="240" t="s">
        <v>4339</v>
      </c>
      <c r="E852" s="239">
        <v>0</v>
      </c>
      <c r="F852" s="239" t="s">
        <v>567</v>
      </c>
      <c r="G852" s="239"/>
      <c r="H852" s="239" t="s">
        <v>567</v>
      </c>
      <c r="I852" s="239"/>
      <c r="J852" s="239" t="s">
        <v>567</v>
      </c>
      <c r="K852" s="239"/>
    </row>
    <row r="853" spans="1:11" ht="90" x14ac:dyDescent="0.25">
      <c r="A853" s="239" t="s">
        <v>4340</v>
      </c>
      <c r="B853" s="239" t="s">
        <v>4341</v>
      </c>
      <c r="C853" s="239" t="s">
        <v>4342</v>
      </c>
      <c r="D853" s="240" t="s">
        <v>4343</v>
      </c>
      <c r="E853" s="239">
        <v>0</v>
      </c>
      <c r="F853" s="241" t="s">
        <v>4344</v>
      </c>
      <c r="G853" s="239">
        <v>1</v>
      </c>
      <c r="H853" s="242" t="s">
        <v>4345</v>
      </c>
      <c r="I853" s="239">
        <v>2</v>
      </c>
      <c r="J853" s="242" t="s">
        <v>4346</v>
      </c>
      <c r="K853" s="239">
        <v>2</v>
      </c>
    </row>
    <row r="854" spans="1:11" ht="60" x14ac:dyDescent="0.25">
      <c r="A854" s="239" t="s">
        <v>4340</v>
      </c>
      <c r="B854" s="239" t="s">
        <v>4347</v>
      </c>
      <c r="C854" s="239" t="s">
        <v>2915</v>
      </c>
      <c r="D854" s="240" t="s">
        <v>4339</v>
      </c>
      <c r="E854" s="239">
        <v>0</v>
      </c>
      <c r="F854" s="241" t="s">
        <v>4348</v>
      </c>
      <c r="G854" s="239">
        <v>1</v>
      </c>
      <c r="H854" s="239" t="s">
        <v>567</v>
      </c>
      <c r="I854" s="239"/>
      <c r="J854" s="239" t="s">
        <v>567</v>
      </c>
      <c r="K854" s="239"/>
    </row>
    <row r="855" spans="1:11" ht="45" x14ac:dyDescent="0.25">
      <c r="A855" s="239" t="s">
        <v>4349</v>
      </c>
      <c r="B855" s="239" t="s">
        <v>4350</v>
      </c>
      <c r="C855" s="239" t="s">
        <v>4351</v>
      </c>
      <c r="D855" s="240" t="s">
        <v>4329</v>
      </c>
      <c r="E855" s="239">
        <v>0</v>
      </c>
      <c r="F855" s="239" t="s">
        <v>567</v>
      </c>
      <c r="G855" s="239"/>
      <c r="H855" s="239" t="s">
        <v>567</v>
      </c>
      <c r="I855" s="239"/>
      <c r="J855" s="242" t="s">
        <v>4330</v>
      </c>
      <c r="K855" s="239">
        <v>2</v>
      </c>
    </row>
    <row r="856" spans="1:11" x14ac:dyDescent="0.25">
      <c r="A856" s="239" t="s">
        <v>4349</v>
      </c>
      <c r="B856" s="239" t="s">
        <v>4352</v>
      </c>
      <c r="C856" s="239" t="s">
        <v>4353</v>
      </c>
      <c r="D856" s="240" t="s">
        <v>4354</v>
      </c>
      <c r="E856" s="239">
        <v>0</v>
      </c>
      <c r="F856" s="239" t="s">
        <v>567</v>
      </c>
      <c r="G856" s="239"/>
      <c r="H856" s="239" t="s">
        <v>567</v>
      </c>
      <c r="I856" s="239"/>
      <c r="J856" s="243" t="s">
        <v>4355</v>
      </c>
      <c r="K856" s="239">
        <v>3</v>
      </c>
    </row>
    <row r="857" spans="1:11" ht="75" x14ac:dyDescent="0.25">
      <c r="A857" s="239" t="s">
        <v>4306</v>
      </c>
      <c r="B857" s="239" t="s">
        <v>4356</v>
      </c>
      <c r="C857" s="239" t="s">
        <v>4357</v>
      </c>
      <c r="D857" s="240" t="s">
        <v>4358</v>
      </c>
      <c r="E857" s="239">
        <v>0</v>
      </c>
      <c r="F857" s="241" t="s">
        <v>4359</v>
      </c>
      <c r="G857" s="239">
        <v>1</v>
      </c>
      <c r="H857" s="242" t="s">
        <v>4360</v>
      </c>
      <c r="I857" s="239">
        <v>2</v>
      </c>
      <c r="J857" s="239" t="s">
        <v>567</v>
      </c>
      <c r="K857" s="239"/>
    </row>
    <row r="858" spans="1:11" ht="90" x14ac:dyDescent="0.25">
      <c r="A858" s="239" t="s">
        <v>808</v>
      </c>
      <c r="B858" s="239" t="s">
        <v>4361</v>
      </c>
      <c r="C858" s="239" t="s">
        <v>4362</v>
      </c>
      <c r="D858" s="239" t="s">
        <v>824</v>
      </c>
      <c r="E858" s="239"/>
      <c r="F858" s="239" t="s">
        <v>824</v>
      </c>
      <c r="G858" s="239"/>
      <c r="H858" s="239" t="s">
        <v>824</v>
      </c>
      <c r="I858" s="239"/>
      <c r="J858" s="239" t="s">
        <v>824</v>
      </c>
      <c r="K858" s="239"/>
    </row>
    <row r="859" spans="1:11" ht="30" x14ac:dyDescent="0.25">
      <c r="A859" s="239" t="s">
        <v>4363</v>
      </c>
      <c r="B859" s="239" t="s">
        <v>4364</v>
      </c>
      <c r="C859" s="239" t="s">
        <v>4365</v>
      </c>
      <c r="D859" s="240" t="s">
        <v>4366</v>
      </c>
      <c r="E859" s="239">
        <v>0</v>
      </c>
      <c r="F859" s="241" t="s">
        <v>567</v>
      </c>
      <c r="G859" s="239">
        <v>1</v>
      </c>
      <c r="H859" s="242" t="s">
        <v>4367</v>
      </c>
      <c r="I859" s="239">
        <v>2</v>
      </c>
      <c r="J859" s="243" t="s">
        <v>4368</v>
      </c>
      <c r="K859" s="239">
        <v>3</v>
      </c>
    </row>
    <row r="860" spans="1:11" ht="60" x14ac:dyDescent="0.25">
      <c r="A860" s="239" t="s">
        <v>445</v>
      </c>
      <c r="B860" s="239" t="s">
        <v>4369</v>
      </c>
      <c r="C860" s="239" t="s">
        <v>3114</v>
      </c>
      <c r="D860" s="240" t="s">
        <v>448</v>
      </c>
      <c r="E860" s="239">
        <v>0</v>
      </c>
      <c r="F860" s="241" t="s">
        <v>470</v>
      </c>
      <c r="G860" s="239">
        <v>1</v>
      </c>
      <c r="H860" s="242" t="s">
        <v>4139</v>
      </c>
      <c r="I860" s="239">
        <v>2</v>
      </c>
      <c r="J860" s="243" t="s">
        <v>4370</v>
      </c>
      <c r="K860" s="239">
        <v>3</v>
      </c>
    </row>
    <row r="861" spans="1:11" ht="60" x14ac:dyDescent="0.25">
      <c r="A861" s="239" t="s">
        <v>4371</v>
      </c>
      <c r="B861" s="239" t="s">
        <v>4372</v>
      </c>
      <c r="C861" s="239" t="s">
        <v>4373</v>
      </c>
      <c r="D861" s="240" t="s">
        <v>4374</v>
      </c>
      <c r="E861" s="239">
        <v>0</v>
      </c>
      <c r="F861" s="239" t="s">
        <v>567</v>
      </c>
      <c r="G861" s="239"/>
      <c r="H861" s="239" t="s">
        <v>567</v>
      </c>
      <c r="I861" s="239"/>
      <c r="J861" s="239" t="s">
        <v>567</v>
      </c>
      <c r="K861" s="239"/>
    </row>
    <row r="862" spans="1:11" ht="60" x14ac:dyDescent="0.25">
      <c r="A862" s="239" t="s">
        <v>4375</v>
      </c>
      <c r="B862" s="239" t="s">
        <v>4376</v>
      </c>
      <c r="C862" s="239" t="s">
        <v>4377</v>
      </c>
      <c r="D862" s="240" t="s">
        <v>4378</v>
      </c>
      <c r="E862" s="239">
        <v>0</v>
      </c>
      <c r="F862" s="239" t="s">
        <v>567</v>
      </c>
      <c r="G862" s="239"/>
      <c r="H862" s="239" t="s">
        <v>567</v>
      </c>
      <c r="I862" s="239"/>
      <c r="J862" s="243" t="s">
        <v>4379</v>
      </c>
      <c r="K862" s="239">
        <v>3</v>
      </c>
    </row>
    <row r="863" spans="1:11" ht="30" x14ac:dyDescent="0.25">
      <c r="A863" s="239" t="s">
        <v>567</v>
      </c>
      <c r="B863" s="239" t="s">
        <v>4380</v>
      </c>
      <c r="C863" s="239" t="s">
        <v>3847</v>
      </c>
      <c r="D863" s="240" t="s">
        <v>4381</v>
      </c>
      <c r="E863" s="239">
        <v>0</v>
      </c>
      <c r="F863" s="239" t="s">
        <v>567</v>
      </c>
      <c r="G863" s="239"/>
      <c r="H863" s="242" t="s">
        <v>4382</v>
      </c>
      <c r="I863" s="239">
        <v>2</v>
      </c>
      <c r="J863" s="239" t="s">
        <v>567</v>
      </c>
      <c r="K863" s="239"/>
    </row>
    <row r="864" spans="1:11" ht="30" x14ac:dyDescent="0.25">
      <c r="A864" s="239" t="s">
        <v>4375</v>
      </c>
      <c r="B864" s="239" t="s">
        <v>4383</v>
      </c>
      <c r="C864" s="239" t="s">
        <v>4384</v>
      </c>
      <c r="D864" s="240" t="s">
        <v>4385</v>
      </c>
      <c r="E864" s="239">
        <v>0</v>
      </c>
      <c r="F864" s="239" t="s">
        <v>567</v>
      </c>
      <c r="G864" s="239"/>
      <c r="H864" s="239" t="s">
        <v>4386</v>
      </c>
      <c r="I864" s="239"/>
      <c r="J864" s="239" t="s">
        <v>567</v>
      </c>
      <c r="K864" s="239"/>
    </row>
    <row r="865" spans="1:11" ht="30" x14ac:dyDescent="0.25">
      <c r="A865" s="239" t="s">
        <v>4375</v>
      </c>
      <c r="B865" s="239" t="s">
        <v>4387</v>
      </c>
      <c r="C865" s="239" t="s">
        <v>4388</v>
      </c>
      <c r="D865" s="240" t="s">
        <v>4389</v>
      </c>
      <c r="E865" s="239">
        <v>0</v>
      </c>
      <c r="F865" s="239" t="s">
        <v>567</v>
      </c>
      <c r="G865" s="239"/>
      <c r="H865" s="239" t="s">
        <v>567</v>
      </c>
      <c r="I865" s="239"/>
      <c r="J865" s="243" t="s">
        <v>4390</v>
      </c>
      <c r="K865" s="239">
        <v>3</v>
      </c>
    </row>
    <row r="866" spans="1:11" ht="90" x14ac:dyDescent="0.25">
      <c r="A866" s="239" t="s">
        <v>4375</v>
      </c>
      <c r="B866" s="239" t="s">
        <v>4391</v>
      </c>
      <c r="C866" s="239" t="s">
        <v>4392</v>
      </c>
      <c r="D866" s="240" t="s">
        <v>4393</v>
      </c>
      <c r="E866" s="239">
        <v>0</v>
      </c>
      <c r="F866" s="239" t="s">
        <v>4394</v>
      </c>
      <c r="G866" s="239"/>
      <c r="H866" s="239" t="s">
        <v>4395</v>
      </c>
      <c r="I866" s="239"/>
      <c r="J866" s="243" t="s">
        <v>4396</v>
      </c>
      <c r="K866" s="239">
        <v>3</v>
      </c>
    </row>
    <row r="867" spans="1:11" x14ac:dyDescent="0.25">
      <c r="A867" s="239" t="s">
        <v>3816</v>
      </c>
      <c r="B867" s="239" t="s">
        <v>4397</v>
      </c>
      <c r="C867" s="239" t="s">
        <v>1617</v>
      </c>
      <c r="D867" s="240" t="s">
        <v>3207</v>
      </c>
      <c r="E867" s="239">
        <v>0</v>
      </c>
      <c r="F867" s="239"/>
      <c r="G867" s="239"/>
      <c r="H867" s="239"/>
      <c r="I867" s="239"/>
      <c r="J867" s="243" t="s">
        <v>3208</v>
      </c>
      <c r="K867" s="239">
        <v>3</v>
      </c>
    </row>
    <row r="868" spans="1:11" ht="30" x14ac:dyDescent="0.25">
      <c r="A868" s="239" t="s">
        <v>3816</v>
      </c>
      <c r="B868" s="239" t="s">
        <v>4398</v>
      </c>
      <c r="C868" s="239" t="s">
        <v>3819</v>
      </c>
      <c r="D868" s="240" t="s">
        <v>3820</v>
      </c>
      <c r="E868" s="239">
        <v>0</v>
      </c>
      <c r="F868" s="241" t="s">
        <v>4399</v>
      </c>
      <c r="G868" s="239">
        <v>1</v>
      </c>
      <c r="H868" s="242" t="s">
        <v>4400</v>
      </c>
      <c r="I868" s="239">
        <v>2</v>
      </c>
      <c r="J868" s="243" t="s">
        <v>4401</v>
      </c>
      <c r="K868" s="239">
        <v>3</v>
      </c>
    </row>
    <row r="869" spans="1:11" ht="45" x14ac:dyDescent="0.25">
      <c r="A869" s="239" t="s">
        <v>4402</v>
      </c>
      <c r="B869" s="239" t="s">
        <v>4403</v>
      </c>
      <c r="C869" s="239" t="s">
        <v>4404</v>
      </c>
      <c r="D869" s="240" t="s">
        <v>4405</v>
      </c>
      <c r="E869" s="239">
        <v>0</v>
      </c>
      <c r="F869" s="241" t="s">
        <v>4406</v>
      </c>
      <c r="G869" s="239">
        <v>1</v>
      </c>
      <c r="H869" s="242" t="s">
        <v>4407</v>
      </c>
      <c r="I869" s="239">
        <v>2</v>
      </c>
      <c r="J869" s="239" t="s">
        <v>567</v>
      </c>
      <c r="K869" s="239"/>
    </row>
    <row r="870" spans="1:11" ht="75" x14ac:dyDescent="0.25">
      <c r="A870" s="239" t="s">
        <v>4402</v>
      </c>
      <c r="B870" s="239" t="s">
        <v>4408</v>
      </c>
      <c r="C870" s="239" t="s">
        <v>4409</v>
      </c>
      <c r="D870" s="240" t="s">
        <v>3831</v>
      </c>
      <c r="E870" s="239">
        <v>0</v>
      </c>
      <c r="F870" s="241" t="s">
        <v>3832</v>
      </c>
      <c r="G870" s="239">
        <v>1</v>
      </c>
      <c r="H870" s="241" t="s">
        <v>3833</v>
      </c>
      <c r="I870" s="239">
        <v>1</v>
      </c>
      <c r="J870" s="243" t="s">
        <v>3834</v>
      </c>
      <c r="K870" s="239">
        <v>3</v>
      </c>
    </row>
    <row r="871" spans="1:11" ht="30" x14ac:dyDescent="0.25">
      <c r="A871" s="239" t="s">
        <v>4402</v>
      </c>
      <c r="B871" s="239" t="s">
        <v>4410</v>
      </c>
      <c r="C871" s="239" t="s">
        <v>4411</v>
      </c>
      <c r="D871" s="240" t="s">
        <v>4412</v>
      </c>
      <c r="E871" s="239">
        <v>0</v>
      </c>
      <c r="F871" s="241" t="s">
        <v>4413</v>
      </c>
      <c r="G871" s="239">
        <v>1</v>
      </c>
      <c r="H871" s="242" t="s">
        <v>4414</v>
      </c>
      <c r="I871" s="239">
        <v>2</v>
      </c>
      <c r="J871" s="242" t="s">
        <v>4415</v>
      </c>
      <c r="K871" s="239">
        <v>2</v>
      </c>
    </row>
    <row r="872" spans="1:11" ht="30" x14ac:dyDescent="0.25">
      <c r="A872" s="239" t="s">
        <v>3847</v>
      </c>
      <c r="B872" s="239" t="s">
        <v>4416</v>
      </c>
      <c r="C872" s="239" t="s">
        <v>4417</v>
      </c>
      <c r="D872" s="240" t="s">
        <v>4418</v>
      </c>
      <c r="E872" s="239">
        <v>0</v>
      </c>
      <c r="F872" s="241" t="s">
        <v>4418</v>
      </c>
      <c r="G872" s="239">
        <v>1</v>
      </c>
      <c r="H872" s="242" t="s">
        <v>4419</v>
      </c>
      <c r="I872" s="239">
        <v>2</v>
      </c>
      <c r="J872" s="242" t="s">
        <v>4420</v>
      </c>
      <c r="K872" s="239">
        <v>2</v>
      </c>
    </row>
    <row r="873" spans="1:11" x14ac:dyDescent="0.25">
      <c r="A873" s="239" t="s">
        <v>4421</v>
      </c>
      <c r="B873" s="239" t="s">
        <v>4422</v>
      </c>
      <c r="C873" s="239" t="s">
        <v>4423</v>
      </c>
      <c r="D873" s="240" t="s">
        <v>4424</v>
      </c>
      <c r="E873" s="239">
        <v>0</v>
      </c>
      <c r="F873" s="240" t="s">
        <v>4425</v>
      </c>
      <c r="G873" s="239">
        <v>0</v>
      </c>
      <c r="H873" s="241" t="s">
        <v>4426</v>
      </c>
      <c r="I873" s="239">
        <v>1</v>
      </c>
      <c r="J873" s="242" t="s">
        <v>4427</v>
      </c>
      <c r="K873" s="239">
        <v>2</v>
      </c>
    </row>
    <row r="874" spans="1:11" x14ac:dyDescent="0.25">
      <c r="A874" s="239" t="s">
        <v>4428</v>
      </c>
      <c r="B874" s="239" t="s">
        <v>4429</v>
      </c>
      <c r="C874" s="239" t="s">
        <v>4430</v>
      </c>
      <c r="D874" s="240" t="s">
        <v>4424</v>
      </c>
      <c r="E874" s="239">
        <v>0</v>
      </c>
      <c r="F874" s="240" t="s">
        <v>4425</v>
      </c>
      <c r="G874" s="239">
        <v>0</v>
      </c>
      <c r="H874" s="241" t="s">
        <v>4426</v>
      </c>
      <c r="I874" s="239">
        <v>1</v>
      </c>
      <c r="J874" s="242" t="s">
        <v>4427</v>
      </c>
      <c r="K874" s="239">
        <v>2</v>
      </c>
    </row>
    <row r="875" spans="1:11" x14ac:dyDescent="0.25">
      <c r="A875" s="239" t="s">
        <v>4421</v>
      </c>
      <c r="B875" s="239" t="s">
        <v>4431</v>
      </c>
      <c r="C875" s="239" t="s">
        <v>4432</v>
      </c>
      <c r="D875" s="240" t="s">
        <v>4424</v>
      </c>
      <c r="E875" s="239">
        <v>0</v>
      </c>
      <c r="F875" s="240" t="s">
        <v>4425</v>
      </c>
      <c r="G875" s="239">
        <v>0</v>
      </c>
      <c r="H875" s="241" t="s">
        <v>4426</v>
      </c>
      <c r="I875" s="239">
        <v>1</v>
      </c>
      <c r="J875" s="242" t="s">
        <v>4427</v>
      </c>
      <c r="K875" s="239">
        <v>2</v>
      </c>
    </row>
    <row r="876" spans="1:11" ht="45" x14ac:dyDescent="0.25">
      <c r="A876" s="239" t="s">
        <v>4433</v>
      </c>
      <c r="B876" s="239" t="s">
        <v>4434</v>
      </c>
      <c r="C876" s="239" t="s">
        <v>4435</v>
      </c>
      <c r="D876" s="240" t="s">
        <v>4436</v>
      </c>
      <c r="E876" s="239">
        <v>0</v>
      </c>
      <c r="F876" s="241" t="s">
        <v>4437</v>
      </c>
      <c r="G876" s="239">
        <v>1</v>
      </c>
      <c r="H876" s="242" t="s">
        <v>4438</v>
      </c>
      <c r="I876" s="239">
        <v>2</v>
      </c>
      <c r="J876" s="239" t="s">
        <v>567</v>
      </c>
      <c r="K876" s="239"/>
    </row>
    <row r="877" spans="1:11" ht="60" x14ac:dyDescent="0.25">
      <c r="A877" s="239" t="s">
        <v>4433</v>
      </c>
      <c r="B877" s="239" t="s">
        <v>4439</v>
      </c>
      <c r="C877" s="239" t="s">
        <v>4440</v>
      </c>
      <c r="D877" s="240" t="s">
        <v>4441</v>
      </c>
      <c r="E877" s="239">
        <v>0</v>
      </c>
      <c r="F877" s="241" t="s">
        <v>4442</v>
      </c>
      <c r="G877" s="239">
        <v>1</v>
      </c>
      <c r="H877" s="242" t="s">
        <v>4443</v>
      </c>
      <c r="I877" s="239">
        <v>2</v>
      </c>
      <c r="J877" s="242" t="s">
        <v>4444</v>
      </c>
      <c r="K877" s="239">
        <v>2</v>
      </c>
    </row>
    <row r="878" spans="1:11" x14ac:dyDescent="0.25">
      <c r="A878" s="239" t="s">
        <v>4445</v>
      </c>
      <c r="B878" s="239" t="s">
        <v>4446</v>
      </c>
      <c r="C878" s="239" t="s">
        <v>4447</v>
      </c>
      <c r="D878" s="240" t="s">
        <v>4448</v>
      </c>
      <c r="E878" s="239">
        <v>0</v>
      </c>
      <c r="F878" s="241" t="s">
        <v>4449</v>
      </c>
      <c r="G878" s="239">
        <v>1</v>
      </c>
      <c r="H878" s="242" t="s">
        <v>4450</v>
      </c>
      <c r="I878" s="239">
        <v>2</v>
      </c>
      <c r="J878" s="242" t="s">
        <v>4451</v>
      </c>
      <c r="K878" s="239">
        <v>2</v>
      </c>
    </row>
    <row r="879" spans="1:11" ht="30" x14ac:dyDescent="0.25">
      <c r="A879" s="239" t="s">
        <v>4445</v>
      </c>
      <c r="B879" s="239" t="s">
        <v>4452</v>
      </c>
      <c r="C879" s="239" t="s">
        <v>4453</v>
      </c>
      <c r="D879" s="240" t="s">
        <v>4454</v>
      </c>
      <c r="E879" s="239">
        <v>0</v>
      </c>
      <c r="F879" s="240" t="s">
        <v>4455</v>
      </c>
      <c r="G879" s="239">
        <v>0</v>
      </c>
      <c r="H879" s="241" t="s">
        <v>4456</v>
      </c>
      <c r="I879" s="239">
        <v>1</v>
      </c>
      <c r="J879" s="242" t="s">
        <v>4427</v>
      </c>
      <c r="K879" s="239">
        <v>2</v>
      </c>
    </row>
    <row r="880" spans="1:11" ht="45" x14ac:dyDescent="0.25">
      <c r="A880" s="239" t="s">
        <v>4445</v>
      </c>
      <c r="B880" s="239" t="s">
        <v>4457</v>
      </c>
      <c r="C880" s="239" t="s">
        <v>4458</v>
      </c>
      <c r="D880" s="240" t="s">
        <v>4459</v>
      </c>
      <c r="E880" s="239">
        <v>0</v>
      </c>
      <c r="F880" s="241" t="s">
        <v>4460</v>
      </c>
      <c r="G880" s="239">
        <v>1</v>
      </c>
      <c r="H880" s="241" t="s">
        <v>4461</v>
      </c>
      <c r="I880" s="239">
        <v>1</v>
      </c>
      <c r="J880" s="242" t="s">
        <v>4462</v>
      </c>
      <c r="K880" s="239">
        <v>2</v>
      </c>
    </row>
    <row r="881" spans="1:11" ht="45" x14ac:dyDescent="0.25">
      <c r="A881" s="239" t="s">
        <v>4445</v>
      </c>
      <c r="B881" s="239" t="s">
        <v>4463</v>
      </c>
      <c r="C881" s="239" t="s">
        <v>4464</v>
      </c>
      <c r="D881" s="240" t="s">
        <v>4465</v>
      </c>
      <c r="E881" s="239">
        <v>0</v>
      </c>
      <c r="F881" s="239" t="s">
        <v>567</v>
      </c>
      <c r="G881" s="239"/>
      <c r="H881" s="241" t="s">
        <v>4466</v>
      </c>
      <c r="I881" s="239">
        <v>1</v>
      </c>
      <c r="J881" s="239" t="s">
        <v>567</v>
      </c>
      <c r="K881" s="239"/>
    </row>
    <row r="882" spans="1:11" x14ac:dyDescent="0.25">
      <c r="A882" s="239" t="s">
        <v>4467</v>
      </c>
      <c r="B882" s="239" t="s">
        <v>4468</v>
      </c>
      <c r="C882" s="239" t="s">
        <v>4469</v>
      </c>
      <c r="D882" s="240" t="s">
        <v>4470</v>
      </c>
      <c r="E882" s="239">
        <v>0</v>
      </c>
      <c r="F882" s="241" t="s">
        <v>567</v>
      </c>
      <c r="G882" s="239">
        <v>1</v>
      </c>
      <c r="H882" s="242" t="s">
        <v>3063</v>
      </c>
      <c r="I882" s="239">
        <v>2</v>
      </c>
      <c r="J882" s="239" t="s">
        <v>567</v>
      </c>
      <c r="K882" s="239"/>
    </row>
    <row r="883" spans="1:11" x14ac:dyDescent="0.25">
      <c r="A883" s="239" t="s">
        <v>4467</v>
      </c>
      <c r="B883" s="239" t="s">
        <v>4471</v>
      </c>
      <c r="C883" s="239" t="s">
        <v>4472</v>
      </c>
      <c r="D883" s="240" t="s">
        <v>4473</v>
      </c>
      <c r="E883" s="239">
        <v>0</v>
      </c>
      <c r="F883" s="241" t="s">
        <v>4474</v>
      </c>
      <c r="G883" s="239">
        <v>1</v>
      </c>
      <c r="H883" s="241" t="s">
        <v>4475</v>
      </c>
      <c r="I883" s="239">
        <v>1</v>
      </c>
      <c r="J883" s="242" t="s">
        <v>4476</v>
      </c>
      <c r="K883" s="239">
        <v>2</v>
      </c>
    </row>
    <row r="884" spans="1:11" ht="30" x14ac:dyDescent="0.25">
      <c r="A884" s="239" t="s">
        <v>4467</v>
      </c>
      <c r="B884" s="239" t="s">
        <v>4477</v>
      </c>
      <c r="C884" s="239" t="s">
        <v>4478</v>
      </c>
      <c r="D884" s="240" t="s">
        <v>4479</v>
      </c>
      <c r="E884" s="239">
        <v>0</v>
      </c>
      <c r="F884" s="239" t="s">
        <v>567</v>
      </c>
      <c r="G884" s="239"/>
      <c r="H884" s="241" t="s">
        <v>4480</v>
      </c>
      <c r="I884" s="239">
        <v>1</v>
      </c>
      <c r="J884" s="242" t="s">
        <v>4481</v>
      </c>
      <c r="K884" s="239">
        <v>2</v>
      </c>
    </row>
    <row r="885" spans="1:11" x14ac:dyDescent="0.25">
      <c r="A885" s="239" t="s">
        <v>4467</v>
      </c>
      <c r="B885" s="239" t="s">
        <v>4482</v>
      </c>
      <c r="C885" s="239" t="s">
        <v>4483</v>
      </c>
      <c r="D885" s="240" t="s">
        <v>4484</v>
      </c>
      <c r="E885" s="239">
        <v>0</v>
      </c>
      <c r="F885" s="239" t="s">
        <v>567</v>
      </c>
      <c r="G885" s="239"/>
      <c r="H885" s="239" t="s">
        <v>567</v>
      </c>
      <c r="I885" s="239"/>
      <c r="J885" s="242" t="s">
        <v>4485</v>
      </c>
      <c r="K885" s="239">
        <v>2</v>
      </c>
    </row>
    <row r="886" spans="1:11" ht="30" x14ac:dyDescent="0.25">
      <c r="A886" s="239" t="s">
        <v>4467</v>
      </c>
      <c r="B886" s="239" t="s">
        <v>4486</v>
      </c>
      <c r="C886" s="239" t="s">
        <v>4487</v>
      </c>
      <c r="D886" s="240" t="s">
        <v>4488</v>
      </c>
      <c r="E886" s="239">
        <v>0</v>
      </c>
      <c r="F886" s="239" t="s">
        <v>567</v>
      </c>
      <c r="G886" s="239"/>
      <c r="H886" s="241" t="s">
        <v>4489</v>
      </c>
      <c r="I886" s="239">
        <v>1</v>
      </c>
      <c r="J886" s="242" t="s">
        <v>4490</v>
      </c>
      <c r="K886" s="239">
        <v>2</v>
      </c>
    </row>
    <row r="887" spans="1:11" x14ac:dyDescent="0.25">
      <c r="A887" s="239" t="s">
        <v>4467</v>
      </c>
      <c r="B887" s="239" t="s">
        <v>4491</v>
      </c>
      <c r="C887" s="239" t="s">
        <v>2915</v>
      </c>
      <c r="D887" s="240" t="s">
        <v>4492</v>
      </c>
      <c r="E887" s="239">
        <v>0</v>
      </c>
      <c r="F887" s="239" t="s">
        <v>567</v>
      </c>
      <c r="G887" s="239"/>
      <c r="H887" s="242" t="s">
        <v>4493</v>
      </c>
      <c r="I887" s="239">
        <v>2</v>
      </c>
      <c r="J887" s="239" t="s">
        <v>567</v>
      </c>
      <c r="K887" s="239"/>
    </row>
    <row r="888" spans="1:11" x14ac:dyDescent="0.25">
      <c r="A888" s="239" t="s">
        <v>4467</v>
      </c>
      <c r="B888" s="239" t="s">
        <v>4494</v>
      </c>
      <c r="C888" s="239" t="s">
        <v>4495</v>
      </c>
      <c r="D888" s="240" t="s">
        <v>4496</v>
      </c>
      <c r="E888" s="239">
        <v>0</v>
      </c>
      <c r="F888" s="241" t="s">
        <v>4497</v>
      </c>
      <c r="G888" s="239">
        <v>1</v>
      </c>
      <c r="H888" s="241" t="s">
        <v>4498</v>
      </c>
      <c r="I888" s="239">
        <v>1</v>
      </c>
      <c r="J888" s="242" t="s">
        <v>4499</v>
      </c>
      <c r="K888" s="239">
        <v>2</v>
      </c>
    </row>
    <row r="889" spans="1:11" ht="30" x14ac:dyDescent="0.25">
      <c r="A889" s="239" t="s">
        <v>4500</v>
      </c>
      <c r="B889" s="239" t="s">
        <v>4501</v>
      </c>
      <c r="C889" s="239" t="s">
        <v>4502</v>
      </c>
      <c r="D889" s="240" t="s">
        <v>4503</v>
      </c>
      <c r="E889" s="239">
        <v>0</v>
      </c>
      <c r="F889" s="239" t="s">
        <v>567</v>
      </c>
      <c r="G889" s="239"/>
      <c r="H889" s="239" t="s">
        <v>567</v>
      </c>
      <c r="I889" s="239"/>
      <c r="J889" s="239" t="s">
        <v>567</v>
      </c>
      <c r="K889" s="239"/>
    </row>
    <row r="890" spans="1:11" ht="30" x14ac:dyDescent="0.25">
      <c r="A890" s="239" t="s">
        <v>567</v>
      </c>
      <c r="B890" s="239" t="s">
        <v>4504</v>
      </c>
      <c r="C890" s="239" t="s">
        <v>4502</v>
      </c>
      <c r="D890" s="240" t="s">
        <v>4505</v>
      </c>
      <c r="E890" s="239">
        <v>0</v>
      </c>
      <c r="F890" s="239" t="s">
        <v>4506</v>
      </c>
      <c r="G890" s="239"/>
      <c r="H890" s="239" t="s">
        <v>567</v>
      </c>
      <c r="I890" s="239"/>
      <c r="J890" s="243" t="s">
        <v>4507</v>
      </c>
      <c r="K890" s="239">
        <v>3</v>
      </c>
    </row>
    <row r="891" spans="1:11" x14ac:dyDescent="0.25">
      <c r="A891" s="239" t="s">
        <v>4508</v>
      </c>
      <c r="B891" s="239" t="s">
        <v>4509</v>
      </c>
      <c r="C891" s="239" t="s">
        <v>4510</v>
      </c>
      <c r="D891" s="240" t="s">
        <v>4424</v>
      </c>
      <c r="E891" s="239">
        <v>0</v>
      </c>
      <c r="F891" s="240" t="s">
        <v>4425</v>
      </c>
      <c r="G891" s="239">
        <v>0</v>
      </c>
      <c r="H891" s="241" t="s">
        <v>4426</v>
      </c>
      <c r="I891" s="239">
        <v>1</v>
      </c>
      <c r="J891" s="242" t="s">
        <v>4427</v>
      </c>
      <c r="K891" s="239">
        <v>2</v>
      </c>
    </row>
    <row r="892" spans="1:11" ht="75" x14ac:dyDescent="0.25">
      <c r="A892" s="239" t="s">
        <v>4511</v>
      </c>
      <c r="B892" s="239" t="s">
        <v>4512</v>
      </c>
      <c r="C892" s="239" t="s">
        <v>2519</v>
      </c>
      <c r="D892" s="240" t="s">
        <v>4513</v>
      </c>
      <c r="E892" s="239">
        <v>0</v>
      </c>
      <c r="F892" s="241" t="s">
        <v>4514</v>
      </c>
      <c r="G892" s="239">
        <v>1</v>
      </c>
      <c r="H892" s="242" t="s">
        <v>4515</v>
      </c>
      <c r="I892" s="239">
        <v>2</v>
      </c>
      <c r="J892" s="242" t="s">
        <v>567</v>
      </c>
      <c r="K892" s="239">
        <v>2</v>
      </c>
    </row>
    <row r="893" spans="1:11" ht="60" x14ac:dyDescent="0.25">
      <c r="A893" s="239" t="s">
        <v>4516</v>
      </c>
      <c r="B893" s="239" t="s">
        <v>4517</v>
      </c>
      <c r="C893" s="239" t="s">
        <v>4518</v>
      </c>
      <c r="D893" s="240" t="s">
        <v>4519</v>
      </c>
      <c r="E893" s="239">
        <v>0</v>
      </c>
      <c r="F893" s="241" t="s">
        <v>4520</v>
      </c>
      <c r="G893" s="239">
        <v>1</v>
      </c>
      <c r="H893" s="239" t="s">
        <v>567</v>
      </c>
      <c r="I893" s="239"/>
      <c r="J893" s="242" t="s">
        <v>4521</v>
      </c>
      <c r="K893" s="239">
        <v>2</v>
      </c>
    </row>
    <row r="894" spans="1:11" ht="30" x14ac:dyDescent="0.25">
      <c r="A894" s="239" t="s">
        <v>4522</v>
      </c>
      <c r="B894" s="239" t="s">
        <v>4523</v>
      </c>
      <c r="C894" s="239" t="s">
        <v>4524</v>
      </c>
      <c r="D894" s="240" t="s">
        <v>4525</v>
      </c>
      <c r="E894" s="239">
        <v>0</v>
      </c>
      <c r="F894" s="239" t="s">
        <v>567</v>
      </c>
      <c r="G894" s="239"/>
      <c r="H894" s="242" t="s">
        <v>4526</v>
      </c>
      <c r="I894" s="239">
        <v>2</v>
      </c>
      <c r="J894" s="243"/>
      <c r="K894" s="239">
        <v>3</v>
      </c>
    </row>
    <row r="895" spans="1:11" ht="90" x14ac:dyDescent="0.25">
      <c r="A895" s="239" t="s">
        <v>4522</v>
      </c>
      <c r="B895" s="239" t="s">
        <v>4527</v>
      </c>
      <c r="C895" s="239" t="s">
        <v>4528</v>
      </c>
      <c r="D895" s="240" t="s">
        <v>4529</v>
      </c>
      <c r="E895" s="239">
        <v>0</v>
      </c>
      <c r="F895" s="241" t="s">
        <v>4530</v>
      </c>
      <c r="G895" s="239">
        <v>1</v>
      </c>
      <c r="H895" s="242" t="s">
        <v>4531</v>
      </c>
      <c r="I895" s="239">
        <v>2</v>
      </c>
      <c r="J895" s="243" t="s">
        <v>4532</v>
      </c>
      <c r="K895" s="239">
        <v>3</v>
      </c>
    </row>
    <row r="896" spans="1:11" ht="45" x14ac:dyDescent="0.25">
      <c r="A896" s="239" t="s">
        <v>4522</v>
      </c>
      <c r="B896" s="239" t="s">
        <v>4533</v>
      </c>
      <c r="C896" s="239" t="s">
        <v>4534</v>
      </c>
      <c r="D896" s="240" t="s">
        <v>4535</v>
      </c>
      <c r="E896" s="239">
        <v>0</v>
      </c>
      <c r="F896" s="239" t="s">
        <v>567</v>
      </c>
      <c r="G896" s="239"/>
      <c r="H896" s="242" t="s">
        <v>567</v>
      </c>
      <c r="I896" s="239">
        <v>2</v>
      </c>
      <c r="J896" s="243" t="s">
        <v>4536</v>
      </c>
      <c r="K896" s="239">
        <v>3</v>
      </c>
    </row>
    <row r="897" spans="1:11" ht="30" x14ac:dyDescent="0.25">
      <c r="A897" s="239" t="s">
        <v>4522</v>
      </c>
      <c r="B897" s="239" t="s">
        <v>4537</v>
      </c>
      <c r="C897" s="239" t="s">
        <v>4365</v>
      </c>
      <c r="D897" s="240" t="s">
        <v>4366</v>
      </c>
      <c r="E897" s="239">
        <v>0</v>
      </c>
      <c r="F897" s="239" t="s">
        <v>4538</v>
      </c>
      <c r="G897" s="239"/>
      <c r="H897" s="239" t="s">
        <v>4367</v>
      </c>
      <c r="I897" s="239"/>
      <c r="J897" s="243" t="s">
        <v>4368</v>
      </c>
      <c r="K897" s="239">
        <v>3</v>
      </c>
    </row>
    <row r="898" spans="1:11" ht="90" x14ac:dyDescent="0.25">
      <c r="A898" s="239" t="s">
        <v>4522</v>
      </c>
      <c r="B898" s="239" t="s">
        <v>4539</v>
      </c>
      <c r="C898" s="239" t="s">
        <v>4392</v>
      </c>
      <c r="D898" s="240" t="s">
        <v>4540</v>
      </c>
      <c r="E898" s="239">
        <v>0</v>
      </c>
      <c r="F898" s="239" t="s">
        <v>4541</v>
      </c>
      <c r="G898" s="239"/>
      <c r="H898" s="239" t="s">
        <v>4542</v>
      </c>
      <c r="I898" s="239"/>
      <c r="J898" s="243" t="s">
        <v>4543</v>
      </c>
      <c r="K898" s="239">
        <v>3</v>
      </c>
    </row>
    <row r="899" spans="1:11" x14ac:dyDescent="0.25">
      <c r="A899" s="239" t="s">
        <v>4544</v>
      </c>
      <c r="B899" s="239" t="s">
        <v>4545</v>
      </c>
      <c r="C899" s="239" t="s">
        <v>4546</v>
      </c>
      <c r="D899" s="239" t="s">
        <v>609</v>
      </c>
      <c r="E899" s="239"/>
      <c r="F899" s="239" t="s">
        <v>537</v>
      </c>
      <c r="G899" s="239"/>
      <c r="H899" s="242" t="s">
        <v>4547</v>
      </c>
      <c r="I899" s="239">
        <v>2</v>
      </c>
      <c r="J899" s="239" t="s">
        <v>537</v>
      </c>
      <c r="K899" s="239"/>
    </row>
    <row r="900" spans="1:11" ht="45" x14ac:dyDescent="0.25">
      <c r="A900" s="239" t="s">
        <v>245</v>
      </c>
      <c r="B900" s="239" t="s">
        <v>4548</v>
      </c>
      <c r="C900" s="239" t="s">
        <v>4549</v>
      </c>
      <c r="D900" s="240" t="s">
        <v>4550</v>
      </c>
      <c r="E900" s="239">
        <v>0</v>
      </c>
      <c r="F900" s="241" t="s">
        <v>4551</v>
      </c>
      <c r="G900" s="239">
        <v>1</v>
      </c>
      <c r="H900" s="242" t="s">
        <v>4552</v>
      </c>
      <c r="I900" s="239">
        <v>2</v>
      </c>
      <c r="J900" s="243" t="s">
        <v>4553</v>
      </c>
      <c r="K900" s="239">
        <v>3</v>
      </c>
    </row>
    <row r="901" spans="1:11" ht="45" x14ac:dyDescent="0.25">
      <c r="A901" s="239" t="s">
        <v>245</v>
      </c>
      <c r="B901" s="239" t="s">
        <v>4554</v>
      </c>
      <c r="C901" s="239" t="s">
        <v>4555</v>
      </c>
      <c r="D901" s="240" t="s">
        <v>4556</v>
      </c>
      <c r="E901" s="239">
        <v>0</v>
      </c>
      <c r="F901" s="241" t="s">
        <v>4557</v>
      </c>
      <c r="G901" s="239">
        <v>1</v>
      </c>
      <c r="H901" s="242" t="s">
        <v>4558</v>
      </c>
      <c r="I901" s="239">
        <v>2</v>
      </c>
      <c r="J901" s="243" t="s">
        <v>4559</v>
      </c>
      <c r="K901" s="239">
        <v>3</v>
      </c>
    </row>
    <row r="902" spans="1:11" ht="45" x14ac:dyDescent="0.25">
      <c r="A902" s="239" t="s">
        <v>245</v>
      </c>
      <c r="B902" s="239" t="s">
        <v>4560</v>
      </c>
      <c r="C902" s="239" t="s">
        <v>4561</v>
      </c>
      <c r="D902" s="240" t="s">
        <v>4562</v>
      </c>
      <c r="E902" s="239">
        <v>0</v>
      </c>
      <c r="F902" s="241" t="s">
        <v>4563</v>
      </c>
      <c r="G902" s="239">
        <v>1</v>
      </c>
      <c r="H902" s="242" t="s">
        <v>4564</v>
      </c>
      <c r="I902" s="239">
        <v>2</v>
      </c>
      <c r="J902" s="239" t="s">
        <v>567</v>
      </c>
      <c r="K902" s="239"/>
    </row>
    <row r="903" spans="1:11" ht="30" x14ac:dyDescent="0.25">
      <c r="A903" s="239" t="s">
        <v>245</v>
      </c>
      <c r="B903" s="239" t="s">
        <v>4565</v>
      </c>
      <c r="C903" s="239" t="s">
        <v>4365</v>
      </c>
      <c r="D903" s="240" t="s">
        <v>4366</v>
      </c>
      <c r="E903" s="239">
        <v>0</v>
      </c>
      <c r="F903" s="241" t="s">
        <v>4566</v>
      </c>
      <c r="G903" s="239">
        <v>1</v>
      </c>
      <c r="H903" s="242" t="s">
        <v>4567</v>
      </c>
      <c r="I903" s="239">
        <v>2</v>
      </c>
      <c r="J903" s="243" t="s">
        <v>4368</v>
      </c>
      <c r="K903" s="239">
        <v>3</v>
      </c>
    </row>
    <row r="904" spans="1:11" ht="30" x14ac:dyDescent="0.25">
      <c r="A904" s="239" t="s">
        <v>245</v>
      </c>
      <c r="B904" s="239" t="s">
        <v>4568</v>
      </c>
      <c r="C904" s="239" t="s">
        <v>4569</v>
      </c>
      <c r="D904" s="240" t="s">
        <v>4570</v>
      </c>
      <c r="E904" s="239">
        <v>0</v>
      </c>
      <c r="F904" s="241" t="s">
        <v>4571</v>
      </c>
      <c r="G904" s="239">
        <v>1</v>
      </c>
      <c r="H904" s="242" t="s">
        <v>4572</v>
      </c>
      <c r="I904" s="239">
        <v>2</v>
      </c>
      <c r="J904" s="243" t="s">
        <v>4573</v>
      </c>
      <c r="K904" s="239">
        <v>3</v>
      </c>
    </row>
    <row r="905" spans="1:11" ht="180" x14ac:dyDescent="0.25">
      <c r="A905" s="239" t="s">
        <v>245</v>
      </c>
      <c r="B905" s="239" t="s">
        <v>4574</v>
      </c>
      <c r="C905" s="239" t="s">
        <v>4575</v>
      </c>
      <c r="D905" s="240" t="s">
        <v>4576</v>
      </c>
      <c r="E905" s="239">
        <v>0</v>
      </c>
      <c r="F905" s="243" t="s">
        <v>4577</v>
      </c>
      <c r="G905" s="239">
        <v>3</v>
      </c>
      <c r="H905" s="243" t="s">
        <v>4578</v>
      </c>
      <c r="I905" s="239">
        <v>3</v>
      </c>
      <c r="J905" s="243" t="s">
        <v>4579</v>
      </c>
      <c r="K905" s="239">
        <v>3</v>
      </c>
    </row>
    <row r="906" spans="1:11" ht="30" x14ac:dyDescent="0.25">
      <c r="A906" s="239" t="s">
        <v>4580</v>
      </c>
      <c r="B906" s="239" t="s">
        <v>4581</v>
      </c>
      <c r="C906" s="239" t="s">
        <v>4365</v>
      </c>
      <c r="D906" s="240" t="s">
        <v>4366</v>
      </c>
      <c r="E906" s="239">
        <v>0</v>
      </c>
      <c r="F906" s="241" t="s">
        <v>4566</v>
      </c>
      <c r="G906" s="239">
        <v>1</v>
      </c>
      <c r="H906" s="242" t="s">
        <v>4567</v>
      </c>
      <c r="I906" s="239">
        <v>2</v>
      </c>
      <c r="J906" s="243" t="s">
        <v>4368</v>
      </c>
      <c r="K906" s="239">
        <v>3</v>
      </c>
    </row>
    <row r="907" spans="1:11" ht="30" x14ac:dyDescent="0.25">
      <c r="A907" s="239" t="s">
        <v>4580</v>
      </c>
      <c r="B907" s="239" t="s">
        <v>4582</v>
      </c>
      <c r="C907" s="239" t="s">
        <v>4583</v>
      </c>
      <c r="D907" s="240" t="s">
        <v>4584</v>
      </c>
      <c r="E907" s="239">
        <v>0</v>
      </c>
      <c r="F907" s="241" t="s">
        <v>4585</v>
      </c>
      <c r="G907" s="239">
        <v>1</v>
      </c>
      <c r="H907" s="242" t="s">
        <v>4586</v>
      </c>
      <c r="I907" s="239">
        <v>2</v>
      </c>
      <c r="J907" s="243" t="s">
        <v>4587</v>
      </c>
      <c r="K907" s="239">
        <v>3</v>
      </c>
    </row>
    <row r="908" spans="1:11" ht="60" x14ac:dyDescent="0.25">
      <c r="A908" s="239" t="s">
        <v>4588</v>
      </c>
      <c r="B908" s="239" t="s">
        <v>4589</v>
      </c>
      <c r="C908" s="239" t="s">
        <v>4590</v>
      </c>
      <c r="D908" s="240" t="s">
        <v>4591</v>
      </c>
      <c r="E908" s="239">
        <v>0</v>
      </c>
      <c r="F908" s="241" t="s">
        <v>4592</v>
      </c>
      <c r="G908" s="239">
        <v>1</v>
      </c>
      <c r="H908" s="242" t="s">
        <v>4593</v>
      </c>
      <c r="I908" s="239">
        <v>2</v>
      </c>
      <c r="J908" s="242" t="s">
        <v>4594</v>
      </c>
      <c r="K908" s="239">
        <v>2</v>
      </c>
    </row>
    <row r="909" spans="1:11" ht="30" x14ac:dyDescent="0.25">
      <c r="A909" s="239" t="s">
        <v>249</v>
      </c>
      <c r="B909" s="239" t="s">
        <v>4595</v>
      </c>
      <c r="C909" s="239" t="s">
        <v>4596</v>
      </c>
      <c r="D909" s="240" t="s">
        <v>4597</v>
      </c>
      <c r="E909" s="239">
        <v>0</v>
      </c>
      <c r="F909" s="241" t="s">
        <v>4598</v>
      </c>
      <c r="G909" s="239">
        <v>1</v>
      </c>
      <c r="H909" s="239" t="s">
        <v>567</v>
      </c>
      <c r="I909" s="239"/>
      <c r="J909" s="239" t="s">
        <v>567</v>
      </c>
      <c r="K909" s="239"/>
    </row>
    <row r="910" spans="1:11" ht="210" x14ac:dyDescent="0.25">
      <c r="A910" s="239" t="s">
        <v>4599</v>
      </c>
      <c r="B910" s="239" t="s">
        <v>4600</v>
      </c>
      <c r="C910" s="239" t="s">
        <v>4601</v>
      </c>
      <c r="D910" s="239" t="s">
        <v>4602</v>
      </c>
      <c r="E910" s="239"/>
      <c r="F910" s="239" t="s">
        <v>4603</v>
      </c>
      <c r="G910" s="239"/>
      <c r="H910" s="239" t="s">
        <v>4604</v>
      </c>
      <c r="I910" s="239"/>
      <c r="J910" s="239" t="s">
        <v>4605</v>
      </c>
      <c r="K910" s="239"/>
    </row>
    <row r="911" spans="1:11" ht="30" x14ac:dyDescent="0.25">
      <c r="A911" s="239" t="s">
        <v>4606</v>
      </c>
      <c r="B911" s="239" t="s">
        <v>4607</v>
      </c>
      <c r="C911" s="239" t="s">
        <v>567</v>
      </c>
      <c r="D911" s="240" t="s">
        <v>567</v>
      </c>
      <c r="E911" s="239">
        <v>0</v>
      </c>
      <c r="F911" s="239" t="s">
        <v>567</v>
      </c>
      <c r="G911" s="239"/>
      <c r="H911" s="239" t="s">
        <v>567</v>
      </c>
      <c r="I911" s="239"/>
      <c r="J911" s="239" t="s">
        <v>567</v>
      </c>
      <c r="K911" s="239"/>
    </row>
    <row r="912" spans="1:11" ht="45" x14ac:dyDescent="0.25">
      <c r="A912" s="239" t="s">
        <v>4608</v>
      </c>
      <c r="B912" s="239" t="s">
        <v>4609</v>
      </c>
      <c r="C912" s="239" t="s">
        <v>4610</v>
      </c>
      <c r="D912" s="240" t="s">
        <v>4611</v>
      </c>
      <c r="E912" s="239">
        <v>0</v>
      </c>
      <c r="F912" s="241" t="s">
        <v>4612</v>
      </c>
      <c r="G912" s="239">
        <v>1</v>
      </c>
      <c r="H912" s="242" t="s">
        <v>4613</v>
      </c>
      <c r="I912" s="239">
        <v>2</v>
      </c>
      <c r="J912" s="239" t="s">
        <v>567</v>
      </c>
      <c r="K912" s="239"/>
    </row>
    <row r="913" spans="1:11" ht="30" x14ac:dyDescent="0.25">
      <c r="A913" s="239" t="s">
        <v>4614</v>
      </c>
      <c r="B913" s="239" t="s">
        <v>4615</v>
      </c>
      <c r="C913" s="239" t="s">
        <v>4616</v>
      </c>
      <c r="D913" s="240" t="s">
        <v>4617</v>
      </c>
      <c r="E913" s="239">
        <v>0</v>
      </c>
      <c r="F913" s="242" t="s">
        <v>4618</v>
      </c>
      <c r="G913" s="239">
        <v>2</v>
      </c>
      <c r="H913" s="242" t="s">
        <v>4619</v>
      </c>
      <c r="I913" s="239">
        <v>2</v>
      </c>
      <c r="J913" s="242" t="s">
        <v>4620</v>
      </c>
      <c r="K913" s="239">
        <v>2</v>
      </c>
    </row>
    <row r="914" spans="1:11" ht="30" x14ac:dyDescent="0.25">
      <c r="A914" s="239" t="s">
        <v>4621</v>
      </c>
      <c r="B914" s="239" t="s">
        <v>4622</v>
      </c>
      <c r="C914" s="239" t="s">
        <v>4623</v>
      </c>
      <c r="D914" s="240" t="s">
        <v>4624</v>
      </c>
      <c r="E914" s="239">
        <v>0</v>
      </c>
      <c r="F914" s="241" t="s">
        <v>4625</v>
      </c>
      <c r="G914" s="239">
        <v>1</v>
      </c>
      <c r="H914" s="242" t="s">
        <v>4626</v>
      </c>
      <c r="I914" s="239">
        <v>2</v>
      </c>
      <c r="J914" s="239" t="s">
        <v>567</v>
      </c>
      <c r="K914" s="239"/>
    </row>
    <row r="915" spans="1:11" ht="45" x14ac:dyDescent="0.25">
      <c r="A915" s="239" t="s">
        <v>4627</v>
      </c>
      <c r="B915" s="239" t="s">
        <v>4628</v>
      </c>
      <c r="C915" s="239" t="s">
        <v>4627</v>
      </c>
      <c r="D915" s="240" t="s">
        <v>4629</v>
      </c>
      <c r="E915" s="239">
        <v>0</v>
      </c>
      <c r="F915" s="241" t="s">
        <v>4630</v>
      </c>
      <c r="G915" s="239">
        <v>1</v>
      </c>
      <c r="H915" s="242" t="s">
        <v>4626</v>
      </c>
      <c r="I915" s="239">
        <v>2</v>
      </c>
      <c r="J915" s="239" t="s">
        <v>567</v>
      </c>
      <c r="K915" s="239"/>
    </row>
    <row r="916" spans="1:11" ht="30" x14ac:dyDescent="0.25">
      <c r="A916" s="239" t="s">
        <v>4631</v>
      </c>
      <c r="B916" s="239" t="s">
        <v>4632</v>
      </c>
      <c r="C916" s="239" t="s">
        <v>4633</v>
      </c>
      <c r="D916" s="240" t="s">
        <v>4634</v>
      </c>
      <c r="E916" s="239">
        <v>0</v>
      </c>
      <c r="F916" s="241" t="s">
        <v>4630</v>
      </c>
      <c r="G916" s="239">
        <v>1</v>
      </c>
      <c r="H916" s="242" t="s">
        <v>4626</v>
      </c>
      <c r="I916" s="239">
        <v>2</v>
      </c>
      <c r="J916" s="239" t="s">
        <v>567</v>
      </c>
      <c r="K916" s="239"/>
    </row>
    <row r="917" spans="1:11" ht="210" x14ac:dyDescent="0.25">
      <c r="A917" s="239" t="s">
        <v>254</v>
      </c>
      <c r="B917" s="239" t="s">
        <v>4635</v>
      </c>
      <c r="C917" s="239" t="s">
        <v>4636</v>
      </c>
      <c r="D917" s="240" t="s">
        <v>4637</v>
      </c>
      <c r="E917" s="239">
        <v>0</v>
      </c>
      <c r="F917" s="241" t="s">
        <v>4638</v>
      </c>
      <c r="G917" s="239">
        <v>1</v>
      </c>
      <c r="H917" s="242" t="s">
        <v>4639</v>
      </c>
      <c r="I917" s="239">
        <v>2</v>
      </c>
      <c r="J917" s="243" t="s">
        <v>3544</v>
      </c>
      <c r="K917" s="239">
        <v>3</v>
      </c>
    </row>
    <row r="918" spans="1:11" ht="30" x14ac:dyDescent="0.25">
      <c r="A918" s="239" t="s">
        <v>4640</v>
      </c>
      <c r="B918" s="239" t="s">
        <v>4641</v>
      </c>
      <c r="C918" s="239" t="s">
        <v>4642</v>
      </c>
      <c r="D918" s="240" t="s">
        <v>4643</v>
      </c>
      <c r="E918" s="239">
        <v>0</v>
      </c>
      <c r="F918" s="239" t="s">
        <v>567</v>
      </c>
      <c r="G918" s="239"/>
      <c r="H918" s="242" t="s">
        <v>4644</v>
      </c>
      <c r="I918" s="239">
        <v>2</v>
      </c>
      <c r="J918" s="239" t="s">
        <v>567</v>
      </c>
      <c r="K918" s="239"/>
    </row>
    <row r="919" spans="1:11" ht="30" x14ac:dyDescent="0.25">
      <c r="A919" s="239" t="s">
        <v>4640</v>
      </c>
      <c r="B919" s="239" t="s">
        <v>4645</v>
      </c>
      <c r="C919" s="239" t="s">
        <v>4646</v>
      </c>
      <c r="D919" s="240" t="s">
        <v>4647</v>
      </c>
      <c r="E919" s="239">
        <v>0</v>
      </c>
      <c r="F919" s="241" t="s">
        <v>4648</v>
      </c>
      <c r="G919" s="239">
        <v>1</v>
      </c>
      <c r="H919" s="242" t="s">
        <v>4649</v>
      </c>
      <c r="I919" s="239">
        <v>2</v>
      </c>
      <c r="J919" s="242" t="s">
        <v>4620</v>
      </c>
      <c r="K919" s="239">
        <v>2</v>
      </c>
    </row>
    <row r="920" spans="1:11" ht="30" x14ac:dyDescent="0.25">
      <c r="A920" s="239" t="s">
        <v>4640</v>
      </c>
      <c r="B920" s="239" t="s">
        <v>4650</v>
      </c>
      <c r="C920" s="239" t="s">
        <v>4651</v>
      </c>
      <c r="D920" s="240" t="s">
        <v>4652</v>
      </c>
      <c r="E920" s="239">
        <v>0</v>
      </c>
      <c r="F920" s="241" t="s">
        <v>4653</v>
      </c>
      <c r="G920" s="239">
        <v>1</v>
      </c>
      <c r="H920" s="239" t="s">
        <v>567</v>
      </c>
      <c r="I920" s="239"/>
      <c r="J920" s="239" t="s">
        <v>567</v>
      </c>
      <c r="K920" s="239"/>
    </row>
    <row r="921" spans="1:11" ht="30" x14ac:dyDescent="0.25">
      <c r="A921" s="239" t="s">
        <v>4640</v>
      </c>
      <c r="B921" s="239" t="s">
        <v>4654</v>
      </c>
      <c r="C921" s="239" t="s">
        <v>4487</v>
      </c>
      <c r="D921" s="240" t="s">
        <v>4655</v>
      </c>
      <c r="E921" s="239">
        <v>0</v>
      </c>
      <c r="F921" s="239" t="s">
        <v>567</v>
      </c>
      <c r="G921" s="239"/>
      <c r="H921" s="241" t="s">
        <v>4489</v>
      </c>
      <c r="I921" s="239">
        <v>1</v>
      </c>
      <c r="J921" s="242" t="s">
        <v>4490</v>
      </c>
      <c r="K921" s="239">
        <v>2</v>
      </c>
    </row>
    <row r="922" spans="1:11" ht="30" x14ac:dyDescent="0.25">
      <c r="A922" s="239" t="s">
        <v>4640</v>
      </c>
      <c r="B922" s="239" t="s">
        <v>4656</v>
      </c>
      <c r="C922" s="239" t="s">
        <v>2915</v>
      </c>
      <c r="D922" s="240" t="s">
        <v>4492</v>
      </c>
      <c r="E922" s="239">
        <v>0</v>
      </c>
      <c r="F922" s="239" t="s">
        <v>567</v>
      </c>
      <c r="G922" s="239"/>
      <c r="H922" s="241" t="s">
        <v>4493</v>
      </c>
      <c r="I922" s="239">
        <v>1</v>
      </c>
      <c r="J922" s="239" t="s">
        <v>567</v>
      </c>
      <c r="K922" s="239"/>
    </row>
    <row r="923" spans="1:11" x14ac:dyDescent="0.25">
      <c r="A923" s="239" t="s">
        <v>4657</v>
      </c>
      <c r="B923" s="239" t="s">
        <v>4658</v>
      </c>
      <c r="C923" s="239" t="s">
        <v>4659</v>
      </c>
      <c r="D923" s="240" t="s">
        <v>4643</v>
      </c>
      <c r="E923" s="239">
        <v>0</v>
      </c>
      <c r="F923" s="239" t="s">
        <v>567</v>
      </c>
      <c r="G923" s="239"/>
      <c r="H923" s="242" t="s">
        <v>3063</v>
      </c>
      <c r="I923" s="239">
        <v>2</v>
      </c>
      <c r="J923" s="239" t="s">
        <v>567</v>
      </c>
      <c r="K923" s="239"/>
    </row>
    <row r="924" spans="1:11" ht="45" x14ac:dyDescent="0.25">
      <c r="A924" s="239" t="s">
        <v>4657</v>
      </c>
      <c r="B924" s="239" t="s">
        <v>4660</v>
      </c>
      <c r="C924" s="239" t="s">
        <v>4661</v>
      </c>
      <c r="D924" s="240" t="s">
        <v>4662</v>
      </c>
      <c r="E924" s="239">
        <v>0</v>
      </c>
      <c r="F924" s="241" t="s">
        <v>4663</v>
      </c>
      <c r="G924" s="239">
        <v>1</v>
      </c>
      <c r="H924" s="239" t="s">
        <v>567</v>
      </c>
      <c r="I924" s="239"/>
      <c r="J924" s="239" t="s">
        <v>567</v>
      </c>
      <c r="K924" s="239"/>
    </row>
    <row r="925" spans="1:11" ht="45" x14ac:dyDescent="0.25">
      <c r="A925" s="239" t="s">
        <v>4657</v>
      </c>
      <c r="B925" s="239" t="s">
        <v>4664</v>
      </c>
      <c r="C925" s="239" t="s">
        <v>4665</v>
      </c>
      <c r="D925" s="240" t="s">
        <v>4666</v>
      </c>
      <c r="E925" s="239">
        <v>0</v>
      </c>
      <c r="F925" s="239" t="s">
        <v>567</v>
      </c>
      <c r="G925" s="239"/>
      <c r="H925" s="241" t="s">
        <v>4667</v>
      </c>
      <c r="I925" s="239">
        <v>1</v>
      </c>
      <c r="J925" s="242" t="s">
        <v>4668</v>
      </c>
      <c r="K925" s="239">
        <v>2</v>
      </c>
    </row>
    <row r="926" spans="1:11" ht="150" x14ac:dyDescent="0.25">
      <c r="A926" s="239" t="s">
        <v>254</v>
      </c>
      <c r="B926" s="239" t="s">
        <v>4669</v>
      </c>
      <c r="C926" s="239" t="s">
        <v>4670</v>
      </c>
      <c r="D926" s="239" t="s">
        <v>4671</v>
      </c>
      <c r="E926" s="239"/>
      <c r="F926" s="239" t="s">
        <v>4672</v>
      </c>
      <c r="G926" s="239"/>
      <c r="H926" s="239" t="s">
        <v>4673</v>
      </c>
      <c r="I926" s="239"/>
      <c r="J926" s="239" t="s">
        <v>3544</v>
      </c>
      <c r="K926" s="239"/>
    </row>
    <row r="927" spans="1:11" ht="90" x14ac:dyDescent="0.25">
      <c r="A927" s="239" t="s">
        <v>254</v>
      </c>
      <c r="B927" s="239" t="s">
        <v>4674</v>
      </c>
      <c r="C927" s="239" t="s">
        <v>4675</v>
      </c>
      <c r="D927" s="239" t="s">
        <v>4676</v>
      </c>
      <c r="E927" s="239"/>
      <c r="F927" s="239" t="s">
        <v>4677</v>
      </c>
      <c r="G927" s="239"/>
      <c r="H927" s="239" t="s">
        <v>4678</v>
      </c>
      <c r="I927" s="239"/>
      <c r="J927" s="239" t="s">
        <v>4679</v>
      </c>
      <c r="K927" s="239"/>
    </row>
    <row r="928" spans="1:11" ht="30" x14ac:dyDescent="0.25">
      <c r="A928" s="239" t="s">
        <v>254</v>
      </c>
      <c r="B928" s="239" t="s">
        <v>4680</v>
      </c>
      <c r="C928" s="239" t="s">
        <v>4681</v>
      </c>
      <c r="D928" s="239" t="s">
        <v>4682</v>
      </c>
      <c r="E928" s="239"/>
      <c r="F928" s="239" t="s">
        <v>4683</v>
      </c>
      <c r="G928" s="239"/>
      <c r="H928" s="239" t="s">
        <v>4684</v>
      </c>
      <c r="I928" s="239"/>
      <c r="J928" s="239" t="s">
        <v>4685</v>
      </c>
      <c r="K928" s="239"/>
    </row>
    <row r="929" spans="1:11" ht="90" x14ac:dyDescent="0.25">
      <c r="A929" s="239" t="s">
        <v>567</v>
      </c>
      <c r="B929" s="239" t="s">
        <v>4686</v>
      </c>
      <c r="C929" s="239" t="s">
        <v>4687</v>
      </c>
      <c r="D929" s="239" t="s">
        <v>4688</v>
      </c>
      <c r="E929" s="239"/>
      <c r="F929" s="239" t="s">
        <v>4689</v>
      </c>
      <c r="G929" s="239"/>
      <c r="H929" s="239" t="s">
        <v>4690</v>
      </c>
      <c r="I929" s="239"/>
      <c r="J929" s="239" t="s">
        <v>4691</v>
      </c>
      <c r="K929" s="239"/>
    </row>
    <row r="930" spans="1:11" x14ac:dyDescent="0.25">
      <c r="A930" s="239" t="s">
        <v>254</v>
      </c>
      <c r="B930" s="239" t="s">
        <v>4692</v>
      </c>
      <c r="C930" s="239" t="s">
        <v>4693</v>
      </c>
      <c r="D930" s="239" t="s">
        <v>4694</v>
      </c>
      <c r="E930" s="239"/>
      <c r="F930" s="239" t="s">
        <v>3010</v>
      </c>
      <c r="G930" s="239"/>
      <c r="H930" s="239" t="s">
        <v>4695</v>
      </c>
      <c r="I930" s="239"/>
      <c r="J930" s="239" t="s">
        <v>4696</v>
      </c>
      <c r="K930" s="239"/>
    </row>
    <row r="931" spans="1:11" ht="30" x14ac:dyDescent="0.25">
      <c r="A931" s="239" t="s">
        <v>254</v>
      </c>
      <c r="B931" s="239" t="s">
        <v>4697</v>
      </c>
      <c r="C931" s="239" t="s">
        <v>4698</v>
      </c>
      <c r="D931" s="239" t="s">
        <v>4699</v>
      </c>
      <c r="E931" s="239"/>
      <c r="F931" s="239" t="s">
        <v>3010</v>
      </c>
      <c r="G931" s="239"/>
      <c r="H931" s="239" t="s">
        <v>4700</v>
      </c>
      <c r="I931" s="239"/>
      <c r="J931" s="239" t="s">
        <v>4701</v>
      </c>
      <c r="K931" s="239"/>
    </row>
    <row r="932" spans="1:11" ht="30" x14ac:dyDescent="0.25">
      <c r="A932" s="239" t="s">
        <v>254</v>
      </c>
      <c r="B932" s="239" t="s">
        <v>4702</v>
      </c>
      <c r="C932" s="239" t="s">
        <v>4703</v>
      </c>
      <c r="D932" s="239" t="s">
        <v>4704</v>
      </c>
      <c r="E932" s="239"/>
      <c r="F932" s="239" t="s">
        <v>4705</v>
      </c>
      <c r="G932" s="239"/>
      <c r="H932" s="239" t="s">
        <v>4706</v>
      </c>
      <c r="I932" s="239"/>
      <c r="J932" s="239" t="s">
        <v>4707</v>
      </c>
      <c r="K932" s="239"/>
    </row>
    <row r="933" spans="1:11" ht="30" x14ac:dyDescent="0.25">
      <c r="A933" s="239" t="s">
        <v>254</v>
      </c>
      <c r="B933" s="239" t="s">
        <v>4708</v>
      </c>
      <c r="C933" s="239" t="s">
        <v>4709</v>
      </c>
      <c r="D933" s="239" t="s">
        <v>4710</v>
      </c>
      <c r="E933" s="239"/>
      <c r="F933" s="239" t="s">
        <v>3010</v>
      </c>
      <c r="G933" s="239"/>
      <c r="H933" s="239" t="s">
        <v>4711</v>
      </c>
      <c r="I933" s="239"/>
      <c r="J933" s="239" t="s">
        <v>4712</v>
      </c>
      <c r="K933" s="239"/>
    </row>
    <row r="934" spans="1:11" ht="30" x14ac:dyDescent="0.25">
      <c r="A934" s="239" t="s">
        <v>4713</v>
      </c>
      <c r="B934" s="239" t="s">
        <v>4714</v>
      </c>
      <c r="C934" s="239" t="s">
        <v>4715</v>
      </c>
      <c r="D934" s="240" t="s">
        <v>4716</v>
      </c>
      <c r="E934" s="239">
        <v>0</v>
      </c>
      <c r="F934" s="239" t="s">
        <v>567</v>
      </c>
      <c r="G934" s="239"/>
      <c r="H934" s="242" t="s">
        <v>3063</v>
      </c>
      <c r="I934" s="239">
        <v>2</v>
      </c>
      <c r="J934" s="239" t="s">
        <v>567</v>
      </c>
      <c r="K934" s="239"/>
    </row>
    <row r="935" spans="1:11" x14ac:dyDescent="0.25">
      <c r="A935" s="239" t="s">
        <v>4713</v>
      </c>
      <c r="B935" s="239" t="s">
        <v>4717</v>
      </c>
      <c r="C935" s="239" t="s">
        <v>2915</v>
      </c>
      <c r="D935" s="240" t="s">
        <v>4492</v>
      </c>
      <c r="E935" s="239">
        <v>0</v>
      </c>
      <c r="F935" s="241" t="s">
        <v>4493</v>
      </c>
      <c r="G935" s="239">
        <v>1</v>
      </c>
      <c r="H935" s="239" t="s">
        <v>567</v>
      </c>
      <c r="I935" s="239"/>
      <c r="J935" s="239" t="s">
        <v>567</v>
      </c>
      <c r="K935" s="239"/>
    </row>
    <row r="936" spans="1:11" ht="30" x14ac:dyDescent="0.25">
      <c r="A936" s="239" t="s">
        <v>4713</v>
      </c>
      <c r="B936" s="239" t="s">
        <v>4718</v>
      </c>
      <c r="C936" s="239" t="s">
        <v>4719</v>
      </c>
      <c r="D936" s="240" t="s">
        <v>4720</v>
      </c>
      <c r="E936" s="239">
        <v>0</v>
      </c>
      <c r="F936" s="241" t="s">
        <v>4653</v>
      </c>
      <c r="G936" s="239">
        <v>1</v>
      </c>
      <c r="H936" s="239" t="s">
        <v>567</v>
      </c>
      <c r="I936" s="239"/>
      <c r="J936" s="239" t="s">
        <v>567</v>
      </c>
      <c r="K936" s="239"/>
    </row>
    <row r="937" spans="1:11" x14ac:dyDescent="0.25">
      <c r="A937" s="239" t="s">
        <v>4713</v>
      </c>
      <c r="B937" s="239" t="s">
        <v>4721</v>
      </c>
      <c r="C937" s="239" t="s">
        <v>4722</v>
      </c>
      <c r="D937" s="240" t="s">
        <v>4723</v>
      </c>
      <c r="E937" s="239">
        <v>0</v>
      </c>
      <c r="F937" s="239" t="s">
        <v>4724</v>
      </c>
      <c r="G937" s="239"/>
      <c r="H937" s="241" t="s">
        <v>567</v>
      </c>
      <c r="I937" s="239">
        <v>1</v>
      </c>
      <c r="J937" s="239" t="s">
        <v>567</v>
      </c>
      <c r="K937" s="239"/>
    </row>
    <row r="938" spans="1:11" ht="45" x14ac:dyDescent="0.25">
      <c r="A938" s="239" t="s">
        <v>4713</v>
      </c>
      <c r="B938" s="239" t="s">
        <v>4725</v>
      </c>
      <c r="C938" s="239" t="s">
        <v>4665</v>
      </c>
      <c r="D938" s="240" t="s">
        <v>4726</v>
      </c>
      <c r="E938" s="239">
        <v>0</v>
      </c>
      <c r="F938" s="239" t="s">
        <v>567</v>
      </c>
      <c r="G938" s="239"/>
      <c r="H938" s="239" t="s">
        <v>4667</v>
      </c>
      <c r="I938" s="239"/>
      <c r="J938" s="242" t="s">
        <v>4668</v>
      </c>
      <c r="K938" s="239">
        <v>2</v>
      </c>
    </row>
    <row r="939" spans="1:11" ht="30" x14ac:dyDescent="0.25">
      <c r="A939" s="239" t="s">
        <v>4713</v>
      </c>
      <c r="B939" s="239" t="s">
        <v>4727</v>
      </c>
      <c r="C939" s="239" t="s">
        <v>2519</v>
      </c>
      <c r="D939" s="240" t="s">
        <v>4728</v>
      </c>
      <c r="E939" s="239">
        <v>0</v>
      </c>
      <c r="F939" s="241" t="s">
        <v>4729</v>
      </c>
      <c r="G939" s="239">
        <v>1</v>
      </c>
      <c r="H939" s="242" t="s">
        <v>4730</v>
      </c>
      <c r="I939" s="239">
        <v>2</v>
      </c>
      <c r="J939" s="243" t="s">
        <v>4731</v>
      </c>
      <c r="K939" s="239">
        <v>3</v>
      </c>
    </row>
    <row r="940" spans="1:11" ht="75" x14ac:dyDescent="0.25">
      <c r="A940" s="239" t="s">
        <v>4657</v>
      </c>
      <c r="B940" s="239" t="s">
        <v>4732</v>
      </c>
      <c r="C940" s="239" t="s">
        <v>4733</v>
      </c>
      <c r="D940" s="240" t="s">
        <v>4734</v>
      </c>
      <c r="E940" s="239">
        <v>0</v>
      </c>
      <c r="F940" s="241" t="s">
        <v>4735</v>
      </c>
      <c r="G940" s="239">
        <v>1</v>
      </c>
      <c r="H940" s="242" t="s">
        <v>4736</v>
      </c>
      <c r="I940" s="239">
        <v>2</v>
      </c>
      <c r="J940" s="243" t="s">
        <v>3544</v>
      </c>
      <c r="K940" s="239">
        <v>3</v>
      </c>
    </row>
    <row r="941" spans="1:11" ht="60" x14ac:dyDescent="0.25">
      <c r="A941" s="239" t="s">
        <v>4737</v>
      </c>
      <c r="B941" s="239" t="s">
        <v>4738</v>
      </c>
      <c r="C941" s="239" t="s">
        <v>4739</v>
      </c>
      <c r="D941" s="240" t="s">
        <v>4740</v>
      </c>
      <c r="E941" s="239">
        <v>0</v>
      </c>
      <c r="F941" s="241" t="s">
        <v>4741</v>
      </c>
      <c r="G941" s="239">
        <v>1</v>
      </c>
      <c r="H941" s="241" t="s">
        <v>4742</v>
      </c>
      <c r="I941" s="239">
        <v>1</v>
      </c>
      <c r="J941" s="243" t="s">
        <v>4743</v>
      </c>
      <c r="K941" s="239">
        <v>3</v>
      </c>
    </row>
    <row r="942" spans="1:11" ht="45" x14ac:dyDescent="0.25">
      <c r="A942" s="239" t="s">
        <v>4737</v>
      </c>
      <c r="B942" s="239" t="s">
        <v>4744</v>
      </c>
      <c r="C942" s="239" t="s">
        <v>4745</v>
      </c>
      <c r="D942" s="240" t="s">
        <v>4746</v>
      </c>
      <c r="E942" s="239">
        <v>0</v>
      </c>
      <c r="F942" s="241" t="s">
        <v>4741</v>
      </c>
      <c r="G942" s="239">
        <v>1</v>
      </c>
      <c r="H942" s="241" t="s">
        <v>4742</v>
      </c>
      <c r="I942" s="239">
        <v>1</v>
      </c>
      <c r="J942" s="243" t="s">
        <v>4743</v>
      </c>
      <c r="K942" s="239">
        <v>3</v>
      </c>
    </row>
    <row r="943" spans="1:11" ht="90" x14ac:dyDescent="0.25">
      <c r="A943" s="239" t="s">
        <v>4737</v>
      </c>
      <c r="B943" s="239" t="s">
        <v>4747</v>
      </c>
      <c r="C943" s="239" t="s">
        <v>4392</v>
      </c>
      <c r="D943" s="240" t="s">
        <v>4748</v>
      </c>
      <c r="E943" s="239">
        <v>0</v>
      </c>
      <c r="F943" s="241" t="s">
        <v>4749</v>
      </c>
      <c r="G943" s="239">
        <v>1</v>
      </c>
      <c r="H943" s="242" t="s">
        <v>4750</v>
      </c>
      <c r="I943" s="239">
        <v>2</v>
      </c>
      <c r="J943" s="243" t="s">
        <v>4751</v>
      </c>
      <c r="K943" s="239">
        <v>3</v>
      </c>
    </row>
    <row r="944" spans="1:11" x14ac:dyDescent="0.25">
      <c r="A944" s="239" t="s">
        <v>4752</v>
      </c>
      <c r="B944" s="239" t="s">
        <v>4753</v>
      </c>
      <c r="C944" s="239" t="s">
        <v>4754</v>
      </c>
      <c r="D944" s="240" t="s">
        <v>4755</v>
      </c>
      <c r="E944" s="239">
        <v>0</v>
      </c>
      <c r="F944" s="241" t="s">
        <v>4756</v>
      </c>
      <c r="G944" s="239">
        <v>1</v>
      </c>
      <c r="H944" s="242" t="s">
        <v>4757</v>
      </c>
      <c r="I944" s="239">
        <v>2</v>
      </c>
      <c r="J944" s="243" t="s">
        <v>4758</v>
      </c>
      <c r="K944" s="239">
        <v>3</v>
      </c>
    </row>
    <row r="945" spans="1:11" ht="90" x14ac:dyDescent="0.25">
      <c r="A945" s="239" t="s">
        <v>4759</v>
      </c>
      <c r="B945" s="239" t="s">
        <v>4760</v>
      </c>
      <c r="C945" s="239" t="s">
        <v>4761</v>
      </c>
      <c r="D945" s="240" t="s">
        <v>4762</v>
      </c>
      <c r="E945" s="239">
        <v>0</v>
      </c>
      <c r="F945" s="239" t="s">
        <v>567</v>
      </c>
      <c r="G945" s="239"/>
      <c r="H945" s="239" t="s">
        <v>4763</v>
      </c>
      <c r="I945" s="239"/>
      <c r="J945" s="239" t="s">
        <v>567</v>
      </c>
      <c r="K945" s="239"/>
    </row>
    <row r="946" spans="1:11" ht="45" x14ac:dyDescent="0.25">
      <c r="A946" s="239" t="s">
        <v>4759</v>
      </c>
      <c r="B946" s="239" t="s">
        <v>4764</v>
      </c>
      <c r="C946" s="239" t="s">
        <v>4765</v>
      </c>
      <c r="D946" s="240" t="s">
        <v>4766</v>
      </c>
      <c r="E946" s="239">
        <v>0</v>
      </c>
      <c r="F946" s="239" t="s">
        <v>567</v>
      </c>
      <c r="G946" s="239"/>
      <c r="H946" s="239" t="s">
        <v>567</v>
      </c>
      <c r="I946" s="239"/>
      <c r="J946" s="243" t="s">
        <v>4767</v>
      </c>
      <c r="K946" s="239">
        <v>3</v>
      </c>
    </row>
    <row r="947" spans="1:11" ht="45" x14ac:dyDescent="0.25">
      <c r="A947" s="239" t="s">
        <v>4759</v>
      </c>
      <c r="B947" s="239" t="s">
        <v>4768</v>
      </c>
      <c r="C947" s="239" t="s">
        <v>4769</v>
      </c>
      <c r="D947" s="240" t="s">
        <v>4770</v>
      </c>
      <c r="E947" s="239">
        <v>0</v>
      </c>
      <c r="F947" s="239" t="s">
        <v>567</v>
      </c>
      <c r="G947" s="239"/>
      <c r="H947" s="239" t="s">
        <v>567</v>
      </c>
      <c r="I947" s="239"/>
      <c r="J947" s="243" t="s">
        <v>4771</v>
      </c>
      <c r="K947" s="239">
        <v>3</v>
      </c>
    </row>
    <row r="948" spans="1:11" ht="45" x14ac:dyDescent="0.25">
      <c r="A948" s="239" t="s">
        <v>4759</v>
      </c>
      <c r="B948" s="239" t="s">
        <v>4772</v>
      </c>
      <c r="C948" s="239" t="s">
        <v>4773</v>
      </c>
      <c r="D948" s="240" t="s">
        <v>4774</v>
      </c>
      <c r="E948" s="239">
        <v>0</v>
      </c>
      <c r="F948" s="239" t="s">
        <v>567</v>
      </c>
      <c r="G948" s="239"/>
      <c r="H948" s="239" t="s">
        <v>567</v>
      </c>
      <c r="I948" s="239"/>
      <c r="J948" s="243" t="s">
        <v>4775</v>
      </c>
      <c r="K948" s="239">
        <v>3</v>
      </c>
    </row>
    <row r="949" spans="1:11" ht="45" x14ac:dyDescent="0.25">
      <c r="A949" s="239" t="s">
        <v>4759</v>
      </c>
      <c r="B949" s="239" t="s">
        <v>4776</v>
      </c>
      <c r="C949" s="239" t="s">
        <v>4777</v>
      </c>
      <c r="D949" s="240" t="s">
        <v>4778</v>
      </c>
      <c r="E949" s="239">
        <v>0</v>
      </c>
      <c r="F949" s="239" t="s">
        <v>567</v>
      </c>
      <c r="G949" s="239"/>
      <c r="H949" s="239" t="s">
        <v>567</v>
      </c>
      <c r="I949" s="239"/>
      <c r="J949" s="243" t="s">
        <v>4779</v>
      </c>
      <c r="K949" s="239">
        <v>3</v>
      </c>
    </row>
    <row r="950" spans="1:11" ht="30" x14ac:dyDescent="0.25">
      <c r="A950" s="239" t="s">
        <v>4759</v>
      </c>
      <c r="B950" s="239" t="s">
        <v>4780</v>
      </c>
      <c r="C950" s="239" t="s">
        <v>4781</v>
      </c>
      <c r="D950" s="240" t="s">
        <v>4782</v>
      </c>
      <c r="E950" s="239">
        <v>0</v>
      </c>
      <c r="F950" s="239" t="s">
        <v>567</v>
      </c>
      <c r="G950" s="239"/>
      <c r="H950" s="239" t="s">
        <v>567</v>
      </c>
      <c r="I950" s="239"/>
      <c r="J950" s="243" t="s">
        <v>4230</v>
      </c>
      <c r="K950" s="239">
        <v>3</v>
      </c>
    </row>
    <row r="951" spans="1:11" ht="45" x14ac:dyDescent="0.25">
      <c r="A951" s="239" t="s">
        <v>4759</v>
      </c>
      <c r="B951" s="239" t="s">
        <v>4783</v>
      </c>
      <c r="C951" s="239" t="s">
        <v>4784</v>
      </c>
      <c r="D951" s="240" t="s">
        <v>4774</v>
      </c>
      <c r="E951" s="239">
        <v>0</v>
      </c>
      <c r="F951" s="239" t="s">
        <v>567</v>
      </c>
      <c r="G951" s="239"/>
      <c r="H951" s="239" t="s">
        <v>567</v>
      </c>
      <c r="I951" s="239"/>
      <c r="J951" s="243" t="s">
        <v>4785</v>
      </c>
      <c r="K951" s="239">
        <v>3</v>
      </c>
    </row>
    <row r="952" spans="1:11" ht="60" x14ac:dyDescent="0.25">
      <c r="A952" s="239" t="s">
        <v>4759</v>
      </c>
      <c r="B952" s="239" t="s">
        <v>4786</v>
      </c>
      <c r="C952" s="239" t="s">
        <v>4787</v>
      </c>
      <c r="D952" s="240" t="s">
        <v>4782</v>
      </c>
      <c r="E952" s="239">
        <v>0</v>
      </c>
      <c r="F952" s="239" t="s">
        <v>567</v>
      </c>
      <c r="G952" s="239"/>
      <c r="H952" s="239" t="s">
        <v>567</v>
      </c>
      <c r="I952" s="239"/>
      <c r="J952" s="243" t="s">
        <v>4788</v>
      </c>
      <c r="K952" s="239">
        <v>3</v>
      </c>
    </row>
    <row r="953" spans="1:11" ht="45" x14ac:dyDescent="0.25">
      <c r="A953" s="239" t="s">
        <v>4759</v>
      </c>
      <c r="B953" s="239" t="s">
        <v>4789</v>
      </c>
      <c r="C953" s="239" t="s">
        <v>4784</v>
      </c>
      <c r="D953" s="240" t="s">
        <v>4774</v>
      </c>
      <c r="E953" s="239">
        <v>0</v>
      </c>
      <c r="F953" s="239" t="s">
        <v>567</v>
      </c>
      <c r="G953" s="239"/>
      <c r="H953" s="239" t="s">
        <v>567</v>
      </c>
      <c r="I953" s="239"/>
      <c r="J953" s="243" t="s">
        <v>4790</v>
      </c>
      <c r="K953" s="239">
        <v>3</v>
      </c>
    </row>
    <row r="954" spans="1:11" ht="45" x14ac:dyDescent="0.25">
      <c r="A954" s="239" t="s">
        <v>4759</v>
      </c>
      <c r="B954" s="239" t="s">
        <v>4791</v>
      </c>
      <c r="C954" s="239" t="s">
        <v>4792</v>
      </c>
      <c r="D954" s="240" t="s">
        <v>4793</v>
      </c>
      <c r="E954" s="239">
        <v>0</v>
      </c>
      <c r="F954" s="239" t="s">
        <v>567</v>
      </c>
      <c r="G954" s="239"/>
      <c r="H954" s="239" t="s">
        <v>567</v>
      </c>
      <c r="I954" s="239"/>
      <c r="J954" s="243" t="s">
        <v>4794</v>
      </c>
      <c r="K954" s="239">
        <v>3</v>
      </c>
    </row>
    <row r="955" spans="1:11" ht="30" x14ac:dyDescent="0.25">
      <c r="A955" s="239" t="s">
        <v>567</v>
      </c>
      <c r="B955" s="239" t="s">
        <v>4795</v>
      </c>
      <c r="C955" s="239" t="s">
        <v>4796</v>
      </c>
      <c r="D955" s="240" t="s">
        <v>4797</v>
      </c>
      <c r="E955" s="239">
        <v>0</v>
      </c>
      <c r="F955" s="241" t="s">
        <v>4798</v>
      </c>
      <c r="G955" s="239">
        <v>1</v>
      </c>
      <c r="H955" s="242" t="s">
        <v>4799</v>
      </c>
      <c r="I955" s="239">
        <v>2</v>
      </c>
      <c r="J955" s="243" t="s">
        <v>4800</v>
      </c>
      <c r="K955" s="239">
        <v>3</v>
      </c>
    </row>
    <row r="956" spans="1:11" ht="60" x14ac:dyDescent="0.25">
      <c r="A956" s="239" t="s">
        <v>2552</v>
      </c>
      <c r="B956" s="239" t="s">
        <v>4801</v>
      </c>
      <c r="C956" s="239" t="s">
        <v>4796</v>
      </c>
      <c r="D956" s="239" t="s">
        <v>4802</v>
      </c>
      <c r="E956" s="239"/>
      <c r="F956" s="239" t="s">
        <v>4803</v>
      </c>
      <c r="G956" s="239"/>
      <c r="H956" s="239" t="s">
        <v>4804</v>
      </c>
      <c r="I956" s="239"/>
      <c r="J956" s="239" t="s">
        <v>4805</v>
      </c>
      <c r="K956" s="239"/>
    </row>
    <row r="957" spans="1:11" ht="60" x14ac:dyDescent="0.25">
      <c r="A957" s="239" t="s">
        <v>4806</v>
      </c>
      <c r="B957" s="239" t="s">
        <v>4807</v>
      </c>
      <c r="C957" s="239" t="s">
        <v>4808</v>
      </c>
      <c r="D957" s="240" t="s">
        <v>4809</v>
      </c>
      <c r="E957" s="239">
        <v>0</v>
      </c>
      <c r="F957" s="241" t="s">
        <v>4810</v>
      </c>
      <c r="G957" s="239">
        <v>1</v>
      </c>
      <c r="H957" s="239" t="s">
        <v>567</v>
      </c>
      <c r="I957" s="239"/>
      <c r="J957" s="243" t="s">
        <v>4811</v>
      </c>
      <c r="K957" s="239">
        <v>3</v>
      </c>
    </row>
    <row r="958" spans="1:11" ht="45" x14ac:dyDescent="0.25">
      <c r="A958" s="239" t="s">
        <v>4806</v>
      </c>
      <c r="B958" s="239" t="s">
        <v>4812</v>
      </c>
      <c r="C958" s="239" t="s">
        <v>4813</v>
      </c>
      <c r="D958" s="240" t="s">
        <v>4814</v>
      </c>
      <c r="E958" s="239">
        <v>0</v>
      </c>
      <c r="F958" s="239" t="s">
        <v>567</v>
      </c>
      <c r="G958" s="239"/>
      <c r="H958" s="239" t="s">
        <v>567</v>
      </c>
      <c r="I958" s="239"/>
      <c r="J958" s="242" t="s">
        <v>4815</v>
      </c>
      <c r="K958" s="239">
        <v>2</v>
      </c>
    </row>
    <row r="959" spans="1:11" ht="45" x14ac:dyDescent="0.25">
      <c r="A959" s="239" t="s">
        <v>4806</v>
      </c>
      <c r="B959" s="239" t="s">
        <v>4816</v>
      </c>
      <c r="C959" s="239" t="s">
        <v>4817</v>
      </c>
      <c r="D959" s="240" t="s">
        <v>4818</v>
      </c>
      <c r="E959" s="239">
        <v>0</v>
      </c>
      <c r="F959" s="241" t="s">
        <v>4819</v>
      </c>
      <c r="G959" s="239">
        <v>1</v>
      </c>
      <c r="H959" s="239" t="s">
        <v>567</v>
      </c>
      <c r="I959" s="239"/>
      <c r="J959" s="242" t="s">
        <v>4820</v>
      </c>
      <c r="K959" s="239">
        <v>2</v>
      </c>
    </row>
    <row r="960" spans="1:11" ht="75" x14ac:dyDescent="0.25">
      <c r="A960" s="239" t="s">
        <v>4806</v>
      </c>
      <c r="B960" s="239" t="s">
        <v>4821</v>
      </c>
      <c r="C960" s="239" t="s">
        <v>4822</v>
      </c>
      <c r="D960" s="240" t="s">
        <v>4823</v>
      </c>
      <c r="E960" s="239">
        <v>0</v>
      </c>
      <c r="F960" s="239" t="s">
        <v>567</v>
      </c>
      <c r="G960" s="239"/>
      <c r="H960" s="241" t="s">
        <v>4824</v>
      </c>
      <c r="I960" s="239">
        <v>1</v>
      </c>
      <c r="J960" s="242" t="s">
        <v>4825</v>
      </c>
      <c r="K960" s="239">
        <v>2</v>
      </c>
    </row>
    <row r="961" spans="1:11" ht="30" x14ac:dyDescent="0.25">
      <c r="A961" s="239" t="s">
        <v>4806</v>
      </c>
      <c r="B961" s="239" t="s">
        <v>4826</v>
      </c>
      <c r="C961" s="239" t="s">
        <v>4827</v>
      </c>
      <c r="D961" s="240" t="s">
        <v>4828</v>
      </c>
      <c r="E961" s="239">
        <v>0</v>
      </c>
      <c r="F961" s="241" t="s">
        <v>4829</v>
      </c>
      <c r="G961" s="239">
        <v>1</v>
      </c>
      <c r="H961" s="239" t="s">
        <v>567</v>
      </c>
      <c r="I961" s="239"/>
      <c r="J961" s="242" t="s">
        <v>4830</v>
      </c>
      <c r="K961" s="239">
        <v>2</v>
      </c>
    </row>
    <row r="962" spans="1:11" ht="135" x14ac:dyDescent="0.25">
      <c r="A962" s="239" t="s">
        <v>4761</v>
      </c>
      <c r="B962" s="239" t="s">
        <v>4831</v>
      </c>
      <c r="C962" s="239" t="s">
        <v>3811</v>
      </c>
      <c r="D962" s="240" t="s">
        <v>4832</v>
      </c>
      <c r="E962" s="239">
        <v>0</v>
      </c>
      <c r="F962" s="239" t="s">
        <v>567</v>
      </c>
      <c r="G962" s="239"/>
      <c r="H962" s="242" t="s">
        <v>4833</v>
      </c>
      <c r="I962" s="239">
        <v>2</v>
      </c>
      <c r="J962" s="243" t="s">
        <v>4834</v>
      </c>
      <c r="K962" s="239">
        <v>3</v>
      </c>
    </row>
    <row r="963" spans="1:11" ht="90" x14ac:dyDescent="0.25">
      <c r="A963" s="239" t="s">
        <v>4761</v>
      </c>
      <c r="B963" s="239" t="s">
        <v>4835</v>
      </c>
      <c r="C963" s="239" t="s">
        <v>2915</v>
      </c>
      <c r="D963" s="240" t="s">
        <v>4836</v>
      </c>
      <c r="E963" s="239">
        <v>0</v>
      </c>
      <c r="F963" s="239" t="s">
        <v>567</v>
      </c>
      <c r="G963" s="239"/>
      <c r="H963" s="242" t="s">
        <v>4763</v>
      </c>
      <c r="I963" s="239">
        <v>2</v>
      </c>
      <c r="J963" s="243" t="s">
        <v>4837</v>
      </c>
      <c r="K963" s="239">
        <v>3</v>
      </c>
    </row>
    <row r="964" spans="1:11" ht="45" x14ac:dyDescent="0.25">
      <c r="A964" s="239" t="s">
        <v>4761</v>
      </c>
      <c r="B964" s="239" t="s">
        <v>4838</v>
      </c>
      <c r="C964" s="239" t="s">
        <v>4765</v>
      </c>
      <c r="D964" s="240" t="s">
        <v>4766</v>
      </c>
      <c r="E964" s="239">
        <v>0</v>
      </c>
      <c r="F964" s="239" t="s">
        <v>567</v>
      </c>
      <c r="G964" s="239"/>
      <c r="H964" s="239" t="s">
        <v>567</v>
      </c>
      <c r="I964" s="239"/>
      <c r="J964" s="243" t="s">
        <v>4767</v>
      </c>
      <c r="K964" s="239">
        <v>3</v>
      </c>
    </row>
    <row r="965" spans="1:11" ht="60" x14ac:dyDescent="0.25">
      <c r="A965" s="239" t="s">
        <v>4769</v>
      </c>
      <c r="B965" s="239" t="s">
        <v>4839</v>
      </c>
      <c r="C965" s="239" t="s">
        <v>3811</v>
      </c>
      <c r="D965" s="240" t="s">
        <v>4840</v>
      </c>
      <c r="E965" s="239">
        <v>0</v>
      </c>
      <c r="F965" s="239" t="s">
        <v>567</v>
      </c>
      <c r="G965" s="239"/>
      <c r="H965" s="239" t="s">
        <v>567</v>
      </c>
      <c r="I965" s="239"/>
      <c r="J965" s="243" t="s">
        <v>4841</v>
      </c>
      <c r="K965" s="239">
        <v>3</v>
      </c>
    </row>
    <row r="966" spans="1:11" ht="45" x14ac:dyDescent="0.25">
      <c r="A966" s="239" t="s">
        <v>4769</v>
      </c>
      <c r="B966" s="239" t="s">
        <v>4842</v>
      </c>
      <c r="C966" s="239" t="s">
        <v>4784</v>
      </c>
      <c r="D966" s="240" t="s">
        <v>4774</v>
      </c>
      <c r="E966" s="239">
        <v>0</v>
      </c>
      <c r="F966" s="239" t="s">
        <v>567</v>
      </c>
      <c r="G966" s="239"/>
      <c r="H966" s="239" t="s">
        <v>567</v>
      </c>
      <c r="I966" s="239"/>
      <c r="J966" s="243" t="s">
        <v>4775</v>
      </c>
      <c r="K966" s="239">
        <v>3</v>
      </c>
    </row>
    <row r="967" spans="1:11" ht="75" x14ac:dyDescent="0.25">
      <c r="A967" s="239" t="s">
        <v>4781</v>
      </c>
      <c r="B967" s="239" t="s">
        <v>4843</v>
      </c>
      <c r="C967" s="239" t="s">
        <v>3811</v>
      </c>
      <c r="D967" s="240" t="s">
        <v>4844</v>
      </c>
      <c r="E967" s="239">
        <v>0</v>
      </c>
      <c r="F967" s="239" t="s">
        <v>567</v>
      </c>
      <c r="G967" s="239"/>
      <c r="H967" s="239" t="s">
        <v>567</v>
      </c>
      <c r="I967" s="239"/>
      <c r="J967" s="243" t="s">
        <v>4845</v>
      </c>
      <c r="K967" s="239">
        <v>3</v>
      </c>
    </row>
    <row r="968" spans="1:11" ht="45" x14ac:dyDescent="0.25">
      <c r="A968" s="239" t="s">
        <v>4781</v>
      </c>
      <c r="B968" s="239" t="s">
        <v>4846</v>
      </c>
      <c r="C968" s="239" t="s">
        <v>4784</v>
      </c>
      <c r="D968" s="240" t="s">
        <v>4774</v>
      </c>
      <c r="E968" s="239">
        <v>0</v>
      </c>
      <c r="F968" s="239" t="s">
        <v>567</v>
      </c>
      <c r="G968" s="239"/>
      <c r="H968" s="239" t="s">
        <v>567</v>
      </c>
      <c r="I968" s="239"/>
      <c r="J968" s="243" t="s">
        <v>4785</v>
      </c>
      <c r="K968" s="239">
        <v>3</v>
      </c>
    </row>
    <row r="969" spans="1:11" ht="135" x14ac:dyDescent="0.25">
      <c r="A969" s="239" t="s">
        <v>4787</v>
      </c>
      <c r="B969" s="239" t="s">
        <v>4847</v>
      </c>
      <c r="C969" s="239" t="s">
        <v>3811</v>
      </c>
      <c r="D969" s="240" t="s">
        <v>4848</v>
      </c>
      <c r="E969" s="239">
        <v>0</v>
      </c>
      <c r="F969" s="239" t="s">
        <v>567</v>
      </c>
      <c r="G969" s="239"/>
      <c r="H969" s="239" t="s">
        <v>567</v>
      </c>
      <c r="I969" s="239"/>
      <c r="J969" s="243" t="s">
        <v>4849</v>
      </c>
      <c r="K969" s="239">
        <v>3</v>
      </c>
    </row>
    <row r="970" spans="1:11" ht="60" x14ac:dyDescent="0.25">
      <c r="A970" s="239" t="s">
        <v>4787</v>
      </c>
      <c r="B970" s="239" t="s">
        <v>4850</v>
      </c>
      <c r="C970" s="239" t="s">
        <v>4784</v>
      </c>
      <c r="D970" s="240" t="s">
        <v>4851</v>
      </c>
      <c r="E970" s="239">
        <v>0</v>
      </c>
      <c r="F970" s="239" t="s">
        <v>567</v>
      </c>
      <c r="G970" s="239"/>
      <c r="H970" s="239" t="s">
        <v>567</v>
      </c>
      <c r="I970" s="239"/>
      <c r="J970" s="243" t="s">
        <v>4852</v>
      </c>
      <c r="K970" s="239">
        <v>3</v>
      </c>
    </row>
    <row r="971" spans="1:11" ht="45" x14ac:dyDescent="0.25">
      <c r="A971" s="239" t="s">
        <v>4787</v>
      </c>
      <c r="B971" s="239" t="s">
        <v>4853</v>
      </c>
      <c r="C971" s="239" t="s">
        <v>4792</v>
      </c>
      <c r="D971" s="240" t="s">
        <v>4854</v>
      </c>
      <c r="E971" s="239">
        <v>0</v>
      </c>
      <c r="F971" s="239" t="s">
        <v>567</v>
      </c>
      <c r="G971" s="239"/>
      <c r="H971" s="239" t="s">
        <v>567</v>
      </c>
      <c r="I971" s="239"/>
      <c r="J971" s="243" t="s">
        <v>4794</v>
      </c>
      <c r="K971" s="239">
        <v>3</v>
      </c>
    </row>
    <row r="972" spans="1:11" ht="30" x14ac:dyDescent="0.25">
      <c r="A972" s="239" t="s">
        <v>4855</v>
      </c>
      <c r="B972" s="239" t="s">
        <v>4856</v>
      </c>
      <c r="C972" s="239" t="s">
        <v>1203</v>
      </c>
      <c r="D972" s="240" t="s">
        <v>4857</v>
      </c>
      <c r="E972" s="239">
        <v>0</v>
      </c>
      <c r="F972" s="239" t="s">
        <v>567</v>
      </c>
      <c r="G972" s="239"/>
      <c r="H972" s="239" t="s">
        <v>567</v>
      </c>
      <c r="I972" s="239"/>
      <c r="J972" s="243" t="s">
        <v>4858</v>
      </c>
      <c r="K972" s="239">
        <v>3</v>
      </c>
    </row>
    <row r="973" spans="1:11" ht="45" x14ac:dyDescent="0.25">
      <c r="A973" s="239" t="s">
        <v>263</v>
      </c>
      <c r="B973" s="239" t="s">
        <v>4859</v>
      </c>
      <c r="C973" s="239" t="s">
        <v>4860</v>
      </c>
      <c r="D973" s="240" t="s">
        <v>4861</v>
      </c>
      <c r="E973" s="239">
        <v>0</v>
      </c>
      <c r="F973" s="239" t="s">
        <v>567</v>
      </c>
      <c r="G973" s="239"/>
      <c r="H973" s="242" t="s">
        <v>4862</v>
      </c>
      <c r="I973" s="239">
        <v>2</v>
      </c>
      <c r="J973" s="243" t="s">
        <v>4863</v>
      </c>
      <c r="K973" s="239">
        <v>3</v>
      </c>
    </row>
    <row r="974" spans="1:11" ht="30" x14ac:dyDescent="0.25">
      <c r="A974" s="239" t="s">
        <v>263</v>
      </c>
      <c r="B974" s="239" t="s">
        <v>4864</v>
      </c>
      <c r="C974" s="239" t="s">
        <v>4860</v>
      </c>
      <c r="D974" s="239" t="s">
        <v>4865</v>
      </c>
      <c r="E974" s="239"/>
      <c r="F974" s="239" t="s">
        <v>567</v>
      </c>
      <c r="G974" s="239"/>
      <c r="H974" s="239" t="s">
        <v>567</v>
      </c>
      <c r="I974" s="239"/>
      <c r="J974" s="239" t="s">
        <v>4866</v>
      </c>
      <c r="K974" s="239"/>
    </row>
    <row r="975" spans="1:11" ht="105" x14ac:dyDescent="0.25">
      <c r="A975" s="239" t="s">
        <v>4737</v>
      </c>
      <c r="B975" s="239" t="s">
        <v>4867</v>
      </c>
      <c r="C975" s="239" t="s">
        <v>4868</v>
      </c>
      <c r="D975" s="240" t="s">
        <v>4740</v>
      </c>
      <c r="E975" s="239">
        <v>0</v>
      </c>
      <c r="F975" s="241" t="s">
        <v>4741</v>
      </c>
      <c r="G975" s="239">
        <v>1</v>
      </c>
      <c r="H975" s="242" t="s">
        <v>4742</v>
      </c>
      <c r="I975" s="239">
        <v>2</v>
      </c>
      <c r="J975" s="243" t="s">
        <v>4743</v>
      </c>
      <c r="K975" s="239">
        <v>3</v>
      </c>
    </row>
    <row r="976" spans="1:11" ht="45" x14ac:dyDescent="0.25">
      <c r="A976" s="239" t="s">
        <v>4737</v>
      </c>
      <c r="B976" s="239" t="s">
        <v>4869</v>
      </c>
      <c r="C976" s="239" t="s">
        <v>4745</v>
      </c>
      <c r="D976" s="240" t="s">
        <v>4746</v>
      </c>
      <c r="E976" s="239">
        <v>0</v>
      </c>
      <c r="F976" s="241" t="s">
        <v>4741</v>
      </c>
      <c r="G976" s="239">
        <v>1</v>
      </c>
      <c r="H976" s="242" t="s">
        <v>4742</v>
      </c>
      <c r="I976" s="239">
        <v>2</v>
      </c>
      <c r="J976" s="243" t="s">
        <v>4743</v>
      </c>
      <c r="K976" s="239">
        <v>3</v>
      </c>
    </row>
    <row r="977" spans="1:11" ht="90" x14ac:dyDescent="0.25">
      <c r="A977" s="239" t="s">
        <v>4737</v>
      </c>
      <c r="B977" s="239" t="s">
        <v>4870</v>
      </c>
      <c r="C977" s="239" t="s">
        <v>2915</v>
      </c>
      <c r="D977" s="240" t="s">
        <v>4748</v>
      </c>
      <c r="E977" s="239">
        <v>0</v>
      </c>
      <c r="F977" s="242" t="s">
        <v>4871</v>
      </c>
      <c r="G977" s="239">
        <v>2</v>
      </c>
      <c r="H977" s="243" t="s">
        <v>4750</v>
      </c>
      <c r="I977" s="239">
        <v>3</v>
      </c>
      <c r="J977" s="243" t="s">
        <v>4751</v>
      </c>
      <c r="K977" s="239">
        <v>3</v>
      </c>
    </row>
    <row r="978" spans="1:11" ht="105" x14ac:dyDescent="0.25">
      <c r="A978" s="239" t="s">
        <v>4872</v>
      </c>
      <c r="B978" s="239" t="s">
        <v>4873</v>
      </c>
      <c r="C978" s="239" t="s">
        <v>4874</v>
      </c>
      <c r="D978" s="239" t="s">
        <v>4875</v>
      </c>
      <c r="E978" s="239"/>
      <c r="F978" s="239" t="s">
        <v>4876</v>
      </c>
      <c r="G978" s="239"/>
      <c r="H978" s="239" t="s">
        <v>4877</v>
      </c>
      <c r="I978" s="239"/>
      <c r="J978" s="239" t="s">
        <v>4878</v>
      </c>
      <c r="K978" s="239"/>
    </row>
    <row r="979" spans="1:11" x14ac:dyDescent="0.25">
      <c r="A979" s="239" t="s">
        <v>4879</v>
      </c>
      <c r="B979" s="239" t="s">
        <v>4880</v>
      </c>
      <c r="C979" s="239" t="s">
        <v>4881</v>
      </c>
      <c r="D979" s="239" t="s">
        <v>567</v>
      </c>
      <c r="E979" s="239"/>
      <c r="F979" s="239" t="s">
        <v>567</v>
      </c>
      <c r="G979" s="239"/>
      <c r="H979" s="239" t="s">
        <v>567</v>
      </c>
      <c r="I979" s="239"/>
      <c r="J979" s="239" t="s">
        <v>567</v>
      </c>
      <c r="K979" s="239"/>
    </row>
    <row r="980" spans="1:11" ht="30" x14ac:dyDescent="0.25">
      <c r="A980" s="239" t="s">
        <v>3667</v>
      </c>
      <c r="B980" s="239" t="s">
        <v>4882</v>
      </c>
      <c r="C980" s="239" t="s">
        <v>4883</v>
      </c>
      <c r="D980" s="239" t="s">
        <v>567</v>
      </c>
      <c r="E980" s="239"/>
      <c r="F980" s="239" t="s">
        <v>567</v>
      </c>
      <c r="G980" s="239"/>
      <c r="H980" s="239" t="s">
        <v>567</v>
      </c>
      <c r="I980" s="239"/>
      <c r="J980" s="239" t="s">
        <v>567</v>
      </c>
      <c r="K980" s="239"/>
    </row>
    <row r="981" spans="1:11" ht="30" x14ac:dyDescent="0.25">
      <c r="A981" s="239" t="s">
        <v>4884</v>
      </c>
      <c r="B981" s="239" t="s">
        <v>4885</v>
      </c>
      <c r="C981" s="239" t="s">
        <v>4883</v>
      </c>
      <c r="D981" s="239" t="s">
        <v>567</v>
      </c>
      <c r="E981" s="239"/>
      <c r="F981" s="239" t="s">
        <v>567</v>
      </c>
      <c r="G981" s="239"/>
      <c r="H981" s="239" t="s">
        <v>567</v>
      </c>
      <c r="I981" s="239"/>
      <c r="J981" s="239" t="s">
        <v>567</v>
      </c>
      <c r="K981" s="239"/>
    </row>
    <row r="982" spans="1:11" ht="60" x14ac:dyDescent="0.25">
      <c r="A982" s="239" t="s">
        <v>4659</v>
      </c>
      <c r="B982" s="239" t="s">
        <v>4886</v>
      </c>
      <c r="C982" s="239" t="s">
        <v>4887</v>
      </c>
      <c r="D982" s="239" t="s">
        <v>4888</v>
      </c>
      <c r="E982" s="239"/>
      <c r="F982" s="239" t="s">
        <v>4889</v>
      </c>
      <c r="G982" s="239"/>
      <c r="H982" s="239" t="s">
        <v>4890</v>
      </c>
      <c r="I982" s="239"/>
      <c r="J982" s="239" t="s">
        <v>4891</v>
      </c>
      <c r="K982" s="239"/>
    </row>
    <row r="983" spans="1:11" ht="30" x14ac:dyDescent="0.25">
      <c r="A983" s="239" t="s">
        <v>3803</v>
      </c>
      <c r="B983" s="239" t="s">
        <v>4892</v>
      </c>
      <c r="C983" s="239" t="s">
        <v>4893</v>
      </c>
      <c r="D983" s="239" t="s">
        <v>4894</v>
      </c>
      <c r="E983" s="239"/>
      <c r="F983" s="239" t="s">
        <v>4895</v>
      </c>
      <c r="G983" s="239"/>
      <c r="H983" s="239" t="s">
        <v>4896</v>
      </c>
      <c r="I983" s="239"/>
      <c r="J983" s="239" t="s">
        <v>4897</v>
      </c>
      <c r="K983" s="239"/>
    </row>
    <row r="984" spans="1:11" ht="45" x14ac:dyDescent="0.25">
      <c r="A984" s="239" t="s">
        <v>3805</v>
      </c>
      <c r="B984" s="239" t="s">
        <v>4898</v>
      </c>
      <c r="C984" s="239" t="s">
        <v>4899</v>
      </c>
      <c r="D984" s="240" t="s">
        <v>4900</v>
      </c>
      <c r="E984" s="239">
        <v>0</v>
      </c>
      <c r="F984" s="241" t="s">
        <v>4901</v>
      </c>
      <c r="G984" s="239">
        <v>1</v>
      </c>
      <c r="H984" s="242" t="s">
        <v>4902</v>
      </c>
      <c r="I984" s="239">
        <v>2</v>
      </c>
      <c r="J984" s="242" t="s">
        <v>4903</v>
      </c>
      <c r="K984" s="239">
        <v>2</v>
      </c>
    </row>
    <row r="985" spans="1:11" ht="45" x14ac:dyDescent="0.25">
      <c r="A985" s="239" t="s">
        <v>4904</v>
      </c>
      <c r="B985" s="239" t="s">
        <v>4905</v>
      </c>
      <c r="C985" s="239" t="s">
        <v>4906</v>
      </c>
      <c r="D985" s="239" t="s">
        <v>4907</v>
      </c>
      <c r="E985" s="239"/>
      <c r="F985" s="239" t="s">
        <v>4908</v>
      </c>
      <c r="G985" s="239"/>
      <c r="H985" s="239" t="s">
        <v>4909</v>
      </c>
      <c r="I985" s="239"/>
      <c r="J985" s="239" t="s">
        <v>4910</v>
      </c>
      <c r="K985" s="239"/>
    </row>
    <row r="986" spans="1:11" ht="30" x14ac:dyDescent="0.25">
      <c r="A986" s="239" t="s">
        <v>4911</v>
      </c>
      <c r="B986" s="239" t="s">
        <v>4912</v>
      </c>
      <c r="C986" s="239" t="s">
        <v>4913</v>
      </c>
      <c r="D986" s="239" t="s">
        <v>4914</v>
      </c>
      <c r="E986" s="239"/>
      <c r="F986" s="239" t="s">
        <v>4915</v>
      </c>
      <c r="G986" s="239"/>
      <c r="H986" s="239" t="s">
        <v>4916</v>
      </c>
      <c r="I986" s="239"/>
      <c r="J986" s="239" t="s">
        <v>4917</v>
      </c>
      <c r="K986" s="239"/>
    </row>
    <row r="987" spans="1:11" ht="30" x14ac:dyDescent="0.25">
      <c r="A987" s="239" t="s">
        <v>4918</v>
      </c>
      <c r="B987" s="239" t="s">
        <v>4919</v>
      </c>
      <c r="C987" s="239" t="s">
        <v>4920</v>
      </c>
      <c r="D987" s="239" t="s">
        <v>4921</v>
      </c>
      <c r="E987" s="239"/>
      <c r="F987" s="239" t="s">
        <v>4922</v>
      </c>
      <c r="G987" s="239"/>
      <c r="H987" s="239" t="s">
        <v>4923</v>
      </c>
      <c r="I987" s="239"/>
      <c r="J987" s="239" t="s">
        <v>4924</v>
      </c>
      <c r="K987" s="239"/>
    </row>
    <row r="988" spans="1:11" ht="30" x14ac:dyDescent="0.25">
      <c r="A988" s="239" t="s">
        <v>4925</v>
      </c>
      <c r="B988" s="239" t="s">
        <v>4926</v>
      </c>
      <c r="C988" s="239" t="s">
        <v>4927</v>
      </c>
      <c r="D988" s="239" t="s">
        <v>4928</v>
      </c>
      <c r="E988" s="239"/>
      <c r="F988" s="239" t="s">
        <v>4929</v>
      </c>
      <c r="G988" s="239"/>
      <c r="H988" s="239" t="s">
        <v>4930</v>
      </c>
      <c r="I988" s="239"/>
      <c r="J988" s="239" t="s">
        <v>4931</v>
      </c>
      <c r="K988" s="239"/>
    </row>
    <row r="989" spans="1:11" ht="45" x14ac:dyDescent="0.25">
      <c r="A989" s="239" t="s">
        <v>4932</v>
      </c>
      <c r="B989" s="239" t="s">
        <v>4933</v>
      </c>
      <c r="C989" s="239" t="s">
        <v>4934</v>
      </c>
      <c r="D989" s="240" t="s">
        <v>4935</v>
      </c>
      <c r="E989" s="239">
        <v>0</v>
      </c>
      <c r="F989" s="240" t="s">
        <v>4936</v>
      </c>
      <c r="G989" s="239">
        <v>0</v>
      </c>
      <c r="H989" s="242" t="s">
        <v>4937</v>
      </c>
      <c r="I989" s="239">
        <v>2</v>
      </c>
      <c r="J989" s="243" t="s">
        <v>4938</v>
      </c>
      <c r="K989" s="239">
        <v>3</v>
      </c>
    </row>
    <row r="990" spans="1:11" ht="30" x14ac:dyDescent="0.25">
      <c r="A990" s="239" t="s">
        <v>4932</v>
      </c>
      <c r="B990" s="239" t="s">
        <v>4939</v>
      </c>
      <c r="C990" s="239" t="s">
        <v>4940</v>
      </c>
      <c r="D990" s="240" t="s">
        <v>609</v>
      </c>
      <c r="E990" s="239">
        <v>0</v>
      </c>
      <c r="F990" s="242" t="s">
        <v>1306</v>
      </c>
      <c r="G990" s="239">
        <v>2</v>
      </c>
      <c r="H990" s="242" t="s">
        <v>1307</v>
      </c>
      <c r="I990" s="239">
        <v>2</v>
      </c>
      <c r="J990" s="243" t="s">
        <v>536</v>
      </c>
      <c r="K990" s="239">
        <v>3</v>
      </c>
    </row>
    <row r="991" spans="1:11" x14ac:dyDescent="0.25">
      <c r="A991" s="239" t="s">
        <v>4932</v>
      </c>
      <c r="B991" s="239" t="s">
        <v>4941</v>
      </c>
      <c r="C991" s="239" t="s">
        <v>4942</v>
      </c>
      <c r="D991" s="240" t="s">
        <v>609</v>
      </c>
      <c r="E991" s="239">
        <v>0</v>
      </c>
      <c r="F991" s="243" t="s">
        <v>1306</v>
      </c>
      <c r="G991" s="239">
        <v>3</v>
      </c>
      <c r="H991" s="243" t="s">
        <v>4943</v>
      </c>
      <c r="I991" s="239">
        <v>3</v>
      </c>
      <c r="J991" s="243" t="s">
        <v>4944</v>
      </c>
      <c r="K991" s="239">
        <v>3</v>
      </c>
    </row>
    <row r="992" spans="1:11" ht="30" x14ac:dyDescent="0.25">
      <c r="A992" s="239" t="s">
        <v>4945</v>
      </c>
      <c r="B992" s="239" t="s">
        <v>4946</v>
      </c>
      <c r="C992" s="239" t="s">
        <v>4947</v>
      </c>
      <c r="D992" s="240" t="s">
        <v>4948</v>
      </c>
      <c r="E992" s="239">
        <v>0</v>
      </c>
      <c r="F992" s="241" t="s">
        <v>4949</v>
      </c>
      <c r="G992" s="239">
        <v>1</v>
      </c>
      <c r="H992" s="242" t="s">
        <v>4950</v>
      </c>
      <c r="I992" s="239">
        <v>2</v>
      </c>
      <c r="J992" s="243" t="s">
        <v>4951</v>
      </c>
      <c r="K992" s="239">
        <v>3</v>
      </c>
    </row>
    <row r="993" spans="1:11" ht="30" x14ac:dyDescent="0.25">
      <c r="A993" s="239" t="s">
        <v>4945</v>
      </c>
      <c r="B993" s="239" t="s">
        <v>4952</v>
      </c>
      <c r="C993" s="239" t="s">
        <v>4953</v>
      </c>
      <c r="D993" s="240" t="s">
        <v>4954</v>
      </c>
      <c r="E993" s="239">
        <v>0</v>
      </c>
      <c r="F993" s="241" t="s">
        <v>4955</v>
      </c>
      <c r="G993" s="239">
        <v>1</v>
      </c>
      <c r="H993" s="242" t="s">
        <v>4956</v>
      </c>
      <c r="I993" s="239">
        <v>2</v>
      </c>
      <c r="J993" s="243" t="s">
        <v>4957</v>
      </c>
      <c r="K993" s="239">
        <v>3</v>
      </c>
    </row>
    <row r="994" spans="1:11" ht="30" x14ac:dyDescent="0.25">
      <c r="A994" s="239" t="s">
        <v>4945</v>
      </c>
      <c r="B994" s="239" t="s">
        <v>4958</v>
      </c>
      <c r="C994" s="239" t="s">
        <v>4959</v>
      </c>
      <c r="D994" s="240" t="s">
        <v>4960</v>
      </c>
      <c r="E994" s="239">
        <v>0</v>
      </c>
      <c r="F994" s="241" t="s">
        <v>4961</v>
      </c>
      <c r="G994" s="239">
        <v>1</v>
      </c>
      <c r="H994" s="242" t="s">
        <v>4962</v>
      </c>
      <c r="I994" s="239">
        <v>2</v>
      </c>
      <c r="J994" s="243" t="s">
        <v>4963</v>
      </c>
      <c r="K994" s="239">
        <v>3</v>
      </c>
    </row>
    <row r="995" spans="1:11" ht="30" x14ac:dyDescent="0.25">
      <c r="A995" s="239" t="s">
        <v>4945</v>
      </c>
      <c r="B995" s="239" t="s">
        <v>4964</v>
      </c>
      <c r="C995" s="239" t="s">
        <v>2634</v>
      </c>
      <c r="D995" s="240" t="s">
        <v>4965</v>
      </c>
      <c r="E995" s="239">
        <v>0</v>
      </c>
      <c r="F995" s="241" t="s">
        <v>4966</v>
      </c>
      <c r="G995" s="239">
        <v>1</v>
      </c>
      <c r="H995" s="242" t="s">
        <v>4967</v>
      </c>
      <c r="I995" s="239">
        <v>2</v>
      </c>
      <c r="J995" s="242" t="s">
        <v>4968</v>
      </c>
      <c r="K995" s="239">
        <v>2</v>
      </c>
    </row>
    <row r="996" spans="1:11" ht="30" x14ac:dyDescent="0.25">
      <c r="A996" s="239" t="s">
        <v>4945</v>
      </c>
      <c r="B996" s="239" t="s">
        <v>4969</v>
      </c>
      <c r="C996" s="239" t="s">
        <v>4970</v>
      </c>
      <c r="D996" s="240" t="s">
        <v>4971</v>
      </c>
      <c r="E996" s="239">
        <v>0</v>
      </c>
      <c r="F996" s="241" t="s">
        <v>4972</v>
      </c>
      <c r="G996" s="239">
        <v>1</v>
      </c>
      <c r="H996" s="242" t="s">
        <v>4973</v>
      </c>
      <c r="I996" s="239">
        <v>2</v>
      </c>
      <c r="J996" s="242" t="s">
        <v>4974</v>
      </c>
      <c r="K996" s="239">
        <v>2</v>
      </c>
    </row>
    <row r="997" spans="1:11" ht="45" x14ac:dyDescent="0.25">
      <c r="A997" s="239" t="s">
        <v>4975</v>
      </c>
      <c r="B997" s="239" t="s">
        <v>4976</v>
      </c>
      <c r="C997" s="239" t="s">
        <v>4977</v>
      </c>
      <c r="D997" s="240" t="s">
        <v>4978</v>
      </c>
      <c r="E997" s="239">
        <v>0</v>
      </c>
      <c r="F997" s="241" t="s">
        <v>4979</v>
      </c>
      <c r="G997" s="239">
        <v>1</v>
      </c>
      <c r="H997" s="243" t="s">
        <v>4980</v>
      </c>
      <c r="I997" s="239">
        <v>3</v>
      </c>
      <c r="J997" s="243" t="s">
        <v>4981</v>
      </c>
      <c r="K997" s="239">
        <v>3</v>
      </c>
    </row>
    <row r="998" spans="1:11" ht="30" x14ac:dyDescent="0.25">
      <c r="A998" s="239" t="s">
        <v>4982</v>
      </c>
      <c r="B998" s="239" t="s">
        <v>4983</v>
      </c>
      <c r="C998" s="239" t="s">
        <v>4984</v>
      </c>
      <c r="D998" s="240" t="s">
        <v>4985</v>
      </c>
      <c r="E998" s="239">
        <v>0</v>
      </c>
      <c r="F998" s="241" t="s">
        <v>4986</v>
      </c>
      <c r="G998" s="239">
        <v>1</v>
      </c>
      <c r="H998" s="242" t="s">
        <v>4987</v>
      </c>
      <c r="I998" s="239">
        <v>2</v>
      </c>
      <c r="J998" s="243" t="s">
        <v>4988</v>
      </c>
      <c r="K998" s="239">
        <v>3</v>
      </c>
    </row>
    <row r="999" spans="1:11" ht="30" x14ac:dyDescent="0.25">
      <c r="A999" s="239" t="s">
        <v>4989</v>
      </c>
      <c r="B999" s="239" t="s">
        <v>4990</v>
      </c>
      <c r="C999" s="239" t="s">
        <v>4991</v>
      </c>
      <c r="D999" s="240" t="s">
        <v>4992</v>
      </c>
      <c r="E999" s="239">
        <v>0</v>
      </c>
      <c r="F999" s="241" t="s">
        <v>4993</v>
      </c>
      <c r="G999" s="239">
        <v>1</v>
      </c>
      <c r="H999" s="242" t="s">
        <v>4994</v>
      </c>
      <c r="I999" s="239">
        <v>2</v>
      </c>
      <c r="J999" s="243" t="s">
        <v>4995</v>
      </c>
      <c r="K999" s="239">
        <v>3</v>
      </c>
    </row>
    <row r="1000" spans="1:11" ht="60" x14ac:dyDescent="0.25">
      <c r="A1000" s="239" t="s">
        <v>4996</v>
      </c>
      <c r="B1000" s="239" t="s">
        <v>4997</v>
      </c>
      <c r="C1000" s="239" t="s">
        <v>4998</v>
      </c>
      <c r="D1000" s="240" t="s">
        <v>4998</v>
      </c>
      <c r="E1000" s="239">
        <v>0</v>
      </c>
      <c r="F1000" s="241" t="s">
        <v>4999</v>
      </c>
      <c r="G1000" s="239">
        <v>1</v>
      </c>
      <c r="H1000" s="242" t="s">
        <v>5000</v>
      </c>
      <c r="I1000" s="239">
        <v>2</v>
      </c>
      <c r="J1000" s="243" t="s">
        <v>5001</v>
      </c>
      <c r="K1000" s="239">
        <v>3</v>
      </c>
    </row>
    <row r="1001" spans="1:11" ht="45" x14ac:dyDescent="0.25">
      <c r="A1001" s="239" t="s">
        <v>5002</v>
      </c>
      <c r="B1001" s="239" t="s">
        <v>5003</v>
      </c>
      <c r="C1001" s="239" t="s">
        <v>5004</v>
      </c>
      <c r="D1001" s="240" t="s">
        <v>5005</v>
      </c>
      <c r="E1001" s="239">
        <v>0</v>
      </c>
      <c r="F1001" s="241" t="s">
        <v>5006</v>
      </c>
      <c r="G1001" s="239">
        <v>1</v>
      </c>
      <c r="H1001" s="242" t="s">
        <v>5007</v>
      </c>
      <c r="I1001" s="239">
        <v>2</v>
      </c>
      <c r="J1001" s="243" t="s">
        <v>5008</v>
      </c>
      <c r="K1001" s="239">
        <v>3</v>
      </c>
    </row>
    <row r="1002" spans="1:11" ht="45" x14ac:dyDescent="0.25">
      <c r="A1002" s="239" t="s">
        <v>5002</v>
      </c>
      <c r="B1002" s="239" t="s">
        <v>5009</v>
      </c>
      <c r="C1002" s="239" t="s">
        <v>4970</v>
      </c>
      <c r="D1002" s="240" t="s">
        <v>4971</v>
      </c>
      <c r="E1002" s="239">
        <v>0</v>
      </c>
      <c r="F1002" s="241" t="s">
        <v>4972</v>
      </c>
      <c r="G1002" s="239">
        <v>1</v>
      </c>
      <c r="H1002" s="242" t="s">
        <v>4973</v>
      </c>
      <c r="I1002" s="239">
        <v>2</v>
      </c>
      <c r="J1002" s="243" t="s">
        <v>4974</v>
      </c>
      <c r="K1002" s="239">
        <v>3</v>
      </c>
    </row>
    <row r="1003" spans="1:11" ht="30" x14ac:dyDescent="0.25">
      <c r="A1003" s="239" t="s">
        <v>5010</v>
      </c>
      <c r="B1003" s="239" t="s">
        <v>5011</v>
      </c>
      <c r="C1003" s="239" t="s">
        <v>5012</v>
      </c>
      <c r="D1003" s="240" t="s">
        <v>5013</v>
      </c>
      <c r="E1003" s="239">
        <v>0</v>
      </c>
      <c r="F1003" s="241" t="s">
        <v>5014</v>
      </c>
      <c r="G1003" s="239">
        <v>1</v>
      </c>
      <c r="H1003" s="242" t="s">
        <v>5015</v>
      </c>
      <c r="I1003" s="239">
        <v>2</v>
      </c>
      <c r="J1003" s="243" t="s">
        <v>5016</v>
      </c>
      <c r="K1003" s="239">
        <v>3</v>
      </c>
    </row>
    <row r="1004" spans="1:11" ht="30" x14ac:dyDescent="0.25">
      <c r="A1004" s="239" t="s">
        <v>5017</v>
      </c>
      <c r="B1004" s="239" t="s">
        <v>5018</v>
      </c>
      <c r="C1004" s="239" t="s">
        <v>5019</v>
      </c>
      <c r="D1004" s="240" t="s">
        <v>4948</v>
      </c>
      <c r="E1004" s="239">
        <v>0</v>
      </c>
      <c r="F1004" s="241" t="s">
        <v>4949</v>
      </c>
      <c r="G1004" s="239">
        <v>1</v>
      </c>
      <c r="H1004" s="242" t="s">
        <v>4950</v>
      </c>
      <c r="I1004" s="239">
        <v>2</v>
      </c>
      <c r="J1004" s="242" t="s">
        <v>4951</v>
      </c>
      <c r="K1004" s="239">
        <v>2</v>
      </c>
    </row>
    <row r="1005" spans="1:11" ht="30" x14ac:dyDescent="0.25">
      <c r="A1005" s="239" t="s">
        <v>5017</v>
      </c>
      <c r="B1005" s="239" t="s">
        <v>5020</v>
      </c>
      <c r="C1005" s="239" t="s">
        <v>4953</v>
      </c>
      <c r="D1005" s="240" t="s">
        <v>4954</v>
      </c>
      <c r="E1005" s="239">
        <v>0</v>
      </c>
      <c r="F1005" s="240" t="s">
        <v>4955</v>
      </c>
      <c r="G1005" s="239">
        <v>0</v>
      </c>
      <c r="H1005" s="241" t="s">
        <v>4956</v>
      </c>
      <c r="I1005" s="239">
        <v>1</v>
      </c>
      <c r="J1005" s="242" t="s">
        <v>4957</v>
      </c>
      <c r="K1005" s="239">
        <v>2</v>
      </c>
    </row>
    <row r="1006" spans="1:11" ht="30" x14ac:dyDescent="0.25">
      <c r="A1006" s="239" t="s">
        <v>5017</v>
      </c>
      <c r="B1006" s="239" t="s">
        <v>5021</v>
      </c>
      <c r="C1006" s="239" t="s">
        <v>2634</v>
      </c>
      <c r="D1006" s="240" t="s">
        <v>4965</v>
      </c>
      <c r="E1006" s="239">
        <v>0</v>
      </c>
      <c r="F1006" s="241" t="s">
        <v>4966</v>
      </c>
      <c r="G1006" s="239">
        <v>1</v>
      </c>
      <c r="H1006" s="242" t="s">
        <v>4967</v>
      </c>
      <c r="I1006" s="239">
        <v>2</v>
      </c>
      <c r="J1006" s="242" t="s">
        <v>4968</v>
      </c>
      <c r="K1006" s="239">
        <v>2</v>
      </c>
    </row>
    <row r="1007" spans="1:11" ht="30" x14ac:dyDescent="0.25">
      <c r="A1007" s="239" t="s">
        <v>5017</v>
      </c>
      <c r="B1007" s="239" t="s">
        <v>5022</v>
      </c>
      <c r="C1007" s="239" t="s">
        <v>4970</v>
      </c>
      <c r="D1007" s="240" t="s">
        <v>4971</v>
      </c>
      <c r="E1007" s="239">
        <v>0</v>
      </c>
      <c r="F1007" s="241" t="s">
        <v>4972</v>
      </c>
      <c r="G1007" s="239">
        <v>1</v>
      </c>
      <c r="H1007" s="242" t="s">
        <v>4973</v>
      </c>
      <c r="I1007" s="239">
        <v>2</v>
      </c>
      <c r="J1007" s="242" t="s">
        <v>4974</v>
      </c>
      <c r="K1007" s="239">
        <v>2</v>
      </c>
    </row>
    <row r="1008" spans="1:11" x14ac:dyDescent="0.25">
      <c r="A1008" s="239" t="s">
        <v>5023</v>
      </c>
      <c r="B1008" s="239" t="s">
        <v>5024</v>
      </c>
      <c r="C1008" s="239" t="s">
        <v>5025</v>
      </c>
      <c r="D1008" s="240" t="s">
        <v>5026</v>
      </c>
      <c r="E1008" s="239">
        <v>0</v>
      </c>
      <c r="F1008" s="240" t="s">
        <v>5027</v>
      </c>
      <c r="G1008" s="239">
        <v>0</v>
      </c>
      <c r="H1008" s="241" t="s">
        <v>5028</v>
      </c>
      <c r="I1008" s="239">
        <v>1</v>
      </c>
      <c r="J1008" s="242" t="s">
        <v>5029</v>
      </c>
      <c r="K1008" s="239">
        <v>2</v>
      </c>
    </row>
    <row r="1009" spans="1:11" ht="30" x14ac:dyDescent="0.25">
      <c r="A1009" s="239" t="s">
        <v>5017</v>
      </c>
      <c r="B1009" s="239" t="s">
        <v>5030</v>
      </c>
      <c r="C1009" s="239" t="s">
        <v>5031</v>
      </c>
      <c r="D1009" s="240" t="s">
        <v>5032</v>
      </c>
      <c r="E1009" s="239">
        <v>0</v>
      </c>
      <c r="F1009" s="240" t="s">
        <v>5033</v>
      </c>
      <c r="G1009" s="239">
        <v>0</v>
      </c>
      <c r="H1009" s="241" t="s">
        <v>5034</v>
      </c>
      <c r="I1009" s="239">
        <v>1</v>
      </c>
      <c r="J1009" s="242" t="s">
        <v>5035</v>
      </c>
      <c r="K1009" s="239">
        <v>2</v>
      </c>
    </row>
    <row r="1010" spans="1:11" ht="30" x14ac:dyDescent="0.25">
      <c r="A1010" s="239" t="s">
        <v>5036</v>
      </c>
      <c r="B1010" s="239" t="s">
        <v>5037</v>
      </c>
      <c r="C1010" s="239" t="s">
        <v>4991</v>
      </c>
      <c r="D1010" s="240" t="s">
        <v>5038</v>
      </c>
      <c r="E1010" s="239">
        <v>0</v>
      </c>
      <c r="F1010" s="240" t="s">
        <v>5039</v>
      </c>
      <c r="G1010" s="239">
        <v>0</v>
      </c>
      <c r="H1010" s="241" t="s">
        <v>5040</v>
      </c>
      <c r="I1010" s="239">
        <v>1</v>
      </c>
      <c r="J1010" s="242" t="s">
        <v>5041</v>
      </c>
      <c r="K1010" s="239">
        <v>2</v>
      </c>
    </row>
    <row r="1011" spans="1:11" ht="30" x14ac:dyDescent="0.25">
      <c r="A1011" s="239" t="s">
        <v>5042</v>
      </c>
      <c r="B1011" s="239" t="s">
        <v>5043</v>
      </c>
      <c r="C1011" s="239" t="s">
        <v>5044</v>
      </c>
      <c r="D1011" s="240" t="s">
        <v>5013</v>
      </c>
      <c r="E1011" s="239">
        <v>0</v>
      </c>
      <c r="F1011" s="240" t="s">
        <v>5014</v>
      </c>
      <c r="G1011" s="239">
        <v>0</v>
      </c>
      <c r="H1011" s="241" t="s">
        <v>5015</v>
      </c>
      <c r="I1011" s="239">
        <v>1</v>
      </c>
      <c r="J1011" s="242" t="s">
        <v>5016</v>
      </c>
      <c r="K1011" s="239">
        <v>2</v>
      </c>
    </row>
    <row r="1012" spans="1:11" ht="30" x14ac:dyDescent="0.25">
      <c r="A1012" s="239" t="s">
        <v>5042</v>
      </c>
      <c r="B1012" s="239" t="s">
        <v>5045</v>
      </c>
      <c r="C1012" s="239" t="s">
        <v>4959</v>
      </c>
      <c r="D1012" s="240" t="s">
        <v>4954</v>
      </c>
      <c r="E1012" s="239">
        <v>0</v>
      </c>
      <c r="F1012" s="240" t="s">
        <v>4955</v>
      </c>
      <c r="G1012" s="239">
        <v>0</v>
      </c>
      <c r="H1012" s="241" t="s">
        <v>4956</v>
      </c>
      <c r="I1012" s="239">
        <v>1</v>
      </c>
      <c r="J1012" s="242" t="s">
        <v>4957</v>
      </c>
      <c r="K1012" s="239">
        <v>2</v>
      </c>
    </row>
    <row r="1013" spans="1:11" ht="30" x14ac:dyDescent="0.25">
      <c r="A1013" s="239" t="s">
        <v>5046</v>
      </c>
      <c r="B1013" s="239" t="s">
        <v>5047</v>
      </c>
      <c r="C1013" s="239" t="s">
        <v>5012</v>
      </c>
      <c r="D1013" s="240" t="s">
        <v>5005</v>
      </c>
      <c r="E1013" s="239">
        <v>0</v>
      </c>
      <c r="F1013" s="240" t="s">
        <v>5006</v>
      </c>
      <c r="G1013" s="239">
        <v>0</v>
      </c>
      <c r="H1013" s="241" t="s">
        <v>5007</v>
      </c>
      <c r="I1013" s="239">
        <v>1</v>
      </c>
      <c r="J1013" s="242" t="s">
        <v>5008</v>
      </c>
      <c r="K1013" s="239">
        <v>2</v>
      </c>
    </row>
    <row r="1014" spans="1:11" x14ac:dyDescent="0.25">
      <c r="A1014" s="239" t="s">
        <v>5048</v>
      </c>
      <c r="B1014" s="239" t="s">
        <v>5049</v>
      </c>
      <c r="C1014" s="239" t="s">
        <v>5050</v>
      </c>
      <c r="D1014" s="240" t="s">
        <v>5013</v>
      </c>
      <c r="E1014" s="239">
        <v>0</v>
      </c>
      <c r="F1014" s="240" t="s">
        <v>5014</v>
      </c>
      <c r="G1014" s="239">
        <v>0</v>
      </c>
      <c r="H1014" s="241" t="s">
        <v>5015</v>
      </c>
      <c r="I1014" s="239">
        <v>1</v>
      </c>
      <c r="J1014" s="242" t="s">
        <v>5016</v>
      </c>
      <c r="K1014" s="239">
        <v>2</v>
      </c>
    </row>
    <row r="1015" spans="1:11" x14ac:dyDescent="0.25">
      <c r="A1015" s="239" t="s">
        <v>5051</v>
      </c>
      <c r="B1015" s="239" t="s">
        <v>5052</v>
      </c>
      <c r="C1015" s="239" t="s">
        <v>4970</v>
      </c>
      <c r="D1015" s="240" t="s">
        <v>5026</v>
      </c>
      <c r="E1015" s="239">
        <v>0</v>
      </c>
      <c r="F1015" s="240" t="s">
        <v>5027</v>
      </c>
      <c r="G1015" s="239">
        <v>0</v>
      </c>
      <c r="H1015" s="241" t="s">
        <v>5028</v>
      </c>
      <c r="I1015" s="239">
        <v>1</v>
      </c>
      <c r="J1015" s="242" t="s">
        <v>5029</v>
      </c>
      <c r="K1015" s="239">
        <v>2</v>
      </c>
    </row>
    <row r="1016" spans="1:11" ht="30" x14ac:dyDescent="0.25">
      <c r="A1016" s="239" t="s">
        <v>5053</v>
      </c>
      <c r="B1016" s="239" t="s">
        <v>5054</v>
      </c>
      <c r="C1016" s="239" t="s">
        <v>5019</v>
      </c>
      <c r="D1016" s="240" t="s">
        <v>5055</v>
      </c>
      <c r="E1016" s="239">
        <v>0</v>
      </c>
      <c r="F1016" s="240" t="s">
        <v>5056</v>
      </c>
      <c r="G1016" s="239">
        <v>0</v>
      </c>
      <c r="H1016" s="241" t="s">
        <v>5057</v>
      </c>
      <c r="I1016" s="239">
        <v>1</v>
      </c>
      <c r="J1016" s="242" t="s">
        <v>5058</v>
      </c>
      <c r="K1016" s="239">
        <v>2</v>
      </c>
    </row>
    <row r="1017" spans="1:11" ht="30" x14ac:dyDescent="0.25">
      <c r="A1017" s="239" t="s">
        <v>5053</v>
      </c>
      <c r="B1017" s="239" t="s">
        <v>5059</v>
      </c>
      <c r="C1017" s="239" t="s">
        <v>4953</v>
      </c>
      <c r="D1017" s="240" t="s">
        <v>4954</v>
      </c>
      <c r="E1017" s="239">
        <v>0</v>
      </c>
      <c r="F1017" s="240" t="s">
        <v>4955</v>
      </c>
      <c r="G1017" s="239">
        <v>0</v>
      </c>
      <c r="H1017" s="241" t="s">
        <v>4956</v>
      </c>
      <c r="I1017" s="239">
        <v>1</v>
      </c>
      <c r="J1017" s="242" t="s">
        <v>4957</v>
      </c>
      <c r="K1017" s="239">
        <v>2</v>
      </c>
    </row>
    <row r="1018" spans="1:11" ht="30" x14ac:dyDescent="0.25">
      <c r="A1018" s="239" t="s">
        <v>5053</v>
      </c>
      <c r="B1018" s="239" t="s">
        <v>5060</v>
      </c>
      <c r="C1018" s="239" t="s">
        <v>4991</v>
      </c>
      <c r="D1018" s="240" t="s">
        <v>5038</v>
      </c>
      <c r="E1018" s="239">
        <v>0</v>
      </c>
      <c r="F1018" s="240" t="s">
        <v>5039</v>
      </c>
      <c r="G1018" s="239">
        <v>0</v>
      </c>
      <c r="H1018" s="241" t="s">
        <v>5040</v>
      </c>
      <c r="I1018" s="239">
        <v>1</v>
      </c>
      <c r="J1018" s="242" t="s">
        <v>5041</v>
      </c>
      <c r="K1018" s="239">
        <v>2</v>
      </c>
    </row>
    <row r="1019" spans="1:11" ht="30" x14ac:dyDescent="0.25">
      <c r="A1019" s="239" t="s">
        <v>5053</v>
      </c>
      <c r="B1019" s="239" t="s">
        <v>5061</v>
      </c>
      <c r="C1019" s="239" t="s">
        <v>5044</v>
      </c>
      <c r="D1019" s="240" t="s">
        <v>5005</v>
      </c>
      <c r="E1019" s="239">
        <v>0</v>
      </c>
      <c r="F1019" s="240" t="s">
        <v>5006</v>
      </c>
      <c r="G1019" s="239">
        <v>0</v>
      </c>
      <c r="H1019" s="241" t="s">
        <v>5007</v>
      </c>
      <c r="I1019" s="239">
        <v>1</v>
      </c>
      <c r="J1019" s="242" t="s">
        <v>5008</v>
      </c>
      <c r="K1019" s="239">
        <v>2</v>
      </c>
    </row>
    <row r="1020" spans="1:11" ht="30" x14ac:dyDescent="0.25">
      <c r="A1020" s="239" t="s">
        <v>5053</v>
      </c>
      <c r="B1020" s="239" t="s">
        <v>5062</v>
      </c>
      <c r="C1020" s="239" t="s">
        <v>4959</v>
      </c>
      <c r="D1020" s="240" t="s">
        <v>4960</v>
      </c>
      <c r="E1020" s="239">
        <v>0</v>
      </c>
      <c r="F1020" s="240" t="s">
        <v>4961</v>
      </c>
      <c r="G1020" s="239">
        <v>0</v>
      </c>
      <c r="H1020" s="241" t="s">
        <v>5063</v>
      </c>
      <c r="I1020" s="239">
        <v>1</v>
      </c>
      <c r="J1020" s="242" t="s">
        <v>5064</v>
      </c>
      <c r="K1020" s="239">
        <v>2</v>
      </c>
    </row>
    <row r="1021" spans="1:11" ht="30" x14ac:dyDescent="0.25">
      <c r="A1021" s="239" t="s">
        <v>5053</v>
      </c>
      <c r="B1021" s="239" t="s">
        <v>5065</v>
      </c>
      <c r="C1021" s="239" t="s">
        <v>5012</v>
      </c>
      <c r="D1021" s="240" t="s">
        <v>5013</v>
      </c>
      <c r="E1021" s="239">
        <v>0</v>
      </c>
      <c r="F1021" s="240" t="s">
        <v>5014</v>
      </c>
      <c r="G1021" s="239">
        <v>0</v>
      </c>
      <c r="H1021" s="241" t="s">
        <v>5015</v>
      </c>
      <c r="I1021" s="239">
        <v>1</v>
      </c>
      <c r="J1021" s="242" t="s">
        <v>5016</v>
      </c>
      <c r="K1021" s="239">
        <v>2</v>
      </c>
    </row>
    <row r="1022" spans="1:11" ht="45" x14ac:dyDescent="0.25">
      <c r="A1022" s="239" t="s">
        <v>5066</v>
      </c>
      <c r="B1022" s="239" t="s">
        <v>5067</v>
      </c>
      <c r="C1022" s="239" t="s">
        <v>2571</v>
      </c>
      <c r="D1022" s="240" t="s">
        <v>5068</v>
      </c>
      <c r="E1022" s="239">
        <v>0</v>
      </c>
      <c r="F1022" s="240" t="s">
        <v>5069</v>
      </c>
      <c r="G1022" s="239">
        <v>0</v>
      </c>
      <c r="H1022" s="242" t="s">
        <v>5070</v>
      </c>
      <c r="I1022" s="239">
        <v>2</v>
      </c>
      <c r="J1022" s="242" t="s">
        <v>5071</v>
      </c>
      <c r="K1022" s="239">
        <v>2</v>
      </c>
    </row>
    <row r="1023" spans="1:11" ht="45" x14ac:dyDescent="0.25">
      <c r="A1023" s="239" t="s">
        <v>5072</v>
      </c>
      <c r="B1023" s="239" t="s">
        <v>5073</v>
      </c>
      <c r="C1023" s="239" t="s">
        <v>5074</v>
      </c>
      <c r="D1023" s="240" t="s">
        <v>5075</v>
      </c>
      <c r="E1023" s="239">
        <v>0</v>
      </c>
      <c r="F1023" s="240" t="s">
        <v>5076</v>
      </c>
      <c r="G1023" s="239">
        <v>0</v>
      </c>
      <c r="H1023" s="241" t="s">
        <v>5077</v>
      </c>
      <c r="I1023" s="239">
        <v>1</v>
      </c>
      <c r="J1023" s="242" t="s">
        <v>5078</v>
      </c>
      <c r="K1023" s="239">
        <v>2</v>
      </c>
    </row>
    <row r="1024" spans="1:11" ht="30" x14ac:dyDescent="0.25">
      <c r="A1024" s="239" t="s">
        <v>5072</v>
      </c>
      <c r="B1024" s="239" t="s">
        <v>5079</v>
      </c>
      <c r="C1024" s="239" t="s">
        <v>5080</v>
      </c>
      <c r="D1024" s="240" t="s">
        <v>5081</v>
      </c>
      <c r="E1024" s="239">
        <v>0</v>
      </c>
      <c r="F1024" s="240" t="s">
        <v>5082</v>
      </c>
      <c r="G1024" s="239">
        <v>0</v>
      </c>
      <c r="H1024" s="241" t="s">
        <v>5083</v>
      </c>
      <c r="I1024" s="239">
        <v>1</v>
      </c>
      <c r="J1024" s="242" t="s">
        <v>5084</v>
      </c>
      <c r="K1024" s="239">
        <v>2</v>
      </c>
    </row>
    <row r="1025" spans="1:11" ht="30" x14ac:dyDescent="0.25">
      <c r="A1025" s="239" t="s">
        <v>5072</v>
      </c>
      <c r="B1025" s="239" t="s">
        <v>5085</v>
      </c>
      <c r="C1025" s="239" t="s">
        <v>5086</v>
      </c>
      <c r="D1025" s="240" t="s">
        <v>5087</v>
      </c>
      <c r="E1025" s="239">
        <v>0</v>
      </c>
      <c r="F1025" s="240" t="s">
        <v>5088</v>
      </c>
      <c r="G1025" s="239">
        <v>0</v>
      </c>
      <c r="H1025" s="241" t="s">
        <v>5089</v>
      </c>
      <c r="I1025" s="239">
        <v>1</v>
      </c>
      <c r="J1025" s="242" t="s">
        <v>5090</v>
      </c>
      <c r="K1025" s="239">
        <v>2</v>
      </c>
    </row>
    <row r="1026" spans="1:11" ht="45" x14ac:dyDescent="0.25">
      <c r="A1026" s="239" t="s">
        <v>5091</v>
      </c>
      <c r="B1026" s="239" t="s">
        <v>5092</v>
      </c>
      <c r="C1026" s="239" t="s">
        <v>5074</v>
      </c>
      <c r="D1026" s="240" t="s">
        <v>5075</v>
      </c>
      <c r="E1026" s="239">
        <v>0</v>
      </c>
      <c r="F1026" s="240" t="s">
        <v>5076</v>
      </c>
      <c r="G1026" s="239">
        <v>0</v>
      </c>
      <c r="H1026" s="241" t="s">
        <v>5093</v>
      </c>
      <c r="I1026" s="239">
        <v>1</v>
      </c>
      <c r="J1026" s="242" t="s">
        <v>5078</v>
      </c>
      <c r="K1026" s="239">
        <v>2</v>
      </c>
    </row>
    <row r="1027" spans="1:11" ht="30" x14ac:dyDescent="0.25">
      <c r="A1027" s="239" t="s">
        <v>5091</v>
      </c>
      <c r="B1027" s="239" t="s">
        <v>5094</v>
      </c>
      <c r="C1027" s="239" t="s">
        <v>5080</v>
      </c>
      <c r="D1027" s="240" t="s">
        <v>5081</v>
      </c>
      <c r="E1027" s="239">
        <v>0</v>
      </c>
      <c r="F1027" s="240" t="s">
        <v>5082</v>
      </c>
      <c r="G1027" s="239">
        <v>0</v>
      </c>
      <c r="H1027" s="241" t="s">
        <v>5083</v>
      </c>
      <c r="I1027" s="239">
        <v>1</v>
      </c>
      <c r="J1027" s="242" t="s">
        <v>5084</v>
      </c>
      <c r="K1027" s="239">
        <v>2</v>
      </c>
    </row>
    <row r="1028" spans="1:11" ht="30" x14ac:dyDescent="0.25">
      <c r="A1028" s="239" t="s">
        <v>5091</v>
      </c>
      <c r="B1028" s="239" t="s">
        <v>5095</v>
      </c>
      <c r="C1028" s="239" t="s">
        <v>5086</v>
      </c>
      <c r="D1028" s="240" t="s">
        <v>5096</v>
      </c>
      <c r="E1028" s="239">
        <v>0</v>
      </c>
      <c r="F1028" s="240" t="s">
        <v>5088</v>
      </c>
      <c r="G1028" s="239">
        <v>0</v>
      </c>
      <c r="H1028" s="241" t="s">
        <v>5089</v>
      </c>
      <c r="I1028" s="239">
        <v>1</v>
      </c>
      <c r="J1028" s="242" t="s">
        <v>5090</v>
      </c>
      <c r="K1028" s="239">
        <v>2</v>
      </c>
    </row>
    <row r="1029" spans="1:11" ht="60" x14ac:dyDescent="0.25">
      <c r="A1029" s="239" t="s">
        <v>5097</v>
      </c>
      <c r="B1029" s="239" t="s">
        <v>5098</v>
      </c>
      <c r="C1029" s="239" t="s">
        <v>5044</v>
      </c>
      <c r="D1029" s="240" t="s">
        <v>5099</v>
      </c>
      <c r="E1029" s="239">
        <v>0</v>
      </c>
      <c r="F1029" s="240" t="s">
        <v>5100</v>
      </c>
      <c r="G1029" s="239">
        <v>0</v>
      </c>
      <c r="H1029" s="241" t="s">
        <v>5101</v>
      </c>
      <c r="I1029" s="239">
        <v>1</v>
      </c>
      <c r="J1029" s="242" t="s">
        <v>5102</v>
      </c>
      <c r="K1029" s="239">
        <v>2</v>
      </c>
    </row>
    <row r="1030" spans="1:11" ht="30" x14ac:dyDescent="0.25">
      <c r="A1030" s="239" t="s">
        <v>5091</v>
      </c>
      <c r="B1030" s="239" t="s">
        <v>5103</v>
      </c>
      <c r="C1030" s="239" t="s">
        <v>5104</v>
      </c>
      <c r="D1030" s="240" t="s">
        <v>5105</v>
      </c>
      <c r="E1030" s="239">
        <v>0</v>
      </c>
      <c r="F1030" s="240" t="s">
        <v>5106</v>
      </c>
      <c r="G1030" s="239">
        <v>0</v>
      </c>
      <c r="H1030" s="241" t="s">
        <v>5107</v>
      </c>
      <c r="I1030" s="239">
        <v>1</v>
      </c>
      <c r="J1030" s="242" t="s">
        <v>5108</v>
      </c>
      <c r="K1030" s="239">
        <v>2</v>
      </c>
    </row>
    <row r="1031" spans="1:11" x14ac:dyDescent="0.25">
      <c r="A1031" s="239" t="s">
        <v>5109</v>
      </c>
      <c r="B1031" s="239" t="s">
        <v>5110</v>
      </c>
      <c r="C1031" s="239" t="s">
        <v>5050</v>
      </c>
      <c r="D1031" s="240" t="s">
        <v>5111</v>
      </c>
      <c r="E1031" s="239">
        <v>0</v>
      </c>
      <c r="F1031" s="240" t="s">
        <v>5112</v>
      </c>
      <c r="G1031" s="239">
        <v>0</v>
      </c>
      <c r="H1031" s="241" t="s">
        <v>5113</v>
      </c>
      <c r="I1031" s="239">
        <v>1</v>
      </c>
      <c r="J1031" s="242" t="s">
        <v>5114</v>
      </c>
      <c r="K1031" s="239">
        <v>2</v>
      </c>
    </row>
    <row r="1032" spans="1:11" ht="30" x14ac:dyDescent="0.25">
      <c r="A1032" s="239" t="s">
        <v>5115</v>
      </c>
      <c r="B1032" s="239" t="s">
        <v>5116</v>
      </c>
      <c r="C1032" s="239" t="s">
        <v>5117</v>
      </c>
      <c r="D1032" s="240" t="s">
        <v>5118</v>
      </c>
      <c r="E1032" s="239">
        <v>0</v>
      </c>
      <c r="F1032" s="240" t="s">
        <v>5119</v>
      </c>
      <c r="G1032" s="239">
        <v>0</v>
      </c>
      <c r="H1032" s="241" t="s">
        <v>5120</v>
      </c>
      <c r="I1032" s="239">
        <v>1</v>
      </c>
      <c r="J1032" s="242" t="s">
        <v>5121</v>
      </c>
      <c r="K1032" s="239">
        <v>2</v>
      </c>
    </row>
    <row r="1033" spans="1:11" ht="30" x14ac:dyDescent="0.25">
      <c r="A1033" s="239" t="s">
        <v>5115</v>
      </c>
      <c r="B1033" s="239" t="s">
        <v>5122</v>
      </c>
      <c r="C1033" s="239" t="s">
        <v>5123</v>
      </c>
      <c r="D1033" s="240" t="s">
        <v>5124</v>
      </c>
      <c r="E1033" s="239">
        <v>0</v>
      </c>
      <c r="F1033" s="240" t="s">
        <v>5125</v>
      </c>
      <c r="G1033" s="239">
        <v>0</v>
      </c>
      <c r="H1033" s="241" t="s">
        <v>5125</v>
      </c>
      <c r="I1033" s="239">
        <v>1</v>
      </c>
      <c r="J1033" s="242" t="s">
        <v>5126</v>
      </c>
      <c r="K1033" s="239">
        <v>2</v>
      </c>
    </row>
    <row r="1034" spans="1:11" ht="30" x14ac:dyDescent="0.25">
      <c r="A1034" s="239" t="s">
        <v>5115</v>
      </c>
      <c r="B1034" s="239" t="s">
        <v>5127</v>
      </c>
      <c r="C1034" s="239" t="s">
        <v>5128</v>
      </c>
      <c r="D1034" s="240" t="s">
        <v>5129</v>
      </c>
      <c r="E1034" s="239">
        <v>0</v>
      </c>
      <c r="F1034" s="240" t="s">
        <v>5130</v>
      </c>
      <c r="G1034" s="239">
        <v>0</v>
      </c>
      <c r="H1034" s="241" t="s">
        <v>5131</v>
      </c>
      <c r="I1034" s="239">
        <v>1</v>
      </c>
      <c r="J1034" s="242" t="s">
        <v>5132</v>
      </c>
      <c r="K1034" s="239">
        <v>2</v>
      </c>
    </row>
    <row r="1035" spans="1:11" ht="30" x14ac:dyDescent="0.25">
      <c r="A1035" s="239" t="s">
        <v>5115</v>
      </c>
      <c r="B1035" s="239" t="s">
        <v>5133</v>
      </c>
      <c r="C1035" s="239" t="s">
        <v>5134</v>
      </c>
      <c r="D1035" s="240" t="s">
        <v>5135</v>
      </c>
      <c r="E1035" s="239">
        <v>0</v>
      </c>
      <c r="F1035" s="240" t="s">
        <v>5136</v>
      </c>
      <c r="G1035" s="239">
        <v>0</v>
      </c>
      <c r="H1035" s="241" t="s">
        <v>5137</v>
      </c>
      <c r="I1035" s="239">
        <v>1</v>
      </c>
      <c r="J1035" s="242" t="s">
        <v>5138</v>
      </c>
      <c r="K1035" s="239">
        <v>2</v>
      </c>
    </row>
    <row r="1036" spans="1:11" ht="30" x14ac:dyDescent="0.25">
      <c r="A1036" s="239" t="s">
        <v>5115</v>
      </c>
      <c r="B1036" s="239" t="s">
        <v>5139</v>
      </c>
      <c r="C1036" s="239" t="s">
        <v>5140</v>
      </c>
      <c r="D1036" s="240" t="s">
        <v>5141</v>
      </c>
      <c r="E1036" s="239">
        <v>0</v>
      </c>
      <c r="F1036" s="240" t="s">
        <v>5142</v>
      </c>
      <c r="G1036" s="239">
        <v>0</v>
      </c>
      <c r="H1036" s="241" t="s">
        <v>5142</v>
      </c>
      <c r="I1036" s="239">
        <v>1</v>
      </c>
      <c r="J1036" s="242" t="s">
        <v>5143</v>
      </c>
      <c r="K1036" s="239">
        <v>2</v>
      </c>
    </row>
    <row r="1037" spans="1:11" ht="30" x14ac:dyDescent="0.25">
      <c r="A1037" s="239" t="s">
        <v>5144</v>
      </c>
      <c r="B1037" s="239" t="s">
        <v>5145</v>
      </c>
      <c r="C1037" s="239" t="s">
        <v>567</v>
      </c>
      <c r="D1037" s="240" t="s">
        <v>567</v>
      </c>
      <c r="E1037" s="239">
        <v>0</v>
      </c>
      <c r="F1037" s="240" t="s">
        <v>567</v>
      </c>
      <c r="G1037" s="239">
        <v>0</v>
      </c>
      <c r="H1037" s="241" t="s">
        <v>567</v>
      </c>
      <c r="I1037" s="239">
        <v>1</v>
      </c>
      <c r="J1037" s="239" t="s">
        <v>567</v>
      </c>
      <c r="K1037" s="239"/>
    </row>
    <row r="1038" spans="1:11" ht="105" x14ac:dyDescent="0.25">
      <c r="A1038" s="239" t="s">
        <v>5146</v>
      </c>
      <c r="B1038" s="239" t="s">
        <v>5147</v>
      </c>
      <c r="C1038" s="239" t="s">
        <v>5148</v>
      </c>
      <c r="D1038" s="240" t="s">
        <v>5149</v>
      </c>
      <c r="E1038" s="239">
        <v>0</v>
      </c>
      <c r="F1038" s="241" t="s">
        <v>5150</v>
      </c>
      <c r="G1038" s="239">
        <v>1</v>
      </c>
      <c r="H1038" s="242" t="s">
        <v>5151</v>
      </c>
      <c r="I1038" s="239">
        <v>2</v>
      </c>
      <c r="J1038" s="242" t="s">
        <v>5152</v>
      </c>
      <c r="K1038" s="239">
        <v>2</v>
      </c>
    </row>
    <row r="1039" spans="1:11" ht="75" x14ac:dyDescent="0.25">
      <c r="A1039" s="239" t="s">
        <v>5153</v>
      </c>
      <c r="B1039" s="239" t="s">
        <v>5154</v>
      </c>
      <c r="C1039" s="239" t="s">
        <v>5155</v>
      </c>
      <c r="D1039" s="240" t="s">
        <v>5156</v>
      </c>
      <c r="E1039" s="239">
        <v>0</v>
      </c>
      <c r="F1039" s="241" t="s">
        <v>5157</v>
      </c>
      <c r="G1039" s="239">
        <v>1</v>
      </c>
      <c r="H1039" s="242" t="s">
        <v>5158</v>
      </c>
      <c r="I1039" s="239">
        <v>2</v>
      </c>
      <c r="J1039" s="242" t="s">
        <v>5159</v>
      </c>
      <c r="K1039" s="239">
        <v>2</v>
      </c>
    </row>
    <row r="1040" spans="1:11" ht="75" x14ac:dyDescent="0.25">
      <c r="A1040" s="239" t="s">
        <v>5160</v>
      </c>
      <c r="B1040" s="239" t="s">
        <v>5161</v>
      </c>
      <c r="C1040" s="239" t="s">
        <v>5162</v>
      </c>
      <c r="D1040" s="240" t="s">
        <v>5163</v>
      </c>
      <c r="E1040" s="239">
        <v>0</v>
      </c>
      <c r="F1040" s="241" t="s">
        <v>5164</v>
      </c>
      <c r="G1040" s="239">
        <v>1</v>
      </c>
      <c r="H1040" s="242" t="s">
        <v>5165</v>
      </c>
      <c r="I1040" s="239">
        <v>2</v>
      </c>
      <c r="J1040" s="242" t="s">
        <v>5166</v>
      </c>
      <c r="K1040" s="239">
        <v>2</v>
      </c>
    </row>
    <row r="1041" spans="1:11" ht="45" x14ac:dyDescent="0.25">
      <c r="A1041" s="239" t="s">
        <v>5167</v>
      </c>
      <c r="B1041" s="239" t="s">
        <v>5168</v>
      </c>
      <c r="C1041" s="239" t="s">
        <v>5169</v>
      </c>
      <c r="D1041" s="240" t="s">
        <v>5170</v>
      </c>
      <c r="E1041" s="239">
        <v>0</v>
      </c>
      <c r="F1041" s="240" t="s">
        <v>5171</v>
      </c>
      <c r="G1041" s="239">
        <v>0</v>
      </c>
      <c r="H1041" s="240" t="s">
        <v>5172</v>
      </c>
      <c r="I1041" s="239">
        <v>0</v>
      </c>
      <c r="J1041" s="242" t="s">
        <v>5173</v>
      </c>
      <c r="K1041" s="239">
        <v>2</v>
      </c>
    </row>
    <row r="1042" spans="1:11" ht="60" x14ac:dyDescent="0.25">
      <c r="A1042" s="239" t="s">
        <v>5174</v>
      </c>
      <c r="B1042" s="239" t="s">
        <v>5175</v>
      </c>
      <c r="C1042" s="239" t="s">
        <v>5176</v>
      </c>
      <c r="D1042" s="240" t="s">
        <v>5177</v>
      </c>
      <c r="E1042" s="239">
        <v>0</v>
      </c>
      <c r="F1042" s="241" t="s">
        <v>5178</v>
      </c>
      <c r="G1042" s="239">
        <v>1</v>
      </c>
      <c r="H1042" s="242" t="s">
        <v>5179</v>
      </c>
      <c r="I1042" s="239">
        <v>2</v>
      </c>
      <c r="J1042" s="242" t="s">
        <v>5180</v>
      </c>
      <c r="K1042" s="239">
        <v>2</v>
      </c>
    </row>
    <row r="1043" spans="1:11" ht="105" x14ac:dyDescent="0.25">
      <c r="A1043" s="239" t="s">
        <v>4872</v>
      </c>
      <c r="B1043" s="239" t="s">
        <v>5181</v>
      </c>
      <c r="C1043" s="239" t="s">
        <v>4874</v>
      </c>
      <c r="D1043" s="240" t="s">
        <v>4875</v>
      </c>
      <c r="E1043" s="239">
        <v>0</v>
      </c>
      <c r="F1043" s="240" t="s">
        <v>4876</v>
      </c>
      <c r="G1043" s="239">
        <v>0</v>
      </c>
      <c r="H1043" s="241" t="s">
        <v>4877</v>
      </c>
      <c r="I1043" s="239">
        <v>1</v>
      </c>
      <c r="J1043" s="242" t="s">
        <v>4878</v>
      </c>
      <c r="K1043" s="239">
        <v>2</v>
      </c>
    </row>
    <row r="1044" spans="1:11" ht="30" x14ac:dyDescent="0.25">
      <c r="A1044" s="239" t="s">
        <v>5182</v>
      </c>
      <c r="B1044" s="239" t="s">
        <v>5183</v>
      </c>
      <c r="C1044" s="239" t="s">
        <v>5184</v>
      </c>
      <c r="D1044" s="240" t="s">
        <v>5185</v>
      </c>
      <c r="E1044" s="239">
        <v>0</v>
      </c>
      <c r="F1044" s="239" t="s">
        <v>567</v>
      </c>
      <c r="G1044" s="239"/>
      <c r="H1044" s="239" t="s">
        <v>567</v>
      </c>
      <c r="I1044" s="239"/>
      <c r="J1044" s="243" t="s">
        <v>5186</v>
      </c>
      <c r="K1044" s="239">
        <v>3</v>
      </c>
    </row>
    <row r="1045" spans="1:11" ht="30" x14ac:dyDescent="0.25">
      <c r="A1045" s="239" t="s">
        <v>2552</v>
      </c>
      <c r="B1045" s="239" t="s">
        <v>5187</v>
      </c>
      <c r="C1045" s="239" t="s">
        <v>5188</v>
      </c>
      <c r="D1045" s="239" t="s">
        <v>5189</v>
      </c>
      <c r="E1045" s="239"/>
      <c r="F1045" s="239" t="s">
        <v>5190</v>
      </c>
      <c r="G1045" s="239"/>
      <c r="H1045" s="239" t="s">
        <v>5191</v>
      </c>
      <c r="I1045" s="239"/>
      <c r="J1045" s="239" t="s">
        <v>5192</v>
      </c>
      <c r="K1045" s="239"/>
    </row>
    <row r="1046" spans="1:11" ht="75" x14ac:dyDescent="0.25">
      <c r="A1046" s="239" t="s">
        <v>5193</v>
      </c>
      <c r="B1046" s="239" t="s">
        <v>5194</v>
      </c>
      <c r="C1046" s="239" t="s">
        <v>5195</v>
      </c>
      <c r="D1046" s="240" t="s">
        <v>5196</v>
      </c>
      <c r="E1046" s="239">
        <v>0</v>
      </c>
      <c r="F1046" s="240" t="s">
        <v>5197</v>
      </c>
      <c r="G1046" s="239">
        <v>0</v>
      </c>
      <c r="H1046" s="241" t="s">
        <v>5198</v>
      </c>
      <c r="I1046" s="239">
        <v>1</v>
      </c>
      <c r="J1046" s="242" t="s">
        <v>5199</v>
      </c>
      <c r="K1046" s="239">
        <v>2</v>
      </c>
    </row>
    <row r="1047" spans="1:11" ht="120" x14ac:dyDescent="0.25">
      <c r="A1047" s="239" t="s">
        <v>2873</v>
      </c>
      <c r="B1047" s="239" t="s">
        <v>5200</v>
      </c>
      <c r="C1047" s="239" t="s">
        <v>5201</v>
      </c>
      <c r="D1047" s="240" t="s">
        <v>5202</v>
      </c>
      <c r="E1047" s="239">
        <v>0</v>
      </c>
      <c r="F1047" s="240" t="s">
        <v>5203</v>
      </c>
      <c r="G1047" s="239">
        <v>0</v>
      </c>
      <c r="H1047" s="241" t="s">
        <v>5204</v>
      </c>
      <c r="I1047" s="239">
        <v>1</v>
      </c>
      <c r="J1047" s="242" t="s">
        <v>5205</v>
      </c>
      <c r="K1047" s="239">
        <v>2</v>
      </c>
    </row>
    <row r="1048" spans="1:11" ht="135" x14ac:dyDescent="0.25">
      <c r="A1048" s="239" t="s">
        <v>5206</v>
      </c>
      <c r="B1048" s="239" t="s">
        <v>5207</v>
      </c>
      <c r="C1048" s="239" t="s">
        <v>5208</v>
      </c>
      <c r="D1048" s="240" t="s">
        <v>5209</v>
      </c>
      <c r="E1048" s="239">
        <v>0</v>
      </c>
      <c r="F1048" s="240" t="s">
        <v>5210</v>
      </c>
      <c r="G1048" s="239">
        <v>0</v>
      </c>
      <c r="H1048" s="241" t="s">
        <v>5211</v>
      </c>
      <c r="I1048" s="239">
        <v>1</v>
      </c>
      <c r="J1048" s="242" t="s">
        <v>5212</v>
      </c>
      <c r="K1048" s="239">
        <v>2</v>
      </c>
    </row>
    <row r="1049" spans="1:11" x14ac:dyDescent="0.25">
      <c r="A1049" s="239" t="s">
        <v>5213</v>
      </c>
      <c r="B1049" s="239" t="s">
        <v>5214</v>
      </c>
      <c r="C1049" s="239" t="s">
        <v>2519</v>
      </c>
      <c r="D1049" s="240" t="s">
        <v>1977</v>
      </c>
      <c r="E1049" s="239">
        <v>0</v>
      </c>
      <c r="F1049" s="240" t="s">
        <v>5215</v>
      </c>
      <c r="G1049" s="239">
        <v>0</v>
      </c>
      <c r="H1049" s="241" t="s">
        <v>5216</v>
      </c>
      <c r="I1049" s="239">
        <v>1</v>
      </c>
      <c r="J1049" s="242" t="s">
        <v>1476</v>
      </c>
      <c r="K1049" s="239">
        <v>2</v>
      </c>
    </row>
    <row r="1050" spans="1:11" ht="75" x14ac:dyDescent="0.25">
      <c r="A1050" s="244" t="s">
        <v>5217</v>
      </c>
      <c r="B1050" s="244" t="s">
        <v>5218</v>
      </c>
      <c r="C1050" s="244" t="s">
        <v>5219</v>
      </c>
      <c r="D1050" s="240" t="s">
        <v>5220</v>
      </c>
      <c r="E1050" s="239">
        <v>0</v>
      </c>
      <c r="F1050" s="241" t="s">
        <v>5221</v>
      </c>
      <c r="G1050" s="244">
        <v>1</v>
      </c>
      <c r="H1050" s="245" t="s">
        <v>5222</v>
      </c>
      <c r="I1050" s="244">
        <v>2</v>
      </c>
      <c r="J1050" s="245" t="s">
        <v>5223</v>
      </c>
      <c r="K1050" s="239">
        <v>2</v>
      </c>
    </row>
    <row r="1051" spans="1:11" ht="30" x14ac:dyDescent="0.25">
      <c r="A1051" s="244" t="s">
        <v>5217</v>
      </c>
      <c r="B1051" s="244" t="s">
        <v>5224</v>
      </c>
      <c r="C1051" s="244" t="s">
        <v>2519</v>
      </c>
      <c r="D1051" s="240" t="s">
        <v>3658</v>
      </c>
      <c r="E1051" s="239">
        <v>0</v>
      </c>
      <c r="F1051" s="241" t="s">
        <v>5225</v>
      </c>
      <c r="G1051" s="244">
        <v>1</v>
      </c>
      <c r="H1051" s="245" t="s">
        <v>5226</v>
      </c>
      <c r="I1051" s="244">
        <v>2</v>
      </c>
      <c r="J1051" s="245" t="s">
        <v>5227</v>
      </c>
      <c r="K1051" s="239">
        <v>2</v>
      </c>
    </row>
    <row r="1052" spans="1:11" ht="30" x14ac:dyDescent="0.25">
      <c r="A1052" s="244" t="s">
        <v>5217</v>
      </c>
      <c r="B1052" s="244" t="s">
        <v>5228</v>
      </c>
      <c r="C1052" s="244" t="s">
        <v>2552</v>
      </c>
      <c r="D1052" s="240" t="s">
        <v>5229</v>
      </c>
      <c r="E1052" s="239">
        <v>0</v>
      </c>
      <c r="F1052" s="241" t="s">
        <v>5230</v>
      </c>
      <c r="G1052" s="244">
        <v>1</v>
      </c>
      <c r="H1052" s="245" t="s">
        <v>5231</v>
      </c>
      <c r="I1052" s="244">
        <v>2</v>
      </c>
      <c r="J1052" s="246" t="s">
        <v>5232</v>
      </c>
      <c r="K1052" s="239">
        <v>3</v>
      </c>
    </row>
    <row r="1053" spans="1:11" ht="30" x14ac:dyDescent="0.25">
      <c r="A1053" s="239" t="s">
        <v>5233</v>
      </c>
      <c r="B1053" s="239" t="s">
        <v>5234</v>
      </c>
      <c r="C1053" s="239" t="s">
        <v>5235</v>
      </c>
      <c r="D1053" s="239" t="s">
        <v>567</v>
      </c>
      <c r="E1053" s="239"/>
      <c r="F1053" s="239" t="s">
        <v>567</v>
      </c>
      <c r="G1053" s="239"/>
      <c r="H1053" s="239" t="s">
        <v>567</v>
      </c>
      <c r="I1053" s="239"/>
      <c r="J1053" s="239" t="s">
        <v>567</v>
      </c>
      <c r="K1053" s="239"/>
    </row>
    <row r="1054" spans="1:11" ht="30" x14ac:dyDescent="0.25">
      <c r="A1054" s="239" t="s">
        <v>5236</v>
      </c>
      <c r="B1054" s="239" t="s">
        <v>5237</v>
      </c>
      <c r="C1054" s="239" t="s">
        <v>5235</v>
      </c>
      <c r="D1054" s="239" t="s">
        <v>567</v>
      </c>
      <c r="E1054" s="239"/>
      <c r="F1054" s="239" t="s">
        <v>567</v>
      </c>
      <c r="G1054" s="239"/>
      <c r="H1054" s="239" t="s">
        <v>567</v>
      </c>
      <c r="I1054" s="239"/>
      <c r="J1054" s="239" t="s">
        <v>567</v>
      </c>
      <c r="K1054" s="239"/>
    </row>
    <row r="1055" spans="1:11" ht="30" x14ac:dyDescent="0.25">
      <c r="A1055" s="239" t="s">
        <v>5238</v>
      </c>
      <c r="B1055" s="239" t="s">
        <v>5239</v>
      </c>
      <c r="C1055" s="239" t="s">
        <v>5240</v>
      </c>
      <c r="D1055" s="240" t="s">
        <v>5241</v>
      </c>
      <c r="E1055" s="239">
        <v>0</v>
      </c>
      <c r="F1055" s="240" t="s">
        <v>5242</v>
      </c>
      <c r="G1055" s="239">
        <v>0</v>
      </c>
      <c r="H1055" s="241" t="s">
        <v>5243</v>
      </c>
      <c r="I1055" s="239">
        <v>1</v>
      </c>
      <c r="J1055" s="242" t="s">
        <v>5244</v>
      </c>
      <c r="K1055" s="239">
        <v>2</v>
      </c>
    </row>
    <row r="1056" spans="1:11" ht="90" x14ac:dyDescent="0.25">
      <c r="A1056" s="239" t="s">
        <v>5238</v>
      </c>
      <c r="B1056" s="239" t="s">
        <v>5245</v>
      </c>
      <c r="C1056" s="239" t="s">
        <v>5246</v>
      </c>
      <c r="D1056" s="240" t="s">
        <v>5247</v>
      </c>
      <c r="E1056" s="239">
        <v>0</v>
      </c>
      <c r="F1056" s="240" t="s">
        <v>5248</v>
      </c>
      <c r="G1056" s="239">
        <v>0</v>
      </c>
      <c r="H1056" s="241" t="s">
        <v>5249</v>
      </c>
      <c r="I1056" s="239">
        <v>1</v>
      </c>
      <c r="J1056" s="242" t="s">
        <v>5250</v>
      </c>
      <c r="K1056" s="239">
        <v>2</v>
      </c>
    </row>
    <row r="1057" spans="1:11" ht="45" x14ac:dyDescent="0.25">
      <c r="A1057" s="239" t="s">
        <v>5238</v>
      </c>
      <c r="B1057" s="239" t="s">
        <v>5251</v>
      </c>
      <c r="C1057" s="239" t="s">
        <v>5252</v>
      </c>
      <c r="D1057" s="240" t="s">
        <v>5253</v>
      </c>
      <c r="E1057" s="239">
        <v>0</v>
      </c>
      <c r="F1057" s="240" t="s">
        <v>5253</v>
      </c>
      <c r="G1057" s="239">
        <v>0</v>
      </c>
      <c r="H1057" s="241" t="s">
        <v>5254</v>
      </c>
      <c r="I1057" s="239">
        <v>1</v>
      </c>
      <c r="J1057" s="242" t="s">
        <v>5255</v>
      </c>
      <c r="K1057" s="239">
        <v>2</v>
      </c>
    </row>
    <row r="1058" spans="1:11" ht="30" x14ac:dyDescent="0.25">
      <c r="A1058" s="239" t="s">
        <v>5256</v>
      </c>
      <c r="B1058" s="239" t="s">
        <v>5257</v>
      </c>
      <c r="C1058" s="239" t="s">
        <v>5258</v>
      </c>
      <c r="D1058" s="240" t="s">
        <v>5259</v>
      </c>
      <c r="E1058" s="239">
        <v>0</v>
      </c>
      <c r="F1058" s="240" t="s">
        <v>5260</v>
      </c>
      <c r="G1058" s="239">
        <v>0</v>
      </c>
      <c r="H1058" s="241" t="s">
        <v>5261</v>
      </c>
      <c r="I1058" s="239">
        <v>1</v>
      </c>
      <c r="J1058" s="242" t="s">
        <v>5262</v>
      </c>
      <c r="K1058" s="239">
        <v>2</v>
      </c>
    </row>
    <row r="1059" spans="1:11" ht="45" x14ac:dyDescent="0.25">
      <c r="A1059" s="239" t="s">
        <v>5238</v>
      </c>
      <c r="B1059" s="239" t="s">
        <v>5263</v>
      </c>
      <c r="C1059" s="239" t="s">
        <v>5264</v>
      </c>
      <c r="D1059" s="240" t="s">
        <v>5265</v>
      </c>
      <c r="E1059" s="239">
        <v>0</v>
      </c>
      <c r="F1059" s="242" t="s">
        <v>5266</v>
      </c>
      <c r="G1059" s="239">
        <v>2</v>
      </c>
      <c r="H1059" s="243" t="s">
        <v>5267</v>
      </c>
      <c r="I1059" s="239">
        <v>3</v>
      </c>
      <c r="J1059" s="243" t="s">
        <v>5268</v>
      </c>
      <c r="K1059" s="239">
        <v>3</v>
      </c>
    </row>
    <row r="1060" spans="1:11" ht="30" x14ac:dyDescent="0.25">
      <c r="A1060" s="239" t="s">
        <v>5256</v>
      </c>
      <c r="B1060" s="239" t="s">
        <v>5269</v>
      </c>
      <c r="C1060" s="239" t="s">
        <v>5270</v>
      </c>
      <c r="D1060" s="240" t="s">
        <v>5241</v>
      </c>
      <c r="E1060" s="239">
        <v>0</v>
      </c>
      <c r="F1060" s="240" t="s">
        <v>5242</v>
      </c>
      <c r="G1060" s="239">
        <v>0</v>
      </c>
      <c r="H1060" s="241" t="s">
        <v>5243</v>
      </c>
      <c r="I1060" s="239">
        <v>1</v>
      </c>
      <c r="J1060" s="242" t="s">
        <v>5244</v>
      </c>
      <c r="K1060" s="239">
        <v>2</v>
      </c>
    </row>
    <row r="1061" spans="1:11" ht="105" x14ac:dyDescent="0.25">
      <c r="A1061" s="239" t="s">
        <v>5256</v>
      </c>
      <c r="B1061" s="239" t="s">
        <v>5271</v>
      </c>
      <c r="C1061" s="239" t="s">
        <v>5272</v>
      </c>
      <c r="D1061" s="240" t="s">
        <v>5247</v>
      </c>
      <c r="E1061" s="239">
        <v>0</v>
      </c>
      <c r="F1061" s="240" t="s">
        <v>5273</v>
      </c>
      <c r="G1061" s="239">
        <v>0</v>
      </c>
      <c r="H1061" s="241" t="s">
        <v>5249</v>
      </c>
      <c r="I1061" s="239">
        <v>1</v>
      </c>
      <c r="J1061" s="242" t="s">
        <v>5274</v>
      </c>
      <c r="K1061" s="239">
        <v>2</v>
      </c>
    </row>
    <row r="1062" spans="1:11" ht="45" x14ac:dyDescent="0.25">
      <c r="A1062" s="239" t="s">
        <v>5256</v>
      </c>
      <c r="B1062" s="239" t="s">
        <v>5275</v>
      </c>
      <c r="C1062" s="239" t="s">
        <v>5252</v>
      </c>
      <c r="D1062" s="240" t="s">
        <v>5276</v>
      </c>
      <c r="E1062" s="239">
        <v>0</v>
      </c>
      <c r="F1062" s="240" t="s">
        <v>5277</v>
      </c>
      <c r="G1062" s="239">
        <v>0</v>
      </c>
      <c r="H1062" s="241" t="s">
        <v>5278</v>
      </c>
      <c r="I1062" s="239">
        <v>1</v>
      </c>
      <c r="J1062" s="242" t="s">
        <v>5279</v>
      </c>
      <c r="K1062" s="239">
        <v>2</v>
      </c>
    </row>
    <row r="1063" spans="1:11" ht="45" x14ac:dyDescent="0.25">
      <c r="A1063" s="239" t="s">
        <v>5280</v>
      </c>
      <c r="B1063" s="239" t="s">
        <v>5281</v>
      </c>
      <c r="C1063" s="239" t="s">
        <v>3811</v>
      </c>
      <c r="D1063" s="240" t="s">
        <v>5282</v>
      </c>
      <c r="E1063" s="239">
        <v>0</v>
      </c>
      <c r="F1063" s="239" t="s">
        <v>567</v>
      </c>
      <c r="G1063" s="239"/>
      <c r="H1063" s="239" t="s">
        <v>567</v>
      </c>
      <c r="I1063" s="239"/>
      <c r="J1063" s="243" t="s">
        <v>5283</v>
      </c>
      <c r="K1063" s="239">
        <v>3</v>
      </c>
    </row>
    <row r="1064" spans="1:11" ht="45" x14ac:dyDescent="0.25">
      <c r="A1064" s="239" t="s">
        <v>5280</v>
      </c>
      <c r="B1064" s="239" t="s">
        <v>5284</v>
      </c>
      <c r="C1064" s="239" t="s">
        <v>5285</v>
      </c>
      <c r="D1064" s="240" t="s">
        <v>5286</v>
      </c>
      <c r="E1064" s="239">
        <v>0</v>
      </c>
      <c r="F1064" s="239" t="s">
        <v>567</v>
      </c>
      <c r="G1064" s="239"/>
      <c r="H1064" s="239" t="s">
        <v>5287</v>
      </c>
      <c r="I1064" s="239"/>
      <c r="J1064" s="243" t="s">
        <v>5288</v>
      </c>
      <c r="K1064" s="239">
        <v>3</v>
      </c>
    </row>
    <row r="1065" spans="1:11" ht="45" x14ac:dyDescent="0.25">
      <c r="A1065" s="239" t="s">
        <v>5280</v>
      </c>
      <c r="B1065" s="239" t="s">
        <v>5289</v>
      </c>
      <c r="C1065" s="239" t="s">
        <v>5290</v>
      </c>
      <c r="D1065" s="240" t="s">
        <v>5291</v>
      </c>
      <c r="E1065" s="239">
        <v>0</v>
      </c>
      <c r="F1065" s="239" t="s">
        <v>567</v>
      </c>
      <c r="G1065" s="239"/>
      <c r="H1065" s="239" t="s">
        <v>567</v>
      </c>
      <c r="I1065" s="239"/>
      <c r="J1065" s="243" t="s">
        <v>5292</v>
      </c>
      <c r="K1065" s="239">
        <v>3</v>
      </c>
    </row>
    <row r="1066" spans="1:11" ht="60" x14ac:dyDescent="0.25">
      <c r="A1066" s="239" t="s">
        <v>5280</v>
      </c>
      <c r="B1066" s="239" t="s">
        <v>5293</v>
      </c>
      <c r="C1066" s="239" t="s">
        <v>5294</v>
      </c>
      <c r="D1066" s="240" t="s">
        <v>5295</v>
      </c>
      <c r="E1066" s="239">
        <v>0</v>
      </c>
      <c r="F1066" s="239" t="s">
        <v>5296</v>
      </c>
      <c r="G1066" s="239"/>
      <c r="H1066" s="243" t="s">
        <v>5297</v>
      </c>
      <c r="I1066" s="239">
        <v>3</v>
      </c>
      <c r="J1066" s="239" t="s">
        <v>567</v>
      </c>
      <c r="K1066" s="239"/>
    </row>
    <row r="1067" spans="1:11" ht="45" x14ac:dyDescent="0.25">
      <c r="A1067" s="239" t="s">
        <v>5280</v>
      </c>
      <c r="B1067" s="239" t="s">
        <v>5298</v>
      </c>
      <c r="C1067" s="239" t="s">
        <v>5299</v>
      </c>
      <c r="D1067" s="241" t="s">
        <v>5300</v>
      </c>
      <c r="E1067" s="239">
        <v>1</v>
      </c>
      <c r="F1067" s="239" t="s">
        <v>567</v>
      </c>
      <c r="G1067" s="239"/>
      <c r="H1067" s="243" t="s">
        <v>5301</v>
      </c>
      <c r="I1067" s="239">
        <v>3</v>
      </c>
      <c r="J1067" s="239" t="s">
        <v>567</v>
      </c>
      <c r="K1067" s="239"/>
    </row>
    <row r="1068" spans="1:11" ht="45" x14ac:dyDescent="0.25">
      <c r="A1068" s="239" t="s">
        <v>2552</v>
      </c>
      <c r="B1068" s="239" t="s">
        <v>5302</v>
      </c>
      <c r="C1068" s="239" t="s">
        <v>5303</v>
      </c>
      <c r="D1068" s="239" t="s">
        <v>5189</v>
      </c>
      <c r="E1068" s="239"/>
      <c r="F1068" s="239" t="s">
        <v>5304</v>
      </c>
      <c r="G1068" s="239"/>
      <c r="H1068" s="239" t="s">
        <v>5191</v>
      </c>
      <c r="I1068" s="239"/>
      <c r="J1068" s="239" t="s">
        <v>5192</v>
      </c>
      <c r="K1068" s="239"/>
    </row>
    <row r="1069" spans="1:11" ht="45" x14ac:dyDescent="0.25">
      <c r="A1069" s="239" t="s">
        <v>5280</v>
      </c>
      <c r="B1069" s="239" t="s">
        <v>5305</v>
      </c>
      <c r="C1069" s="239" t="s">
        <v>5306</v>
      </c>
      <c r="D1069" s="240" t="s">
        <v>5282</v>
      </c>
      <c r="E1069" s="239">
        <v>0</v>
      </c>
      <c r="F1069" s="239" t="s">
        <v>567</v>
      </c>
      <c r="G1069" s="239"/>
      <c r="H1069" s="239" t="s">
        <v>567</v>
      </c>
      <c r="I1069" s="239"/>
      <c r="J1069" s="243" t="s">
        <v>5283</v>
      </c>
      <c r="K1069" s="239">
        <v>3</v>
      </c>
    </row>
    <row r="1070" spans="1:11" ht="45" x14ac:dyDescent="0.25">
      <c r="A1070" s="239" t="s">
        <v>5280</v>
      </c>
      <c r="B1070" s="239" t="s">
        <v>5307</v>
      </c>
      <c r="C1070" s="239" t="s">
        <v>5285</v>
      </c>
      <c r="D1070" s="240" t="s">
        <v>5286</v>
      </c>
      <c r="E1070" s="239">
        <v>0</v>
      </c>
      <c r="F1070" s="239" t="s">
        <v>567</v>
      </c>
      <c r="G1070" s="239"/>
      <c r="H1070" s="242" t="s">
        <v>5287</v>
      </c>
      <c r="I1070" s="239">
        <v>2</v>
      </c>
      <c r="J1070" s="243" t="s">
        <v>5288</v>
      </c>
      <c r="K1070" s="239">
        <v>3</v>
      </c>
    </row>
    <row r="1071" spans="1:11" ht="45" x14ac:dyDescent="0.25">
      <c r="A1071" s="239" t="s">
        <v>5280</v>
      </c>
      <c r="B1071" s="239" t="s">
        <v>5308</v>
      </c>
      <c r="C1071" s="239" t="s">
        <v>5290</v>
      </c>
      <c r="D1071" s="240" t="s">
        <v>5291</v>
      </c>
      <c r="E1071" s="239">
        <v>0</v>
      </c>
      <c r="F1071" s="239" t="s">
        <v>567</v>
      </c>
      <c r="G1071" s="239"/>
      <c r="H1071" s="239" t="s">
        <v>567</v>
      </c>
      <c r="I1071" s="239"/>
      <c r="J1071" s="243" t="s">
        <v>5292</v>
      </c>
      <c r="K1071" s="239">
        <v>3</v>
      </c>
    </row>
    <row r="1072" spans="1:11" ht="60" x14ac:dyDescent="0.25">
      <c r="A1072" s="239" t="s">
        <v>5280</v>
      </c>
      <c r="B1072" s="239" t="s">
        <v>5309</v>
      </c>
      <c r="C1072" s="239" t="s">
        <v>5294</v>
      </c>
      <c r="D1072" s="240" t="s">
        <v>5295</v>
      </c>
      <c r="E1072" s="239">
        <v>0</v>
      </c>
      <c r="F1072" s="239" t="s">
        <v>5296</v>
      </c>
      <c r="G1072" s="239"/>
      <c r="H1072" s="242" t="s">
        <v>567</v>
      </c>
      <c r="I1072" s="239">
        <v>2</v>
      </c>
      <c r="J1072" s="243" t="s">
        <v>5297</v>
      </c>
      <c r="K1072" s="239">
        <v>3</v>
      </c>
    </row>
    <row r="1073" spans="1:11" ht="45" x14ac:dyDescent="0.25">
      <c r="A1073" s="239" t="s">
        <v>5280</v>
      </c>
      <c r="B1073" s="239" t="s">
        <v>5310</v>
      </c>
      <c r="C1073" s="239" t="s">
        <v>5311</v>
      </c>
      <c r="D1073" s="240" t="s">
        <v>5300</v>
      </c>
      <c r="E1073" s="239">
        <v>0</v>
      </c>
      <c r="F1073" s="239" t="s">
        <v>567</v>
      </c>
      <c r="G1073" s="239"/>
      <c r="H1073" s="242" t="s">
        <v>5301</v>
      </c>
      <c r="I1073" s="239">
        <v>2</v>
      </c>
      <c r="J1073" s="239" t="s">
        <v>567</v>
      </c>
      <c r="K1073" s="239"/>
    </row>
    <row r="1074" spans="1:11" ht="90" x14ac:dyDescent="0.25">
      <c r="A1074" s="239" t="s">
        <v>5312</v>
      </c>
      <c r="B1074" s="239" t="s">
        <v>5313</v>
      </c>
      <c r="C1074" s="239" t="s">
        <v>5314</v>
      </c>
      <c r="D1074" s="240" t="s">
        <v>5315</v>
      </c>
      <c r="E1074" s="239">
        <v>0</v>
      </c>
      <c r="F1074" s="239" t="s">
        <v>567</v>
      </c>
      <c r="G1074" s="239"/>
      <c r="H1074" s="239" t="s">
        <v>567</v>
      </c>
      <c r="I1074" s="239"/>
      <c r="J1074" s="242" t="s">
        <v>5316</v>
      </c>
      <c r="K1074" s="239">
        <v>2</v>
      </c>
    </row>
    <row r="1075" spans="1:11" x14ac:dyDescent="0.25">
      <c r="A1075" s="239" t="s">
        <v>5317</v>
      </c>
      <c r="B1075" s="239" t="s">
        <v>5318</v>
      </c>
      <c r="C1075" s="239" t="s">
        <v>4314</v>
      </c>
      <c r="D1075" s="240" t="s">
        <v>4315</v>
      </c>
      <c r="E1075" s="239">
        <v>0</v>
      </c>
      <c r="F1075" s="241" t="s">
        <v>4316</v>
      </c>
      <c r="G1075" s="239">
        <v>1</v>
      </c>
      <c r="H1075" s="242" t="s">
        <v>4317</v>
      </c>
      <c r="I1075" s="239">
        <v>2</v>
      </c>
      <c r="J1075" s="243" t="s">
        <v>4318</v>
      </c>
      <c r="K1075" s="239">
        <v>3</v>
      </c>
    </row>
    <row r="1076" spans="1:11" ht="60" x14ac:dyDescent="0.25">
      <c r="A1076" s="239" t="s">
        <v>5319</v>
      </c>
      <c r="B1076" s="239" t="s">
        <v>5320</v>
      </c>
      <c r="C1076" s="239" t="s">
        <v>5319</v>
      </c>
      <c r="D1076" s="240" t="s">
        <v>5321</v>
      </c>
      <c r="E1076" s="239">
        <v>0</v>
      </c>
      <c r="F1076" s="241" t="s">
        <v>5322</v>
      </c>
      <c r="G1076" s="239">
        <v>1</v>
      </c>
      <c r="H1076" s="242" t="s">
        <v>5323</v>
      </c>
      <c r="I1076" s="239">
        <v>2</v>
      </c>
      <c r="J1076" s="239" t="s">
        <v>567</v>
      </c>
      <c r="K1076" s="239"/>
    </row>
    <row r="1077" spans="1:11" ht="60" x14ac:dyDescent="0.25">
      <c r="A1077" s="239" t="s">
        <v>5324</v>
      </c>
      <c r="B1077" s="239" t="s">
        <v>5325</v>
      </c>
      <c r="C1077" s="239" t="s">
        <v>5326</v>
      </c>
      <c r="D1077" s="239" t="s">
        <v>5327</v>
      </c>
      <c r="E1077" s="239"/>
      <c r="F1077" s="239" t="s">
        <v>5328</v>
      </c>
      <c r="G1077" s="239"/>
      <c r="H1077" s="239" t="s">
        <v>5329</v>
      </c>
      <c r="I1077" s="239"/>
      <c r="J1077" s="239" t="s">
        <v>5330</v>
      </c>
      <c r="K1077" s="239"/>
    </row>
    <row r="1078" spans="1:11" ht="105" x14ac:dyDescent="0.25">
      <c r="A1078" s="239" t="s">
        <v>5331</v>
      </c>
      <c r="B1078" s="239" t="s">
        <v>5332</v>
      </c>
      <c r="C1078" s="239" t="s">
        <v>5333</v>
      </c>
      <c r="D1078" s="240" t="s">
        <v>5334</v>
      </c>
      <c r="E1078" s="239">
        <v>0</v>
      </c>
      <c r="F1078" s="240" t="s">
        <v>5335</v>
      </c>
      <c r="G1078" s="239">
        <v>0</v>
      </c>
      <c r="H1078" s="242" t="s">
        <v>5336</v>
      </c>
      <c r="I1078" s="239">
        <v>2</v>
      </c>
      <c r="J1078" s="242" t="s">
        <v>5337</v>
      </c>
      <c r="K1078" s="239">
        <v>2</v>
      </c>
    </row>
    <row r="1079" spans="1:11" ht="60" x14ac:dyDescent="0.25">
      <c r="A1079" s="239" t="s">
        <v>5331</v>
      </c>
      <c r="B1079" s="239" t="s">
        <v>5338</v>
      </c>
      <c r="C1079" s="239" t="s">
        <v>5339</v>
      </c>
      <c r="D1079" s="239" t="s">
        <v>609</v>
      </c>
      <c r="E1079" s="239"/>
      <c r="F1079" s="239" t="s">
        <v>567</v>
      </c>
      <c r="G1079" s="239"/>
      <c r="H1079" s="239" t="s">
        <v>5340</v>
      </c>
      <c r="I1079" s="239"/>
      <c r="J1079" s="241" t="s">
        <v>5341</v>
      </c>
      <c r="K1079" s="239">
        <v>1</v>
      </c>
    </row>
    <row r="1080" spans="1:11" ht="75" x14ac:dyDescent="0.25">
      <c r="A1080" s="239" t="s">
        <v>5342</v>
      </c>
      <c r="B1080" s="239" t="s">
        <v>5343</v>
      </c>
      <c r="C1080" s="239" t="s">
        <v>5344</v>
      </c>
      <c r="D1080" s="239" t="s">
        <v>5345</v>
      </c>
      <c r="E1080" s="239"/>
      <c r="F1080" s="239" t="s">
        <v>609</v>
      </c>
      <c r="G1080" s="239"/>
      <c r="H1080" s="241" t="s">
        <v>537</v>
      </c>
      <c r="I1080" s="239">
        <v>1</v>
      </c>
      <c r="J1080" s="241" t="s">
        <v>5346</v>
      </c>
      <c r="K1080" s="239">
        <v>1</v>
      </c>
    </row>
    <row r="1081" spans="1:11" ht="45" x14ac:dyDescent="0.25">
      <c r="A1081" s="239" t="s">
        <v>5342</v>
      </c>
      <c r="B1081" s="239" t="s">
        <v>5347</v>
      </c>
      <c r="C1081" s="239" t="s">
        <v>5348</v>
      </c>
      <c r="D1081" s="240" t="s">
        <v>5349</v>
      </c>
      <c r="E1081" s="239">
        <v>0</v>
      </c>
      <c r="F1081" s="239" t="s">
        <v>567</v>
      </c>
      <c r="G1081" s="239"/>
      <c r="H1081" s="241" t="s">
        <v>5350</v>
      </c>
      <c r="I1081" s="239">
        <v>1</v>
      </c>
      <c r="J1081" s="242" t="s">
        <v>5351</v>
      </c>
      <c r="K1081" s="239">
        <v>2</v>
      </c>
    </row>
    <row r="1082" spans="1:11" ht="30" x14ac:dyDescent="0.25">
      <c r="A1082" s="239" t="s">
        <v>538</v>
      </c>
      <c r="B1082" s="239" t="s">
        <v>5352</v>
      </c>
      <c r="C1082" s="239" t="s">
        <v>5353</v>
      </c>
      <c r="D1082" s="239" t="s">
        <v>5354</v>
      </c>
      <c r="E1082" s="239"/>
      <c r="F1082" s="239" t="s">
        <v>5355</v>
      </c>
      <c r="G1082" s="239"/>
      <c r="H1082" s="241" t="s">
        <v>537</v>
      </c>
      <c r="I1082" s="239">
        <v>1</v>
      </c>
      <c r="J1082" s="241" t="s">
        <v>5356</v>
      </c>
      <c r="K1082" s="239">
        <v>1</v>
      </c>
    </row>
    <row r="1083" spans="1:11" ht="150" x14ac:dyDescent="0.25">
      <c r="A1083" s="239" t="s">
        <v>538</v>
      </c>
      <c r="B1083" s="239" t="s">
        <v>5357</v>
      </c>
      <c r="C1083" s="239" t="s">
        <v>5358</v>
      </c>
      <c r="D1083" s="240" t="s">
        <v>5359</v>
      </c>
      <c r="E1083" s="239">
        <v>0</v>
      </c>
      <c r="F1083" s="247" t="s">
        <v>609</v>
      </c>
      <c r="G1083" s="239">
        <v>0</v>
      </c>
      <c r="H1083" s="241" t="s">
        <v>5360</v>
      </c>
      <c r="I1083" s="239">
        <v>1</v>
      </c>
      <c r="J1083" s="241" t="s">
        <v>5356</v>
      </c>
      <c r="K1083" s="239">
        <v>1</v>
      </c>
    </row>
    <row r="1084" spans="1:11" ht="30" x14ac:dyDescent="0.25">
      <c r="A1084" s="239" t="s">
        <v>5361</v>
      </c>
      <c r="B1084" s="239" t="s">
        <v>5362</v>
      </c>
      <c r="C1084" s="239" t="s">
        <v>5363</v>
      </c>
      <c r="D1084" s="240" t="s">
        <v>5364</v>
      </c>
      <c r="E1084" s="239">
        <v>0</v>
      </c>
      <c r="F1084" s="240" t="s">
        <v>5365</v>
      </c>
      <c r="G1084" s="239">
        <v>0</v>
      </c>
      <c r="H1084" s="241" t="s">
        <v>5366</v>
      </c>
      <c r="I1084" s="239">
        <v>1</v>
      </c>
      <c r="J1084" s="242" t="s">
        <v>5367</v>
      </c>
      <c r="K1084" s="239">
        <v>2</v>
      </c>
    </row>
    <row r="1085" spans="1:11" ht="30" x14ac:dyDescent="0.25">
      <c r="A1085" s="239" t="s">
        <v>5368</v>
      </c>
      <c r="B1085" s="239" t="s">
        <v>5369</v>
      </c>
      <c r="C1085" s="239" t="s">
        <v>5370</v>
      </c>
      <c r="D1085" s="240" t="s">
        <v>5371</v>
      </c>
      <c r="E1085" s="239">
        <v>0</v>
      </c>
      <c r="F1085" s="240" t="s">
        <v>5372</v>
      </c>
      <c r="G1085" s="239">
        <v>0</v>
      </c>
      <c r="H1085" s="241" t="s">
        <v>5373</v>
      </c>
      <c r="I1085" s="239">
        <v>1</v>
      </c>
      <c r="J1085" s="242" t="s">
        <v>5374</v>
      </c>
      <c r="K1085" s="239">
        <v>2</v>
      </c>
    </row>
    <row r="1086" spans="1:11" ht="30" x14ac:dyDescent="0.25">
      <c r="A1086" s="239" t="s">
        <v>5368</v>
      </c>
      <c r="B1086" s="239" t="s">
        <v>5375</v>
      </c>
      <c r="C1086" s="239" t="s">
        <v>5376</v>
      </c>
      <c r="D1086" s="240" t="s">
        <v>5377</v>
      </c>
      <c r="E1086" s="239">
        <v>0</v>
      </c>
      <c r="F1086" s="240" t="s">
        <v>5378</v>
      </c>
      <c r="G1086" s="239">
        <v>0</v>
      </c>
      <c r="H1086" s="241" t="s">
        <v>5379</v>
      </c>
      <c r="I1086" s="239">
        <v>1</v>
      </c>
      <c r="J1086" s="242" t="s">
        <v>5380</v>
      </c>
      <c r="K1086" s="239">
        <v>2</v>
      </c>
    </row>
    <row r="1087" spans="1:11" x14ac:dyDescent="0.25">
      <c r="A1087" s="239" t="s">
        <v>5368</v>
      </c>
      <c r="B1087" s="239" t="s">
        <v>5381</v>
      </c>
      <c r="C1087" s="239" t="s">
        <v>5012</v>
      </c>
      <c r="D1087" s="240" t="s">
        <v>5013</v>
      </c>
      <c r="E1087" s="239">
        <v>0</v>
      </c>
      <c r="F1087" s="240" t="s">
        <v>5014</v>
      </c>
      <c r="G1087" s="239">
        <v>0</v>
      </c>
      <c r="H1087" s="241" t="s">
        <v>5015</v>
      </c>
      <c r="I1087" s="239">
        <v>1</v>
      </c>
      <c r="J1087" s="242" t="s">
        <v>5016</v>
      </c>
      <c r="K1087" s="239">
        <v>2</v>
      </c>
    </row>
    <row r="1088" spans="1:11" ht="30" x14ac:dyDescent="0.25">
      <c r="A1088" s="239" t="s">
        <v>5368</v>
      </c>
      <c r="B1088" s="239" t="s">
        <v>5382</v>
      </c>
      <c r="C1088" s="239" t="s">
        <v>5383</v>
      </c>
      <c r="D1088" s="240" t="s">
        <v>5384</v>
      </c>
      <c r="E1088" s="239">
        <v>0</v>
      </c>
      <c r="F1088" s="240" t="s">
        <v>5385</v>
      </c>
      <c r="G1088" s="239">
        <v>0</v>
      </c>
      <c r="H1088" s="241" t="s">
        <v>5386</v>
      </c>
      <c r="I1088" s="239">
        <v>1</v>
      </c>
      <c r="J1088" s="242" t="s">
        <v>5387</v>
      </c>
      <c r="K1088" s="239">
        <v>2</v>
      </c>
    </row>
    <row r="1089" spans="1:11" ht="30" x14ac:dyDescent="0.25">
      <c r="A1089" s="239" t="s">
        <v>5388</v>
      </c>
      <c r="B1089" s="239" t="s">
        <v>5389</v>
      </c>
      <c r="C1089" s="239" t="s">
        <v>5370</v>
      </c>
      <c r="D1089" s="240" t="s">
        <v>5371</v>
      </c>
      <c r="E1089" s="239">
        <v>0</v>
      </c>
      <c r="F1089" s="240" t="s">
        <v>5372</v>
      </c>
      <c r="G1089" s="239">
        <v>0</v>
      </c>
      <c r="H1089" s="241" t="s">
        <v>5373</v>
      </c>
      <c r="I1089" s="239">
        <v>1</v>
      </c>
      <c r="J1089" s="242" t="s">
        <v>5374</v>
      </c>
      <c r="K1089" s="239">
        <v>2</v>
      </c>
    </row>
    <row r="1090" spans="1:11" ht="30" x14ac:dyDescent="0.25">
      <c r="A1090" s="239" t="s">
        <v>5388</v>
      </c>
      <c r="B1090" s="239" t="s">
        <v>5390</v>
      </c>
      <c r="C1090" s="239" t="s">
        <v>5376</v>
      </c>
      <c r="D1090" s="240" t="s">
        <v>5377</v>
      </c>
      <c r="E1090" s="239">
        <v>0</v>
      </c>
      <c r="F1090" s="240" t="s">
        <v>5378</v>
      </c>
      <c r="G1090" s="239">
        <v>0</v>
      </c>
      <c r="H1090" s="241" t="s">
        <v>5379</v>
      </c>
      <c r="I1090" s="239">
        <v>1</v>
      </c>
      <c r="J1090" s="242" t="s">
        <v>5380</v>
      </c>
      <c r="K1090" s="239">
        <v>2</v>
      </c>
    </row>
    <row r="1091" spans="1:11" x14ac:dyDescent="0.25">
      <c r="A1091" s="239" t="s">
        <v>5388</v>
      </c>
      <c r="B1091" s="239" t="s">
        <v>5391</v>
      </c>
      <c r="C1091" s="239" t="s">
        <v>5012</v>
      </c>
      <c r="D1091" s="240" t="s">
        <v>5013</v>
      </c>
      <c r="E1091" s="239">
        <v>0</v>
      </c>
      <c r="F1091" s="240" t="s">
        <v>5014</v>
      </c>
      <c r="G1091" s="239">
        <v>0</v>
      </c>
      <c r="H1091" s="241" t="s">
        <v>5015</v>
      </c>
      <c r="I1091" s="239">
        <v>1</v>
      </c>
      <c r="J1091" s="242" t="s">
        <v>5016</v>
      </c>
      <c r="K1091" s="239">
        <v>2</v>
      </c>
    </row>
    <row r="1092" spans="1:11" ht="30" x14ac:dyDescent="0.25">
      <c r="A1092" s="239" t="s">
        <v>5388</v>
      </c>
      <c r="B1092" s="239" t="s">
        <v>5392</v>
      </c>
      <c r="C1092" s="239" t="s">
        <v>5383</v>
      </c>
      <c r="D1092" s="240" t="s">
        <v>5384</v>
      </c>
      <c r="E1092" s="239">
        <v>0</v>
      </c>
      <c r="F1092" s="240" t="s">
        <v>5385</v>
      </c>
      <c r="G1092" s="239">
        <v>0</v>
      </c>
      <c r="H1092" s="241" t="s">
        <v>5386</v>
      </c>
      <c r="I1092" s="239">
        <v>1</v>
      </c>
      <c r="J1092" s="242" t="s">
        <v>5387</v>
      </c>
      <c r="K1092" s="239">
        <v>2</v>
      </c>
    </row>
    <row r="1093" spans="1:11" ht="30" x14ac:dyDescent="0.25">
      <c r="A1093" s="239" t="s">
        <v>5393</v>
      </c>
      <c r="B1093" s="239" t="s">
        <v>5394</v>
      </c>
      <c r="C1093" s="239" t="s">
        <v>5370</v>
      </c>
      <c r="D1093" s="240" t="s">
        <v>5395</v>
      </c>
      <c r="E1093" s="239">
        <v>0</v>
      </c>
      <c r="F1093" s="240" t="s">
        <v>5372</v>
      </c>
      <c r="G1093" s="239">
        <v>0</v>
      </c>
      <c r="H1093" s="241" t="s">
        <v>5396</v>
      </c>
      <c r="I1093" s="239">
        <v>1</v>
      </c>
      <c r="J1093" s="242" t="s">
        <v>5397</v>
      </c>
      <c r="K1093" s="239">
        <v>2</v>
      </c>
    </row>
    <row r="1094" spans="1:11" x14ac:dyDescent="0.25">
      <c r="A1094" s="239" t="s">
        <v>5393</v>
      </c>
      <c r="B1094" s="239" t="s">
        <v>5398</v>
      </c>
      <c r="C1094" s="239" t="s">
        <v>5012</v>
      </c>
      <c r="D1094" s="240" t="s">
        <v>5013</v>
      </c>
      <c r="E1094" s="239">
        <v>0</v>
      </c>
      <c r="F1094" s="240" t="s">
        <v>5014</v>
      </c>
      <c r="G1094" s="239">
        <v>0</v>
      </c>
      <c r="H1094" s="241" t="s">
        <v>5015</v>
      </c>
      <c r="I1094" s="239">
        <v>1</v>
      </c>
      <c r="J1094" s="242" t="s">
        <v>5016</v>
      </c>
      <c r="K1094" s="239">
        <v>2</v>
      </c>
    </row>
    <row r="1095" spans="1:11" ht="30" x14ac:dyDescent="0.25">
      <c r="A1095" s="239" t="s">
        <v>5393</v>
      </c>
      <c r="B1095" s="239" t="s">
        <v>5399</v>
      </c>
      <c r="C1095" s="239" t="s">
        <v>5400</v>
      </c>
      <c r="D1095" s="240" t="s">
        <v>5401</v>
      </c>
      <c r="E1095" s="239">
        <v>0</v>
      </c>
      <c r="F1095" s="240" t="s">
        <v>5402</v>
      </c>
      <c r="G1095" s="239">
        <v>0</v>
      </c>
      <c r="H1095" s="241" t="s">
        <v>5403</v>
      </c>
      <c r="I1095" s="239">
        <v>1</v>
      </c>
      <c r="J1095" s="242" t="s">
        <v>5404</v>
      </c>
      <c r="K1095" s="239">
        <v>2</v>
      </c>
    </row>
    <row r="1096" spans="1:11" ht="30" x14ac:dyDescent="0.25">
      <c r="A1096" s="239" t="s">
        <v>5405</v>
      </c>
      <c r="B1096" s="239" t="s">
        <v>5406</v>
      </c>
      <c r="C1096" s="239" t="s">
        <v>5407</v>
      </c>
      <c r="D1096" s="240" t="s">
        <v>5364</v>
      </c>
      <c r="E1096" s="239">
        <v>0</v>
      </c>
      <c r="F1096" s="240" t="s">
        <v>5365</v>
      </c>
      <c r="G1096" s="239">
        <v>0</v>
      </c>
      <c r="H1096" s="241" t="s">
        <v>5366</v>
      </c>
      <c r="I1096" s="239">
        <v>1</v>
      </c>
      <c r="J1096" s="242" t="s">
        <v>5367</v>
      </c>
      <c r="K1096" s="239">
        <v>2</v>
      </c>
    </row>
    <row r="1097" spans="1:11" x14ac:dyDescent="0.25">
      <c r="A1097" s="239" t="s">
        <v>5408</v>
      </c>
      <c r="B1097" s="239" t="s">
        <v>5409</v>
      </c>
      <c r="C1097" s="239" t="s">
        <v>5410</v>
      </c>
      <c r="D1097" s="240" t="s">
        <v>5411</v>
      </c>
      <c r="E1097" s="239">
        <v>0</v>
      </c>
      <c r="F1097" s="240" t="s">
        <v>5412</v>
      </c>
      <c r="G1097" s="239">
        <v>0</v>
      </c>
      <c r="H1097" s="241" t="s">
        <v>5413</v>
      </c>
      <c r="I1097" s="239">
        <v>1</v>
      </c>
      <c r="J1097" s="241" t="s">
        <v>5414</v>
      </c>
      <c r="K1097" s="239">
        <v>1</v>
      </c>
    </row>
    <row r="1098" spans="1:11" x14ac:dyDescent="0.25">
      <c r="A1098" s="239" t="s">
        <v>5408</v>
      </c>
      <c r="B1098" s="239" t="s">
        <v>5415</v>
      </c>
      <c r="C1098" s="239" t="s">
        <v>5416</v>
      </c>
      <c r="D1098" s="240" t="s">
        <v>5417</v>
      </c>
      <c r="E1098" s="239">
        <v>0</v>
      </c>
      <c r="F1098" s="240" t="s">
        <v>5418</v>
      </c>
      <c r="G1098" s="239">
        <v>0</v>
      </c>
      <c r="H1098" s="241" t="s">
        <v>5419</v>
      </c>
      <c r="I1098" s="239">
        <v>1</v>
      </c>
      <c r="J1098" s="241" t="s">
        <v>5420</v>
      </c>
      <c r="K1098" s="239">
        <v>1</v>
      </c>
    </row>
    <row r="1099" spans="1:11" x14ac:dyDescent="0.25">
      <c r="A1099" s="239" t="s">
        <v>5408</v>
      </c>
      <c r="B1099" s="239" t="s">
        <v>5421</v>
      </c>
      <c r="C1099" s="239" t="s">
        <v>5422</v>
      </c>
      <c r="D1099" s="240" t="s">
        <v>5423</v>
      </c>
      <c r="E1099" s="239">
        <v>0</v>
      </c>
      <c r="F1099" s="240" t="s">
        <v>5424</v>
      </c>
      <c r="G1099" s="239">
        <v>0</v>
      </c>
      <c r="H1099" s="241" t="s">
        <v>5425</v>
      </c>
      <c r="I1099" s="239">
        <v>1</v>
      </c>
      <c r="J1099" s="241" t="s">
        <v>5426</v>
      </c>
      <c r="K1099" s="239">
        <v>1</v>
      </c>
    </row>
    <row r="1100" spans="1:11" x14ac:dyDescent="0.25">
      <c r="A1100" s="239" t="s">
        <v>5427</v>
      </c>
      <c r="B1100" s="239" t="s">
        <v>5428</v>
      </c>
      <c r="C1100" s="239" t="s">
        <v>5410</v>
      </c>
      <c r="D1100" s="240" t="s">
        <v>5411</v>
      </c>
      <c r="E1100" s="239">
        <v>0</v>
      </c>
      <c r="F1100" s="240" t="s">
        <v>5412</v>
      </c>
      <c r="G1100" s="239">
        <v>0</v>
      </c>
      <c r="H1100" s="241" t="s">
        <v>5413</v>
      </c>
      <c r="I1100" s="239">
        <v>1</v>
      </c>
      <c r="J1100" s="241" t="s">
        <v>5414</v>
      </c>
      <c r="K1100" s="239">
        <v>1</v>
      </c>
    </row>
    <row r="1101" spans="1:11" x14ac:dyDescent="0.25">
      <c r="A1101" s="239" t="s">
        <v>5427</v>
      </c>
      <c r="B1101" s="239" t="s">
        <v>5429</v>
      </c>
      <c r="C1101" s="239" t="s">
        <v>5416</v>
      </c>
      <c r="D1101" s="240" t="s">
        <v>5417</v>
      </c>
      <c r="E1101" s="239">
        <v>0</v>
      </c>
      <c r="F1101" s="240" t="s">
        <v>5418</v>
      </c>
      <c r="G1101" s="239">
        <v>0</v>
      </c>
      <c r="H1101" s="241" t="s">
        <v>5419</v>
      </c>
      <c r="I1101" s="239">
        <v>1</v>
      </c>
      <c r="J1101" s="241" t="s">
        <v>5420</v>
      </c>
      <c r="K1101" s="239">
        <v>1</v>
      </c>
    </row>
    <row r="1102" spans="1:11" x14ac:dyDescent="0.25">
      <c r="A1102" s="239" t="s">
        <v>5427</v>
      </c>
      <c r="B1102" s="239" t="s">
        <v>5430</v>
      </c>
      <c r="C1102" s="239" t="s">
        <v>5422</v>
      </c>
      <c r="D1102" s="240" t="s">
        <v>5423</v>
      </c>
      <c r="E1102" s="239">
        <v>0</v>
      </c>
      <c r="F1102" s="240" t="s">
        <v>5424</v>
      </c>
      <c r="G1102" s="239">
        <v>0</v>
      </c>
      <c r="H1102" s="241" t="s">
        <v>5425</v>
      </c>
      <c r="I1102" s="239">
        <v>1</v>
      </c>
      <c r="J1102" s="241" t="s">
        <v>5426</v>
      </c>
      <c r="K1102" s="239">
        <v>1</v>
      </c>
    </row>
    <row r="1103" spans="1:11" x14ac:dyDescent="0.25">
      <c r="A1103" s="239" t="s">
        <v>5431</v>
      </c>
      <c r="B1103" s="239" t="s">
        <v>5432</v>
      </c>
      <c r="C1103" s="239" t="s">
        <v>5433</v>
      </c>
      <c r="D1103" s="240" t="s">
        <v>5434</v>
      </c>
      <c r="E1103" s="239">
        <v>0</v>
      </c>
      <c r="F1103" s="240" t="s">
        <v>5435</v>
      </c>
      <c r="G1103" s="239">
        <v>0</v>
      </c>
      <c r="H1103" s="241" t="s">
        <v>5436</v>
      </c>
      <c r="I1103" s="239">
        <v>1</v>
      </c>
      <c r="J1103" s="242" t="s">
        <v>5437</v>
      </c>
      <c r="K1103" s="239">
        <v>2</v>
      </c>
    </row>
    <row r="1104" spans="1:11" ht="45" x14ac:dyDescent="0.25">
      <c r="A1104" s="239" t="s">
        <v>5438</v>
      </c>
      <c r="B1104" s="239" t="s">
        <v>5439</v>
      </c>
      <c r="C1104" s="239" t="s">
        <v>5440</v>
      </c>
      <c r="D1104" s="240" t="s">
        <v>5441</v>
      </c>
      <c r="E1104" s="239">
        <v>0</v>
      </c>
      <c r="F1104" s="240" t="s">
        <v>5442</v>
      </c>
      <c r="G1104" s="239">
        <v>0</v>
      </c>
      <c r="H1104" s="241" t="s">
        <v>5443</v>
      </c>
      <c r="I1104" s="239">
        <v>1</v>
      </c>
      <c r="J1104" s="241" t="s">
        <v>5444</v>
      </c>
      <c r="K1104" s="239">
        <v>1</v>
      </c>
    </row>
    <row r="1105" spans="1:11" ht="45" x14ac:dyDescent="0.25">
      <c r="A1105" s="239" t="s">
        <v>5438</v>
      </c>
      <c r="B1105" s="239" t="s">
        <v>5445</v>
      </c>
      <c r="C1105" s="239" t="s">
        <v>5383</v>
      </c>
      <c r="D1105" s="240" t="s">
        <v>5384</v>
      </c>
      <c r="E1105" s="239">
        <v>0</v>
      </c>
      <c r="F1105" s="240" t="s">
        <v>5446</v>
      </c>
      <c r="G1105" s="239">
        <v>0</v>
      </c>
      <c r="H1105" s="241" t="s">
        <v>5447</v>
      </c>
      <c r="I1105" s="239">
        <v>1</v>
      </c>
      <c r="J1105" s="241" t="s">
        <v>5448</v>
      </c>
      <c r="K1105" s="239">
        <v>1</v>
      </c>
    </row>
    <row r="1106" spans="1:11" ht="30" x14ac:dyDescent="0.25">
      <c r="A1106" s="239" t="s">
        <v>5449</v>
      </c>
      <c r="B1106" s="239" t="s">
        <v>5450</v>
      </c>
      <c r="C1106" s="239" t="s">
        <v>5451</v>
      </c>
      <c r="D1106" s="240" t="s">
        <v>4992</v>
      </c>
      <c r="E1106" s="239">
        <v>0</v>
      </c>
      <c r="F1106" s="240" t="s">
        <v>5039</v>
      </c>
      <c r="G1106" s="239">
        <v>0</v>
      </c>
      <c r="H1106" s="241" t="s">
        <v>4994</v>
      </c>
      <c r="I1106" s="239">
        <v>1</v>
      </c>
      <c r="J1106" s="241" t="s">
        <v>4995</v>
      </c>
      <c r="K1106" s="239">
        <v>1</v>
      </c>
    </row>
    <row r="1107" spans="1:11" ht="30" x14ac:dyDescent="0.25">
      <c r="A1107" s="239" t="s">
        <v>5449</v>
      </c>
      <c r="B1107" s="239" t="s">
        <v>5452</v>
      </c>
      <c r="C1107" s="239" t="s">
        <v>5050</v>
      </c>
      <c r="D1107" s="240" t="s">
        <v>5453</v>
      </c>
      <c r="E1107" s="239">
        <v>0</v>
      </c>
      <c r="F1107" s="240" t="s">
        <v>5454</v>
      </c>
      <c r="G1107" s="239">
        <v>0</v>
      </c>
      <c r="H1107" s="241" t="s">
        <v>5455</v>
      </c>
      <c r="I1107" s="239">
        <v>1</v>
      </c>
      <c r="J1107" s="241" t="s">
        <v>5114</v>
      </c>
      <c r="K1107" s="239">
        <v>1</v>
      </c>
    </row>
    <row r="1108" spans="1:11" x14ac:dyDescent="0.25">
      <c r="A1108" s="239" t="s">
        <v>5456</v>
      </c>
      <c r="B1108" s="239" t="s">
        <v>5457</v>
      </c>
      <c r="C1108" s="239" t="s">
        <v>5451</v>
      </c>
      <c r="D1108" s="240" t="s">
        <v>4992</v>
      </c>
      <c r="E1108" s="239">
        <v>0</v>
      </c>
      <c r="F1108" s="240" t="s">
        <v>5039</v>
      </c>
      <c r="G1108" s="239">
        <v>0</v>
      </c>
      <c r="H1108" s="241" t="s">
        <v>4994</v>
      </c>
      <c r="I1108" s="239">
        <v>1</v>
      </c>
      <c r="J1108" s="241" t="s">
        <v>4995</v>
      </c>
      <c r="K1108" s="239">
        <v>1</v>
      </c>
    </row>
    <row r="1109" spans="1:11" x14ac:dyDescent="0.25">
      <c r="A1109" s="239" t="s">
        <v>5458</v>
      </c>
      <c r="B1109" s="239" t="s">
        <v>5459</v>
      </c>
      <c r="C1109" s="239" t="s">
        <v>5460</v>
      </c>
      <c r="D1109" s="240" t="s">
        <v>5461</v>
      </c>
      <c r="E1109" s="239">
        <v>0</v>
      </c>
      <c r="F1109" s="240" t="s">
        <v>5462</v>
      </c>
      <c r="G1109" s="239">
        <v>0</v>
      </c>
      <c r="H1109" s="241" t="s">
        <v>5463</v>
      </c>
      <c r="I1109" s="239">
        <v>1</v>
      </c>
      <c r="J1109" s="241" t="s">
        <v>5464</v>
      </c>
      <c r="K1109" s="239">
        <v>1</v>
      </c>
    </row>
    <row r="1110" spans="1:11" ht="30" x14ac:dyDescent="0.25">
      <c r="A1110" s="244" t="s">
        <v>5465</v>
      </c>
      <c r="B1110" s="244" t="s">
        <v>5466</v>
      </c>
      <c r="C1110" s="244" t="s">
        <v>5467</v>
      </c>
      <c r="D1110" s="248" t="s">
        <v>5468</v>
      </c>
      <c r="E1110" s="244">
        <v>0</v>
      </c>
      <c r="F1110" s="249" t="s">
        <v>5469</v>
      </c>
      <c r="G1110" s="244">
        <v>1</v>
      </c>
      <c r="H1110" s="245" t="s">
        <v>5470</v>
      </c>
      <c r="I1110" s="244">
        <v>2</v>
      </c>
      <c r="J1110" s="245" t="s">
        <v>5471</v>
      </c>
      <c r="K1110" s="239">
        <v>2</v>
      </c>
    </row>
    <row r="1111" spans="1:11" ht="30" x14ac:dyDescent="0.25">
      <c r="A1111" s="239" t="s">
        <v>5472</v>
      </c>
      <c r="B1111" s="239" t="s">
        <v>5473</v>
      </c>
      <c r="C1111" s="239" t="s">
        <v>5474</v>
      </c>
      <c r="D1111" s="240" t="s">
        <v>5475</v>
      </c>
      <c r="E1111" s="239">
        <v>0</v>
      </c>
      <c r="F1111" s="239" t="s">
        <v>567</v>
      </c>
      <c r="G1111" s="239"/>
      <c r="H1111" s="239" t="s">
        <v>567</v>
      </c>
      <c r="I1111" s="239"/>
      <c r="J1111" s="242" t="s">
        <v>5476</v>
      </c>
      <c r="K1111" s="239">
        <v>2</v>
      </c>
    </row>
    <row r="1112" spans="1:11" x14ac:dyDescent="0.25">
      <c r="A1112" s="239" t="s">
        <v>5477</v>
      </c>
      <c r="B1112" s="239" t="s">
        <v>5478</v>
      </c>
      <c r="C1112" s="239" t="s">
        <v>5479</v>
      </c>
      <c r="D1112" s="240" t="s">
        <v>5480</v>
      </c>
      <c r="E1112" s="239">
        <v>0</v>
      </c>
      <c r="F1112" s="240" t="s">
        <v>5481</v>
      </c>
      <c r="G1112" s="239">
        <v>0</v>
      </c>
      <c r="H1112" s="241" t="s">
        <v>5482</v>
      </c>
      <c r="I1112" s="239">
        <v>1</v>
      </c>
      <c r="J1112" s="242" t="s">
        <v>5483</v>
      </c>
      <c r="K1112" s="239">
        <v>2</v>
      </c>
    </row>
    <row r="1113" spans="1:11" ht="30" x14ac:dyDescent="0.25">
      <c r="A1113" s="239" t="s">
        <v>5477</v>
      </c>
      <c r="B1113" s="239" t="s">
        <v>5484</v>
      </c>
      <c r="C1113" s="239" t="s">
        <v>5485</v>
      </c>
      <c r="D1113" s="240" t="s">
        <v>5486</v>
      </c>
      <c r="E1113" s="239">
        <v>0</v>
      </c>
      <c r="F1113" s="240" t="s">
        <v>5487</v>
      </c>
      <c r="G1113" s="239">
        <v>0</v>
      </c>
      <c r="H1113" s="241" t="s">
        <v>5488</v>
      </c>
      <c r="I1113" s="239">
        <v>1</v>
      </c>
      <c r="J1113" s="241" t="s">
        <v>5489</v>
      </c>
      <c r="K1113" s="239">
        <v>1</v>
      </c>
    </row>
    <row r="1114" spans="1:11" x14ac:dyDescent="0.25">
      <c r="A1114" s="239" t="s">
        <v>5477</v>
      </c>
      <c r="B1114" s="239" t="s">
        <v>5490</v>
      </c>
      <c r="C1114" s="239" t="s">
        <v>5140</v>
      </c>
      <c r="D1114" s="240" t="s">
        <v>5491</v>
      </c>
      <c r="E1114" s="239">
        <v>0</v>
      </c>
      <c r="F1114" s="240" t="s">
        <v>5492</v>
      </c>
      <c r="G1114" s="239">
        <v>0</v>
      </c>
      <c r="H1114" s="241" t="s">
        <v>5493</v>
      </c>
      <c r="I1114" s="239">
        <v>1</v>
      </c>
      <c r="J1114" s="241" t="s">
        <v>5494</v>
      </c>
      <c r="K1114" s="239">
        <v>1</v>
      </c>
    </row>
    <row r="1115" spans="1:11" x14ac:dyDescent="0.25">
      <c r="A1115" s="239" t="s">
        <v>5477</v>
      </c>
      <c r="B1115" s="239" t="s">
        <v>5495</v>
      </c>
      <c r="C1115" s="239" t="s">
        <v>5460</v>
      </c>
      <c r="D1115" s="240" t="s">
        <v>5461</v>
      </c>
      <c r="E1115" s="239">
        <v>0</v>
      </c>
      <c r="F1115" s="240" t="s">
        <v>5462</v>
      </c>
      <c r="G1115" s="239">
        <v>0</v>
      </c>
      <c r="H1115" s="241" t="s">
        <v>5463</v>
      </c>
      <c r="I1115" s="239">
        <v>1</v>
      </c>
      <c r="J1115" s="241" t="s">
        <v>5464</v>
      </c>
      <c r="K1115" s="239">
        <v>1</v>
      </c>
    </row>
    <row r="1116" spans="1:11" ht="30" x14ac:dyDescent="0.25">
      <c r="A1116" s="239" t="s">
        <v>5496</v>
      </c>
      <c r="B1116" s="239" t="s">
        <v>5497</v>
      </c>
      <c r="C1116" s="239" t="s">
        <v>5498</v>
      </c>
      <c r="D1116" s="240" t="s">
        <v>5499</v>
      </c>
      <c r="E1116" s="239">
        <v>0</v>
      </c>
      <c r="F1116" s="240" t="s">
        <v>5500</v>
      </c>
      <c r="G1116" s="239">
        <v>0</v>
      </c>
      <c r="H1116" s="241" t="s">
        <v>5501</v>
      </c>
      <c r="I1116" s="239">
        <v>1</v>
      </c>
      <c r="J1116" s="241" t="s">
        <v>5502</v>
      </c>
      <c r="K1116" s="239">
        <v>1</v>
      </c>
    </row>
    <row r="1117" spans="1:11" ht="30" x14ac:dyDescent="0.25">
      <c r="A1117" s="239" t="s">
        <v>5496</v>
      </c>
      <c r="B1117" s="239" t="s">
        <v>5503</v>
      </c>
      <c r="C1117" s="239" t="s">
        <v>5416</v>
      </c>
      <c r="D1117" s="240" t="s">
        <v>5417</v>
      </c>
      <c r="E1117" s="239">
        <v>0</v>
      </c>
      <c r="F1117" s="240" t="s">
        <v>5418</v>
      </c>
      <c r="G1117" s="239">
        <v>0</v>
      </c>
      <c r="H1117" s="241" t="s">
        <v>5419</v>
      </c>
      <c r="I1117" s="239">
        <v>1</v>
      </c>
      <c r="J1117" s="241" t="s">
        <v>5504</v>
      </c>
      <c r="K1117" s="239">
        <v>1</v>
      </c>
    </row>
    <row r="1118" spans="1:11" ht="30" x14ac:dyDescent="0.25">
      <c r="A1118" s="239" t="s">
        <v>5496</v>
      </c>
      <c r="B1118" s="239" t="s">
        <v>5505</v>
      </c>
      <c r="C1118" s="239" t="s">
        <v>5506</v>
      </c>
      <c r="D1118" s="240" t="s">
        <v>5507</v>
      </c>
      <c r="E1118" s="239">
        <v>0</v>
      </c>
      <c r="F1118" s="240" t="s">
        <v>5508</v>
      </c>
      <c r="G1118" s="239">
        <v>0</v>
      </c>
      <c r="H1118" s="241" t="s">
        <v>5509</v>
      </c>
      <c r="I1118" s="239">
        <v>1</v>
      </c>
      <c r="J1118" s="241" t="s">
        <v>5510</v>
      </c>
      <c r="K1118" s="239">
        <v>1</v>
      </c>
    </row>
    <row r="1119" spans="1:11" ht="45" x14ac:dyDescent="0.25">
      <c r="A1119" s="239" t="s">
        <v>5511</v>
      </c>
      <c r="B1119" s="239" t="s">
        <v>5512</v>
      </c>
      <c r="C1119" s="239" t="s">
        <v>5513</v>
      </c>
      <c r="D1119" s="240" t="s">
        <v>5514</v>
      </c>
      <c r="E1119" s="239">
        <v>0</v>
      </c>
      <c r="F1119" s="240" t="s">
        <v>5515</v>
      </c>
      <c r="G1119" s="239">
        <v>0</v>
      </c>
      <c r="H1119" s="241" t="s">
        <v>5516</v>
      </c>
      <c r="I1119" s="239">
        <v>1</v>
      </c>
      <c r="J1119" s="241" t="s">
        <v>5517</v>
      </c>
      <c r="K1119" s="239">
        <v>1</v>
      </c>
    </row>
    <row r="1120" spans="1:11" ht="60" x14ac:dyDescent="0.25">
      <c r="A1120" s="239" t="s">
        <v>5518</v>
      </c>
      <c r="B1120" s="239" t="s">
        <v>5519</v>
      </c>
      <c r="C1120" s="239" t="s">
        <v>5520</v>
      </c>
      <c r="D1120" s="240" t="s">
        <v>5521</v>
      </c>
      <c r="E1120" s="239">
        <v>0</v>
      </c>
      <c r="F1120" s="240" t="s">
        <v>5522</v>
      </c>
      <c r="G1120" s="239">
        <v>0</v>
      </c>
      <c r="H1120" s="241" t="s">
        <v>5523</v>
      </c>
      <c r="I1120" s="239">
        <v>1</v>
      </c>
      <c r="J1120" s="242" t="s">
        <v>5524</v>
      </c>
      <c r="K1120" s="239">
        <v>2</v>
      </c>
    </row>
    <row r="1121" spans="1:11" ht="75" x14ac:dyDescent="0.25">
      <c r="A1121" s="239" t="s">
        <v>5525</v>
      </c>
      <c r="B1121" s="239" t="s">
        <v>5526</v>
      </c>
      <c r="C1121" s="239" t="s">
        <v>5527</v>
      </c>
      <c r="D1121" s="240" t="s">
        <v>5528</v>
      </c>
      <c r="E1121" s="239">
        <v>0</v>
      </c>
      <c r="F1121" s="240" t="s">
        <v>5529</v>
      </c>
      <c r="G1121" s="239">
        <v>0</v>
      </c>
      <c r="H1121" s="241" t="s">
        <v>5530</v>
      </c>
      <c r="I1121" s="239">
        <v>1</v>
      </c>
      <c r="J1121" s="241" t="s">
        <v>5531</v>
      </c>
      <c r="K1121" s="239">
        <v>1</v>
      </c>
    </row>
    <row r="1122" spans="1:11" ht="30" x14ac:dyDescent="0.25">
      <c r="A1122" s="239" t="s">
        <v>5532</v>
      </c>
      <c r="B1122" s="239" t="s">
        <v>5533</v>
      </c>
      <c r="C1122" s="239" t="s">
        <v>5534</v>
      </c>
      <c r="D1122" s="240" t="s">
        <v>5535</v>
      </c>
      <c r="E1122" s="239">
        <v>0</v>
      </c>
      <c r="F1122" s="240" t="s">
        <v>5536</v>
      </c>
      <c r="G1122" s="239">
        <v>0</v>
      </c>
      <c r="H1122" s="241" t="s">
        <v>5537</v>
      </c>
      <c r="I1122" s="239">
        <v>1</v>
      </c>
      <c r="J1122" s="241" t="s">
        <v>5538</v>
      </c>
      <c r="K1122" s="239">
        <v>1</v>
      </c>
    </row>
    <row r="1123" spans="1:11" ht="60" x14ac:dyDescent="0.25">
      <c r="A1123" s="239" t="s">
        <v>5539</v>
      </c>
      <c r="B1123" s="239" t="s">
        <v>5540</v>
      </c>
      <c r="C1123" s="239" t="s">
        <v>5541</v>
      </c>
      <c r="D1123" s="240" t="s">
        <v>5542</v>
      </c>
      <c r="E1123" s="239">
        <v>0</v>
      </c>
      <c r="F1123" s="239" t="s">
        <v>567</v>
      </c>
      <c r="G1123" s="239"/>
      <c r="H1123" s="242" t="s">
        <v>5543</v>
      </c>
      <c r="I1123" s="239">
        <v>2</v>
      </c>
      <c r="J1123" s="243" t="s">
        <v>5544</v>
      </c>
      <c r="K1123" s="239">
        <v>3</v>
      </c>
    </row>
    <row r="1124" spans="1:11" x14ac:dyDescent="0.25">
      <c r="A1124" s="239" t="s">
        <v>5539</v>
      </c>
      <c r="B1124" s="239" t="s">
        <v>5545</v>
      </c>
      <c r="C1124" s="239" t="s">
        <v>5074</v>
      </c>
      <c r="D1124" s="240" t="s">
        <v>5546</v>
      </c>
      <c r="E1124" s="239">
        <v>0</v>
      </c>
      <c r="F1124" s="241" t="s">
        <v>5547</v>
      </c>
      <c r="G1124" s="239">
        <v>1</v>
      </c>
      <c r="H1124" s="242" t="s">
        <v>5548</v>
      </c>
      <c r="I1124" s="239">
        <v>2</v>
      </c>
      <c r="J1124" s="243" t="s">
        <v>5549</v>
      </c>
      <c r="K1124" s="239">
        <v>3</v>
      </c>
    </row>
    <row r="1125" spans="1:11" x14ac:dyDescent="0.25">
      <c r="A1125" s="239" t="s">
        <v>5539</v>
      </c>
      <c r="B1125" s="239" t="s">
        <v>5550</v>
      </c>
      <c r="C1125" s="239" t="s">
        <v>5451</v>
      </c>
      <c r="D1125" s="240" t="s">
        <v>5551</v>
      </c>
      <c r="E1125" s="239">
        <v>0</v>
      </c>
      <c r="F1125" s="241" t="s">
        <v>5552</v>
      </c>
      <c r="G1125" s="239">
        <v>1</v>
      </c>
      <c r="H1125" s="242" t="s">
        <v>5553</v>
      </c>
      <c r="I1125" s="239">
        <v>2</v>
      </c>
      <c r="J1125" s="243" t="s">
        <v>5554</v>
      </c>
      <c r="K1125" s="239">
        <v>3</v>
      </c>
    </row>
    <row r="1126" spans="1:11" x14ac:dyDescent="0.25">
      <c r="A1126" s="239" t="s">
        <v>5539</v>
      </c>
      <c r="B1126" s="239" t="s">
        <v>5555</v>
      </c>
      <c r="C1126" s="239" t="s">
        <v>5556</v>
      </c>
      <c r="D1126" s="240" t="s">
        <v>5557</v>
      </c>
      <c r="E1126" s="239">
        <v>0</v>
      </c>
      <c r="F1126" s="241" t="s">
        <v>5558</v>
      </c>
      <c r="G1126" s="239">
        <v>1</v>
      </c>
      <c r="H1126" s="242" t="s">
        <v>5559</v>
      </c>
      <c r="I1126" s="239">
        <v>2</v>
      </c>
      <c r="J1126" s="243" t="s">
        <v>5560</v>
      </c>
      <c r="K1126" s="239">
        <v>3</v>
      </c>
    </row>
    <row r="1127" spans="1:11" x14ac:dyDescent="0.25">
      <c r="A1127" s="239" t="s">
        <v>5539</v>
      </c>
      <c r="B1127" s="239" t="s">
        <v>5561</v>
      </c>
      <c r="C1127" s="239" t="s">
        <v>5562</v>
      </c>
      <c r="D1127" s="240" t="s">
        <v>5563</v>
      </c>
      <c r="E1127" s="239">
        <v>0</v>
      </c>
      <c r="F1127" s="241" t="s">
        <v>5564</v>
      </c>
      <c r="G1127" s="239">
        <v>1</v>
      </c>
      <c r="H1127" s="242" t="s">
        <v>5565</v>
      </c>
      <c r="I1127" s="239">
        <v>2</v>
      </c>
      <c r="J1127" s="243" t="s">
        <v>5566</v>
      </c>
      <c r="K1127" s="239">
        <v>3</v>
      </c>
    </row>
    <row r="1128" spans="1:11" ht="30" x14ac:dyDescent="0.25">
      <c r="A1128" s="239" t="s">
        <v>5567</v>
      </c>
      <c r="B1128" s="239" t="s">
        <v>5568</v>
      </c>
      <c r="C1128" s="239" t="s">
        <v>5569</v>
      </c>
      <c r="D1128" s="240" t="s">
        <v>5570</v>
      </c>
      <c r="E1128" s="239">
        <v>0</v>
      </c>
      <c r="F1128" s="240" t="s">
        <v>5571</v>
      </c>
      <c r="G1128" s="239">
        <v>0</v>
      </c>
      <c r="H1128" s="241" t="s">
        <v>5572</v>
      </c>
      <c r="I1128" s="239">
        <v>1</v>
      </c>
      <c r="J1128" s="242" t="s">
        <v>5573</v>
      </c>
      <c r="K1128" s="239">
        <v>2</v>
      </c>
    </row>
    <row r="1129" spans="1:11" x14ac:dyDescent="0.25">
      <c r="A1129" s="239" t="s">
        <v>5567</v>
      </c>
      <c r="B1129" s="239" t="s">
        <v>5574</v>
      </c>
      <c r="C1129" s="239" t="s">
        <v>5575</v>
      </c>
      <c r="D1129" s="240" t="s">
        <v>5576</v>
      </c>
      <c r="E1129" s="239">
        <v>0</v>
      </c>
      <c r="F1129" s="240" t="s">
        <v>5577</v>
      </c>
      <c r="G1129" s="239">
        <v>0</v>
      </c>
      <c r="H1129" s="241" t="s">
        <v>5578</v>
      </c>
      <c r="I1129" s="239">
        <v>1</v>
      </c>
      <c r="J1129" s="242" t="s">
        <v>5579</v>
      </c>
      <c r="K1129" s="239">
        <v>2</v>
      </c>
    </row>
    <row r="1130" spans="1:11" x14ac:dyDescent="0.25">
      <c r="A1130" s="239" t="s">
        <v>5567</v>
      </c>
      <c r="B1130" s="239" t="s">
        <v>5580</v>
      </c>
      <c r="C1130" s="239" t="s">
        <v>5416</v>
      </c>
      <c r="D1130" s="240" t="s">
        <v>5417</v>
      </c>
      <c r="E1130" s="239">
        <v>0</v>
      </c>
      <c r="F1130" s="240" t="s">
        <v>5581</v>
      </c>
      <c r="G1130" s="239">
        <v>0</v>
      </c>
      <c r="H1130" s="241" t="s">
        <v>5582</v>
      </c>
      <c r="I1130" s="239">
        <v>1</v>
      </c>
      <c r="J1130" s="242" t="s">
        <v>5504</v>
      </c>
      <c r="K1130" s="239">
        <v>2</v>
      </c>
    </row>
    <row r="1131" spans="1:11" x14ac:dyDescent="0.25">
      <c r="A1131" s="239" t="s">
        <v>5583</v>
      </c>
      <c r="B1131" s="239" t="s">
        <v>5584</v>
      </c>
      <c r="C1131" s="239" t="s">
        <v>5585</v>
      </c>
      <c r="D1131" s="240" t="s">
        <v>5586</v>
      </c>
      <c r="E1131" s="239">
        <v>0</v>
      </c>
      <c r="F1131" s="240" t="s">
        <v>5587</v>
      </c>
      <c r="G1131" s="239">
        <v>0</v>
      </c>
      <c r="H1131" s="241" t="s">
        <v>5588</v>
      </c>
      <c r="I1131" s="239">
        <v>1</v>
      </c>
      <c r="J1131" s="242" t="s">
        <v>5589</v>
      </c>
      <c r="K1131" s="239">
        <v>2</v>
      </c>
    </row>
    <row r="1132" spans="1:11" x14ac:dyDescent="0.25">
      <c r="A1132" s="239" t="s">
        <v>5583</v>
      </c>
      <c r="B1132" s="239" t="s">
        <v>5590</v>
      </c>
      <c r="C1132" s="239" t="s">
        <v>5422</v>
      </c>
      <c r="D1132" s="240" t="s">
        <v>5423</v>
      </c>
      <c r="E1132" s="239">
        <v>0</v>
      </c>
      <c r="F1132" s="240" t="s">
        <v>5424</v>
      </c>
      <c r="G1132" s="239">
        <v>0</v>
      </c>
      <c r="H1132" s="241" t="s">
        <v>5425</v>
      </c>
      <c r="I1132" s="239">
        <v>1</v>
      </c>
      <c r="J1132" s="242" t="s">
        <v>5426</v>
      </c>
      <c r="K1132" s="239">
        <v>2</v>
      </c>
    </row>
    <row r="1133" spans="1:11" ht="30" x14ac:dyDescent="0.25">
      <c r="A1133" s="239" t="s">
        <v>5591</v>
      </c>
      <c r="B1133" s="239" t="s">
        <v>5592</v>
      </c>
      <c r="C1133" s="239" t="s">
        <v>5593</v>
      </c>
      <c r="D1133" s="240" t="s">
        <v>5594</v>
      </c>
      <c r="E1133" s="239">
        <v>0</v>
      </c>
      <c r="F1133" s="240" t="s">
        <v>5412</v>
      </c>
      <c r="G1133" s="239">
        <v>0</v>
      </c>
      <c r="H1133" s="241" t="s">
        <v>5413</v>
      </c>
      <c r="I1133" s="239">
        <v>1</v>
      </c>
      <c r="J1133" s="242" t="s">
        <v>5126</v>
      </c>
      <c r="K1133" s="239">
        <v>2</v>
      </c>
    </row>
    <row r="1134" spans="1:11" x14ac:dyDescent="0.25">
      <c r="A1134" s="239" t="s">
        <v>5591</v>
      </c>
      <c r="B1134" s="239" t="s">
        <v>5595</v>
      </c>
      <c r="C1134" s="239" t="s">
        <v>5416</v>
      </c>
      <c r="D1134" s="240" t="s">
        <v>5417</v>
      </c>
      <c r="E1134" s="239">
        <v>0</v>
      </c>
      <c r="F1134" s="240" t="s">
        <v>5418</v>
      </c>
      <c r="G1134" s="239">
        <v>0</v>
      </c>
      <c r="H1134" s="241" t="s">
        <v>5419</v>
      </c>
      <c r="I1134" s="239">
        <v>1</v>
      </c>
      <c r="J1134" s="242" t="s">
        <v>5504</v>
      </c>
      <c r="K1134" s="239">
        <v>2</v>
      </c>
    </row>
    <row r="1135" spans="1:11" x14ac:dyDescent="0.25">
      <c r="A1135" s="239" t="s">
        <v>5591</v>
      </c>
      <c r="B1135" s="239" t="s">
        <v>5596</v>
      </c>
      <c r="C1135" s="239" t="s">
        <v>5422</v>
      </c>
      <c r="D1135" s="240" t="s">
        <v>5423</v>
      </c>
      <c r="E1135" s="239">
        <v>0</v>
      </c>
      <c r="F1135" s="240" t="s">
        <v>5424</v>
      </c>
      <c r="G1135" s="239">
        <v>0</v>
      </c>
      <c r="H1135" s="241" t="s">
        <v>5425</v>
      </c>
      <c r="I1135" s="239">
        <v>1</v>
      </c>
      <c r="J1135" s="242" t="s">
        <v>5426</v>
      </c>
      <c r="K1135" s="239">
        <v>2</v>
      </c>
    </row>
    <row r="1136" spans="1:11" ht="30" x14ac:dyDescent="0.25">
      <c r="A1136" s="239" t="s">
        <v>5597</v>
      </c>
      <c r="B1136" s="239" t="s">
        <v>5598</v>
      </c>
      <c r="C1136" s="239" t="s">
        <v>5370</v>
      </c>
      <c r="D1136" s="240" t="s">
        <v>5599</v>
      </c>
      <c r="E1136" s="239">
        <v>0</v>
      </c>
      <c r="F1136" s="240" t="s">
        <v>5600</v>
      </c>
      <c r="G1136" s="239">
        <v>0</v>
      </c>
      <c r="H1136" s="241" t="s">
        <v>5601</v>
      </c>
      <c r="I1136" s="239">
        <v>1</v>
      </c>
      <c r="J1136" s="242" t="s">
        <v>5602</v>
      </c>
      <c r="K1136" s="239">
        <v>2</v>
      </c>
    </row>
    <row r="1137" spans="1:11" ht="30" x14ac:dyDescent="0.25">
      <c r="A1137" s="239" t="s">
        <v>5597</v>
      </c>
      <c r="B1137" s="239" t="s">
        <v>5603</v>
      </c>
      <c r="C1137" s="239" t="s">
        <v>5604</v>
      </c>
      <c r="D1137" s="240" t="s">
        <v>5605</v>
      </c>
      <c r="E1137" s="239">
        <v>0</v>
      </c>
      <c r="F1137" s="240" t="s">
        <v>5606</v>
      </c>
      <c r="G1137" s="239">
        <v>0</v>
      </c>
      <c r="H1137" s="241" t="s">
        <v>5607</v>
      </c>
      <c r="I1137" s="239">
        <v>1</v>
      </c>
      <c r="J1137" s="242" t="s">
        <v>5608</v>
      </c>
      <c r="K1137" s="239">
        <v>2</v>
      </c>
    </row>
    <row r="1138" spans="1:11" ht="30" x14ac:dyDescent="0.25">
      <c r="A1138" s="239" t="s">
        <v>5597</v>
      </c>
      <c r="B1138" s="239" t="s">
        <v>5609</v>
      </c>
      <c r="C1138" s="239" t="s">
        <v>5012</v>
      </c>
      <c r="D1138" s="240" t="s">
        <v>5013</v>
      </c>
      <c r="E1138" s="239">
        <v>0</v>
      </c>
      <c r="F1138" s="240" t="s">
        <v>5014</v>
      </c>
      <c r="G1138" s="239">
        <v>0</v>
      </c>
      <c r="H1138" s="241" t="s">
        <v>5610</v>
      </c>
      <c r="I1138" s="239">
        <v>1</v>
      </c>
      <c r="J1138" s="242" t="s">
        <v>5016</v>
      </c>
      <c r="K1138" s="239">
        <v>2</v>
      </c>
    </row>
    <row r="1139" spans="1:11" ht="30" x14ac:dyDescent="0.25">
      <c r="A1139" s="239" t="s">
        <v>5597</v>
      </c>
      <c r="B1139" s="239" t="s">
        <v>5611</v>
      </c>
      <c r="C1139" s="239" t="s">
        <v>5612</v>
      </c>
      <c r="D1139" s="240" t="s">
        <v>5613</v>
      </c>
      <c r="E1139" s="239">
        <v>0</v>
      </c>
      <c r="F1139" s="240" t="s">
        <v>5614</v>
      </c>
      <c r="G1139" s="239">
        <v>0</v>
      </c>
      <c r="H1139" s="241" t="s">
        <v>5615</v>
      </c>
      <c r="I1139" s="239">
        <v>1</v>
      </c>
      <c r="J1139" s="242" t="s">
        <v>5616</v>
      </c>
      <c r="K1139" s="239">
        <v>2</v>
      </c>
    </row>
    <row r="1140" spans="1:11" x14ac:dyDescent="0.25">
      <c r="A1140" s="239" t="s">
        <v>5617</v>
      </c>
      <c r="B1140" s="239" t="s">
        <v>5618</v>
      </c>
      <c r="C1140" s="239" t="s">
        <v>5074</v>
      </c>
      <c r="D1140" s="240" t="s">
        <v>5546</v>
      </c>
      <c r="E1140" s="239">
        <v>0</v>
      </c>
      <c r="F1140" s="240" t="s">
        <v>5547</v>
      </c>
      <c r="G1140" s="239">
        <v>0</v>
      </c>
      <c r="H1140" s="241" t="s">
        <v>5548</v>
      </c>
      <c r="I1140" s="239">
        <v>1</v>
      </c>
      <c r="J1140" s="242" t="s">
        <v>5549</v>
      </c>
      <c r="K1140" s="239">
        <v>2</v>
      </c>
    </row>
    <row r="1141" spans="1:11" x14ac:dyDescent="0.25">
      <c r="A1141" s="239" t="s">
        <v>5617</v>
      </c>
      <c r="B1141" s="239" t="s">
        <v>5619</v>
      </c>
      <c r="C1141" s="239" t="s">
        <v>5620</v>
      </c>
      <c r="D1141" s="240" t="s">
        <v>5621</v>
      </c>
      <c r="E1141" s="239">
        <v>0</v>
      </c>
      <c r="F1141" s="241" t="s">
        <v>5622</v>
      </c>
      <c r="G1141" s="239">
        <v>1</v>
      </c>
      <c r="H1141" s="241" t="s">
        <v>5623</v>
      </c>
      <c r="I1141" s="239">
        <v>1</v>
      </c>
      <c r="J1141" s="241" t="s">
        <v>5624</v>
      </c>
      <c r="K1141" s="239">
        <v>1</v>
      </c>
    </row>
    <row r="1142" spans="1:11" x14ac:dyDescent="0.25">
      <c r="A1142" s="239" t="s">
        <v>5617</v>
      </c>
      <c r="B1142" s="239" t="s">
        <v>5625</v>
      </c>
      <c r="C1142" s="239" t="s">
        <v>5050</v>
      </c>
      <c r="D1142" s="240" t="s">
        <v>5453</v>
      </c>
      <c r="E1142" s="239">
        <v>0</v>
      </c>
      <c r="F1142" s="241" t="s">
        <v>5626</v>
      </c>
      <c r="G1142" s="239">
        <v>1</v>
      </c>
      <c r="H1142" s="241" t="s">
        <v>5455</v>
      </c>
      <c r="I1142" s="239">
        <v>1</v>
      </c>
      <c r="J1142" s="241" t="s">
        <v>5627</v>
      </c>
      <c r="K1142" s="239">
        <v>1</v>
      </c>
    </row>
    <row r="1143" spans="1:11" x14ac:dyDescent="0.25">
      <c r="A1143" s="239" t="s">
        <v>5617</v>
      </c>
      <c r="B1143" s="239" t="s">
        <v>5628</v>
      </c>
      <c r="C1143" s="239" t="s">
        <v>5629</v>
      </c>
      <c r="D1143" s="240" t="s">
        <v>5630</v>
      </c>
      <c r="E1143" s="239">
        <v>0</v>
      </c>
      <c r="F1143" s="241" t="s">
        <v>5631</v>
      </c>
      <c r="G1143" s="239">
        <v>1</v>
      </c>
      <c r="H1143" s="241" t="s">
        <v>5632</v>
      </c>
      <c r="I1143" s="239">
        <v>1</v>
      </c>
      <c r="J1143" s="241" t="s">
        <v>5633</v>
      </c>
      <c r="K1143" s="239">
        <v>1</v>
      </c>
    </row>
    <row r="1144" spans="1:11" x14ac:dyDescent="0.25">
      <c r="A1144" s="239" t="s">
        <v>5617</v>
      </c>
      <c r="B1144" s="239" t="s">
        <v>5634</v>
      </c>
      <c r="C1144" s="239" t="s">
        <v>5635</v>
      </c>
      <c r="D1144" s="240" t="s">
        <v>5636</v>
      </c>
      <c r="E1144" s="239">
        <v>0</v>
      </c>
      <c r="F1144" s="241" t="s">
        <v>5637</v>
      </c>
      <c r="G1144" s="239">
        <v>1</v>
      </c>
      <c r="H1144" s="241" t="s">
        <v>5638</v>
      </c>
      <c r="I1144" s="239">
        <v>1</v>
      </c>
      <c r="J1144" s="241" t="s">
        <v>5639</v>
      </c>
      <c r="K1144" s="239">
        <v>1</v>
      </c>
    </row>
    <row r="1145" spans="1:11" x14ac:dyDescent="0.25">
      <c r="A1145" s="239" t="s">
        <v>5640</v>
      </c>
      <c r="B1145" s="239" t="s">
        <v>5641</v>
      </c>
      <c r="C1145" s="239" t="s">
        <v>5123</v>
      </c>
      <c r="D1145" s="240" t="s">
        <v>5546</v>
      </c>
      <c r="E1145" s="239">
        <v>0</v>
      </c>
      <c r="F1145" s="240" t="s">
        <v>5547</v>
      </c>
      <c r="G1145" s="239">
        <v>0</v>
      </c>
      <c r="H1145" s="241" t="s">
        <v>5548</v>
      </c>
      <c r="I1145" s="239">
        <v>1</v>
      </c>
      <c r="J1145" s="243" t="s">
        <v>5642</v>
      </c>
      <c r="K1145" s="239">
        <v>3</v>
      </c>
    </row>
    <row r="1146" spans="1:11" x14ac:dyDescent="0.25">
      <c r="A1146" s="239" t="s">
        <v>5640</v>
      </c>
      <c r="B1146" s="239" t="s">
        <v>5643</v>
      </c>
      <c r="C1146" s="239" t="s">
        <v>5644</v>
      </c>
      <c r="D1146" s="240" t="s">
        <v>5645</v>
      </c>
      <c r="E1146" s="239">
        <v>0</v>
      </c>
      <c r="F1146" s="241" t="s">
        <v>5646</v>
      </c>
      <c r="G1146" s="239">
        <v>1</v>
      </c>
      <c r="H1146" s="242" t="s">
        <v>5647</v>
      </c>
      <c r="I1146" s="239">
        <v>2</v>
      </c>
      <c r="J1146" s="243" t="s">
        <v>5648</v>
      </c>
      <c r="K1146" s="239">
        <v>3</v>
      </c>
    </row>
    <row r="1147" spans="1:11" ht="30" x14ac:dyDescent="0.25">
      <c r="A1147" s="239" t="s">
        <v>5640</v>
      </c>
      <c r="B1147" s="239" t="s">
        <v>5649</v>
      </c>
      <c r="C1147" s="239" t="s">
        <v>2634</v>
      </c>
      <c r="D1147" s="240" t="s">
        <v>5650</v>
      </c>
      <c r="E1147" s="239">
        <v>0</v>
      </c>
      <c r="F1147" s="241" t="s">
        <v>5651</v>
      </c>
      <c r="G1147" s="239">
        <v>1</v>
      </c>
      <c r="H1147" s="242" t="s">
        <v>5652</v>
      </c>
      <c r="I1147" s="239">
        <v>2</v>
      </c>
      <c r="J1147" s="242" t="s">
        <v>5653</v>
      </c>
      <c r="K1147" s="239">
        <v>2</v>
      </c>
    </row>
    <row r="1148" spans="1:11" x14ac:dyDescent="0.25">
      <c r="A1148" s="239" t="s">
        <v>5640</v>
      </c>
      <c r="B1148" s="239" t="s">
        <v>5654</v>
      </c>
      <c r="C1148" s="239" t="s">
        <v>5655</v>
      </c>
      <c r="D1148" s="240" t="s">
        <v>5630</v>
      </c>
      <c r="E1148" s="239">
        <v>0</v>
      </c>
      <c r="F1148" s="240" t="s">
        <v>5656</v>
      </c>
      <c r="G1148" s="239">
        <v>0</v>
      </c>
      <c r="H1148" s="241" t="s">
        <v>5632</v>
      </c>
      <c r="I1148" s="239">
        <v>1</v>
      </c>
      <c r="J1148" s="242" t="s">
        <v>5633</v>
      </c>
      <c r="K1148" s="239">
        <v>2</v>
      </c>
    </row>
    <row r="1149" spans="1:11" x14ac:dyDescent="0.25">
      <c r="A1149" s="239" t="s">
        <v>5640</v>
      </c>
      <c r="B1149" s="239" t="s">
        <v>5657</v>
      </c>
      <c r="C1149" s="239" t="s">
        <v>5658</v>
      </c>
      <c r="D1149" s="240" t="s">
        <v>5659</v>
      </c>
      <c r="E1149" s="239">
        <v>0</v>
      </c>
      <c r="F1149" s="240" t="s">
        <v>5660</v>
      </c>
      <c r="G1149" s="239">
        <v>0</v>
      </c>
      <c r="H1149" s="241" t="s">
        <v>5661</v>
      </c>
      <c r="I1149" s="239">
        <v>1</v>
      </c>
      <c r="J1149" s="242" t="s">
        <v>5662</v>
      </c>
      <c r="K1149" s="239">
        <v>2</v>
      </c>
    </row>
    <row r="1150" spans="1:11" x14ac:dyDescent="0.25">
      <c r="A1150" s="239" t="s">
        <v>5640</v>
      </c>
      <c r="B1150" s="239" t="s">
        <v>5663</v>
      </c>
      <c r="C1150" s="239" t="s">
        <v>5664</v>
      </c>
      <c r="D1150" s="240" t="s">
        <v>5665</v>
      </c>
      <c r="E1150" s="239">
        <v>0</v>
      </c>
      <c r="F1150" s="240" t="s">
        <v>5666</v>
      </c>
      <c r="G1150" s="239">
        <v>0</v>
      </c>
      <c r="H1150" s="241" t="s">
        <v>5667</v>
      </c>
      <c r="I1150" s="239">
        <v>1</v>
      </c>
      <c r="J1150" s="242" t="s">
        <v>5668</v>
      </c>
      <c r="K1150" s="239">
        <v>2</v>
      </c>
    </row>
    <row r="1151" spans="1:11" ht="60" x14ac:dyDescent="0.25">
      <c r="A1151" s="239" t="s">
        <v>5669</v>
      </c>
      <c r="B1151" s="239" t="s">
        <v>5670</v>
      </c>
      <c r="C1151" s="239" t="s">
        <v>5074</v>
      </c>
      <c r="D1151" s="240" t="s">
        <v>5546</v>
      </c>
      <c r="E1151" s="239">
        <v>0</v>
      </c>
      <c r="F1151" s="240" t="s">
        <v>5671</v>
      </c>
      <c r="G1151" s="239">
        <v>0</v>
      </c>
      <c r="H1151" s="241" t="s">
        <v>5672</v>
      </c>
      <c r="I1151" s="239">
        <v>1</v>
      </c>
      <c r="J1151" s="242" t="s">
        <v>5673</v>
      </c>
      <c r="K1151" s="239">
        <v>2</v>
      </c>
    </row>
    <row r="1152" spans="1:11" ht="60" x14ac:dyDescent="0.25">
      <c r="A1152" s="239" t="s">
        <v>5669</v>
      </c>
      <c r="B1152" s="239" t="s">
        <v>5674</v>
      </c>
      <c r="C1152" s="239" t="s">
        <v>3998</v>
      </c>
      <c r="D1152" s="240" t="s">
        <v>5675</v>
      </c>
      <c r="E1152" s="239">
        <v>0</v>
      </c>
      <c r="F1152" s="240" t="s">
        <v>5676</v>
      </c>
      <c r="G1152" s="239">
        <v>0</v>
      </c>
      <c r="H1152" s="241" t="s">
        <v>5677</v>
      </c>
      <c r="I1152" s="239">
        <v>1</v>
      </c>
      <c r="J1152" s="242" t="s">
        <v>5678</v>
      </c>
      <c r="K1152" s="239">
        <v>2</v>
      </c>
    </row>
    <row r="1153" spans="1:11" ht="60" x14ac:dyDescent="0.25">
      <c r="A1153" s="239" t="s">
        <v>5669</v>
      </c>
      <c r="B1153" s="239" t="s">
        <v>5679</v>
      </c>
      <c r="C1153" s="239" t="s">
        <v>5664</v>
      </c>
      <c r="D1153" s="240" t="s">
        <v>5680</v>
      </c>
      <c r="E1153" s="239">
        <v>0</v>
      </c>
      <c r="F1153" s="240" t="s">
        <v>5681</v>
      </c>
      <c r="G1153" s="239">
        <v>0</v>
      </c>
      <c r="H1153" s="241" t="s">
        <v>5682</v>
      </c>
      <c r="I1153" s="239">
        <v>1</v>
      </c>
      <c r="J1153" s="242" t="s">
        <v>5668</v>
      </c>
      <c r="K1153" s="239">
        <v>2</v>
      </c>
    </row>
    <row r="1154" spans="1:11" x14ac:dyDescent="0.25">
      <c r="A1154" s="239" t="s">
        <v>5683</v>
      </c>
      <c r="B1154" s="239" t="s">
        <v>5684</v>
      </c>
      <c r="C1154" s="239" t="s">
        <v>5433</v>
      </c>
      <c r="D1154" s="240" t="s">
        <v>5685</v>
      </c>
      <c r="E1154" s="239">
        <v>0</v>
      </c>
      <c r="F1154" s="240" t="s">
        <v>5686</v>
      </c>
      <c r="G1154" s="239">
        <v>0</v>
      </c>
      <c r="H1154" s="241" t="s">
        <v>5687</v>
      </c>
      <c r="I1154" s="239">
        <v>1</v>
      </c>
      <c r="J1154" s="242" t="s">
        <v>5688</v>
      </c>
      <c r="K1154" s="239">
        <v>2</v>
      </c>
    </row>
    <row r="1155" spans="1:11" x14ac:dyDescent="0.25">
      <c r="A1155" s="239" t="s">
        <v>5683</v>
      </c>
      <c r="B1155" s="239" t="s">
        <v>5689</v>
      </c>
      <c r="C1155" s="239" t="s">
        <v>5690</v>
      </c>
      <c r="D1155" s="240" t="s">
        <v>5691</v>
      </c>
      <c r="E1155" s="239">
        <v>0</v>
      </c>
      <c r="F1155" s="240" t="s">
        <v>5692</v>
      </c>
      <c r="G1155" s="239">
        <v>0</v>
      </c>
      <c r="H1155" s="241" t="s">
        <v>5693</v>
      </c>
      <c r="I1155" s="239">
        <v>1</v>
      </c>
      <c r="J1155" s="242" t="s">
        <v>5694</v>
      </c>
      <c r="K1155" s="239">
        <v>2</v>
      </c>
    </row>
    <row r="1156" spans="1:11" ht="30" x14ac:dyDescent="0.25">
      <c r="A1156" s="239" t="s">
        <v>49</v>
      </c>
      <c r="B1156" s="239" t="s">
        <v>5695</v>
      </c>
      <c r="C1156" s="239" t="s">
        <v>5696</v>
      </c>
      <c r="D1156" s="240" t="s">
        <v>818</v>
      </c>
      <c r="E1156" s="239">
        <v>0</v>
      </c>
      <c r="F1156" s="240" t="s">
        <v>5697</v>
      </c>
      <c r="G1156" s="239">
        <v>0</v>
      </c>
      <c r="H1156" s="242" t="s">
        <v>5698</v>
      </c>
      <c r="I1156" s="239">
        <v>2</v>
      </c>
      <c r="J1156" s="242" t="s">
        <v>5699</v>
      </c>
      <c r="K1156" s="239">
        <v>2</v>
      </c>
    </row>
    <row r="1157" spans="1:11" ht="45" x14ac:dyDescent="0.25">
      <c r="A1157" s="239" t="s">
        <v>49</v>
      </c>
      <c r="B1157" s="239" t="s">
        <v>5700</v>
      </c>
      <c r="C1157" s="239" t="s">
        <v>5701</v>
      </c>
      <c r="D1157" s="240" t="s">
        <v>5702</v>
      </c>
      <c r="E1157" s="239">
        <v>0</v>
      </c>
      <c r="F1157" s="240" t="s">
        <v>5703</v>
      </c>
      <c r="G1157" s="239">
        <v>0</v>
      </c>
      <c r="H1157" s="241" t="s">
        <v>5704</v>
      </c>
      <c r="I1157" s="239">
        <v>1</v>
      </c>
      <c r="J1157" s="242" t="s">
        <v>5705</v>
      </c>
      <c r="K1157" s="239">
        <v>2</v>
      </c>
    </row>
    <row r="1158" spans="1:11" x14ac:dyDescent="0.25">
      <c r="A1158" s="239" t="s">
        <v>49</v>
      </c>
      <c r="B1158" s="239" t="s">
        <v>5706</v>
      </c>
      <c r="C1158" s="239" t="s">
        <v>5707</v>
      </c>
      <c r="D1158" s="240" t="s">
        <v>818</v>
      </c>
      <c r="E1158" s="239">
        <v>0</v>
      </c>
      <c r="F1158" s="241" t="s">
        <v>819</v>
      </c>
      <c r="G1158" s="239">
        <v>1</v>
      </c>
      <c r="H1158" s="239" t="s">
        <v>567</v>
      </c>
      <c r="I1158" s="239"/>
      <c r="J1158" s="242" t="s">
        <v>5708</v>
      </c>
      <c r="K1158" s="239">
        <v>2</v>
      </c>
    </row>
    <row r="1159" spans="1:11" ht="45" x14ac:dyDescent="0.25">
      <c r="A1159" s="239" t="s">
        <v>49</v>
      </c>
      <c r="B1159" s="239" t="s">
        <v>5709</v>
      </c>
      <c r="C1159" s="239" t="s">
        <v>5710</v>
      </c>
      <c r="D1159" s="240" t="s">
        <v>5711</v>
      </c>
      <c r="E1159" s="239">
        <v>0</v>
      </c>
      <c r="F1159" s="241" t="s">
        <v>5712</v>
      </c>
      <c r="G1159" s="239">
        <v>1</v>
      </c>
      <c r="H1159" s="242" t="s">
        <v>5713</v>
      </c>
      <c r="I1159" s="239">
        <v>2</v>
      </c>
      <c r="J1159" s="242" t="s">
        <v>5714</v>
      </c>
      <c r="K1159" s="239">
        <v>2</v>
      </c>
    </row>
    <row r="1160" spans="1:11" ht="45" x14ac:dyDescent="0.25">
      <c r="A1160" s="239" t="s">
        <v>4932</v>
      </c>
      <c r="B1160" s="239" t="s">
        <v>5715</v>
      </c>
      <c r="C1160" s="239" t="s">
        <v>5716</v>
      </c>
      <c r="D1160" s="240" t="s">
        <v>567</v>
      </c>
      <c r="E1160" s="239">
        <v>0</v>
      </c>
      <c r="F1160" s="241" t="s">
        <v>567</v>
      </c>
      <c r="G1160" s="239">
        <v>1</v>
      </c>
      <c r="H1160" s="242" t="s">
        <v>567</v>
      </c>
      <c r="I1160" s="239">
        <v>2</v>
      </c>
      <c r="J1160" s="243" t="s">
        <v>567</v>
      </c>
      <c r="K1160" s="239">
        <v>3</v>
      </c>
    </row>
    <row r="1161" spans="1:11" ht="60" x14ac:dyDescent="0.25">
      <c r="A1161" s="239" t="s">
        <v>4932</v>
      </c>
      <c r="B1161" s="239" t="s">
        <v>5717</v>
      </c>
      <c r="C1161" s="239" t="s">
        <v>5718</v>
      </c>
      <c r="D1161" s="240" t="s">
        <v>609</v>
      </c>
      <c r="E1161" s="239">
        <v>0</v>
      </c>
      <c r="F1161" s="241" t="s">
        <v>1306</v>
      </c>
      <c r="G1161" s="239">
        <v>1</v>
      </c>
      <c r="H1161" s="242" t="s">
        <v>1307</v>
      </c>
      <c r="I1161" s="239">
        <v>2</v>
      </c>
      <c r="J1161" s="243" t="s">
        <v>536</v>
      </c>
      <c r="K1161" s="239">
        <v>3</v>
      </c>
    </row>
    <row r="1162" spans="1:11" ht="45" x14ac:dyDescent="0.25">
      <c r="A1162" s="239" t="s">
        <v>4932</v>
      </c>
      <c r="B1162" s="239" t="s">
        <v>5719</v>
      </c>
      <c r="C1162" s="239" t="s">
        <v>5720</v>
      </c>
      <c r="D1162" s="239" t="s">
        <v>738</v>
      </c>
      <c r="E1162" s="239"/>
      <c r="F1162" s="239" t="s">
        <v>738</v>
      </c>
      <c r="G1162" s="239"/>
      <c r="H1162" s="239" t="s">
        <v>738</v>
      </c>
      <c r="I1162" s="239"/>
      <c r="J1162" s="239" t="s">
        <v>738</v>
      </c>
      <c r="K1162" s="239"/>
    </row>
    <row r="1163" spans="1:11" ht="45" x14ac:dyDescent="0.25">
      <c r="A1163" s="239" t="s">
        <v>4932</v>
      </c>
      <c r="B1163" s="239" t="s">
        <v>5721</v>
      </c>
      <c r="C1163" s="239" t="s">
        <v>5722</v>
      </c>
      <c r="D1163" s="239" t="s">
        <v>738</v>
      </c>
      <c r="E1163" s="239"/>
      <c r="F1163" s="239" t="s">
        <v>738</v>
      </c>
      <c r="G1163" s="239"/>
      <c r="H1163" s="239" t="s">
        <v>738</v>
      </c>
      <c r="I1163" s="239"/>
      <c r="J1163" s="239" t="s">
        <v>738</v>
      </c>
      <c r="K1163" s="239"/>
    </row>
    <row r="1164" spans="1:11" ht="60" x14ac:dyDescent="0.25">
      <c r="A1164" s="239" t="s">
        <v>2552</v>
      </c>
      <c r="B1164" s="239" t="s">
        <v>5723</v>
      </c>
      <c r="C1164" s="239" t="s">
        <v>5326</v>
      </c>
      <c r="D1164" s="239" t="s">
        <v>5327</v>
      </c>
      <c r="E1164" s="239"/>
      <c r="F1164" s="239" t="s">
        <v>5328</v>
      </c>
      <c r="G1164" s="239"/>
      <c r="H1164" s="239" t="s">
        <v>5329</v>
      </c>
      <c r="I1164" s="239"/>
      <c r="J1164" s="239" t="s">
        <v>5330</v>
      </c>
      <c r="K1164" s="239"/>
    </row>
    <row r="1165" spans="1:11" ht="45" x14ac:dyDescent="0.25">
      <c r="A1165" s="239" t="s">
        <v>5724</v>
      </c>
      <c r="B1165" s="239" t="s">
        <v>5725</v>
      </c>
      <c r="C1165" s="239" t="s">
        <v>5726</v>
      </c>
      <c r="D1165" s="239" t="s">
        <v>5727</v>
      </c>
      <c r="E1165" s="239"/>
      <c r="F1165" s="239"/>
      <c r="G1165" s="239"/>
      <c r="H1165" s="239"/>
      <c r="I1165" s="239"/>
      <c r="J1165" s="239" t="s">
        <v>5728</v>
      </c>
      <c r="K1165" s="239"/>
    </row>
    <row r="1166" spans="1:11" ht="30" x14ac:dyDescent="0.25">
      <c r="A1166" s="239" t="s">
        <v>5729</v>
      </c>
      <c r="B1166" s="239" t="s">
        <v>5730</v>
      </c>
      <c r="C1166" s="239" t="s">
        <v>5731</v>
      </c>
      <c r="D1166" s="239" t="s">
        <v>5732</v>
      </c>
      <c r="E1166" s="239"/>
      <c r="F1166" s="239" t="s">
        <v>567</v>
      </c>
      <c r="G1166" s="239"/>
      <c r="H1166" s="239" t="s">
        <v>567</v>
      </c>
      <c r="I1166" s="239"/>
      <c r="J1166" s="239" t="s">
        <v>5733</v>
      </c>
      <c r="K1166" s="239"/>
    </row>
    <row r="1167" spans="1:11" ht="45" x14ac:dyDescent="0.25">
      <c r="A1167" s="239" t="s">
        <v>5734</v>
      </c>
      <c r="B1167" s="239" t="s">
        <v>5735</v>
      </c>
      <c r="C1167" s="239" t="s">
        <v>5736</v>
      </c>
      <c r="D1167" s="239" t="s">
        <v>5732</v>
      </c>
      <c r="E1167" s="239"/>
      <c r="F1167" s="239" t="s">
        <v>567</v>
      </c>
      <c r="G1167" s="239"/>
      <c r="H1167" s="239" t="s">
        <v>567</v>
      </c>
      <c r="I1167" s="239"/>
      <c r="J1167" s="239" t="s">
        <v>5733</v>
      </c>
      <c r="K1167" s="239"/>
    </row>
    <row r="1168" spans="1:11" x14ac:dyDescent="0.25">
      <c r="A1168" s="239" t="s">
        <v>5737</v>
      </c>
      <c r="B1168" s="239" t="s">
        <v>5738</v>
      </c>
      <c r="C1168" s="239" t="s">
        <v>5739</v>
      </c>
      <c r="D1168" s="239" t="s">
        <v>5740</v>
      </c>
      <c r="E1168" s="239"/>
      <c r="F1168" s="239" t="s">
        <v>5741</v>
      </c>
      <c r="G1168" s="239"/>
      <c r="H1168" s="239" t="s">
        <v>567</v>
      </c>
      <c r="I1168" s="239"/>
      <c r="J1168" s="239" t="s">
        <v>5742</v>
      </c>
      <c r="K1168" s="239"/>
    </row>
    <row r="1169" spans="1:11" ht="30" x14ac:dyDescent="0.25">
      <c r="A1169" s="239" t="s">
        <v>5743</v>
      </c>
      <c r="B1169" s="239" t="s">
        <v>5744</v>
      </c>
      <c r="C1169" s="239" t="s">
        <v>5745</v>
      </c>
      <c r="D1169" s="239" t="s">
        <v>5746</v>
      </c>
      <c r="E1169" s="239"/>
      <c r="F1169" s="239" t="s">
        <v>5747</v>
      </c>
      <c r="G1169" s="239"/>
      <c r="H1169" s="239" t="s">
        <v>567</v>
      </c>
      <c r="I1169" s="239"/>
      <c r="J1169" s="239" t="s">
        <v>5748</v>
      </c>
      <c r="K1169" s="239"/>
    </row>
    <row r="1170" spans="1:11" ht="45" x14ac:dyDescent="0.25">
      <c r="A1170" s="239" t="s">
        <v>5749</v>
      </c>
      <c r="B1170" s="239" t="s">
        <v>5750</v>
      </c>
      <c r="C1170" s="239" t="s">
        <v>5751</v>
      </c>
      <c r="D1170" s="239" t="s">
        <v>5746</v>
      </c>
      <c r="E1170" s="239"/>
      <c r="F1170" s="239" t="s">
        <v>5747</v>
      </c>
      <c r="G1170" s="239"/>
      <c r="H1170" s="239" t="s">
        <v>567</v>
      </c>
      <c r="I1170" s="239"/>
      <c r="J1170" s="239" t="s">
        <v>5748</v>
      </c>
      <c r="K1170" s="239"/>
    </row>
    <row r="1171" spans="1:11" x14ac:dyDescent="0.25">
      <c r="A1171" s="239" t="s">
        <v>5752</v>
      </c>
      <c r="B1171" s="239" t="s">
        <v>5753</v>
      </c>
      <c r="C1171" s="239" t="s">
        <v>5754</v>
      </c>
      <c r="D1171" s="239" t="s">
        <v>5727</v>
      </c>
      <c r="E1171" s="239"/>
      <c r="F1171" s="239"/>
      <c r="G1171" s="239"/>
      <c r="H1171" s="239" t="s">
        <v>5755</v>
      </c>
      <c r="I1171" s="239"/>
      <c r="J1171" s="239" t="s">
        <v>5728</v>
      </c>
      <c r="K1171" s="239"/>
    </row>
    <row r="1172" spans="1:11" ht="30" x14ac:dyDescent="0.25">
      <c r="A1172" s="239" t="s">
        <v>5756</v>
      </c>
      <c r="B1172" s="239" t="s">
        <v>5757</v>
      </c>
      <c r="C1172" s="239" t="s">
        <v>5758</v>
      </c>
      <c r="D1172" s="239" t="s">
        <v>5746</v>
      </c>
      <c r="E1172" s="239"/>
      <c r="F1172" s="239" t="s">
        <v>5747</v>
      </c>
      <c r="G1172" s="239"/>
      <c r="H1172" s="239" t="s">
        <v>567</v>
      </c>
      <c r="I1172" s="239"/>
      <c r="J1172" s="239" t="s">
        <v>5748</v>
      </c>
      <c r="K1172" s="239"/>
    </row>
    <row r="1173" spans="1:11" ht="30" x14ac:dyDescent="0.25">
      <c r="A1173" s="239" t="s">
        <v>5759</v>
      </c>
      <c r="B1173" s="239" t="s">
        <v>5760</v>
      </c>
      <c r="C1173" s="239" t="s">
        <v>5761</v>
      </c>
      <c r="D1173" s="239" t="s">
        <v>5762</v>
      </c>
      <c r="E1173" s="239"/>
      <c r="F1173" s="239" t="s">
        <v>5763</v>
      </c>
      <c r="G1173" s="239"/>
      <c r="H1173" s="239" t="s">
        <v>567</v>
      </c>
      <c r="I1173" s="239"/>
      <c r="J1173" s="239" t="s">
        <v>5764</v>
      </c>
      <c r="K1173" s="239"/>
    </row>
    <row r="1174" spans="1:11" ht="30" x14ac:dyDescent="0.25">
      <c r="A1174" s="239" t="s">
        <v>5765</v>
      </c>
      <c r="B1174" s="239" t="s">
        <v>5766</v>
      </c>
      <c r="C1174" s="239" t="s">
        <v>5767</v>
      </c>
      <c r="D1174" s="239" t="s">
        <v>5762</v>
      </c>
      <c r="E1174" s="239"/>
      <c r="F1174" s="239" t="s">
        <v>5763</v>
      </c>
      <c r="G1174" s="239"/>
      <c r="H1174" s="239" t="s">
        <v>567</v>
      </c>
      <c r="I1174" s="239"/>
      <c r="J1174" s="239" t="s">
        <v>5768</v>
      </c>
      <c r="K1174" s="239"/>
    </row>
    <row r="1175" spans="1:11" ht="45" x14ac:dyDescent="0.25">
      <c r="A1175" s="239" t="s">
        <v>5769</v>
      </c>
      <c r="B1175" s="239" t="s">
        <v>5770</v>
      </c>
      <c r="C1175" s="239" t="s">
        <v>5771</v>
      </c>
      <c r="D1175" s="239" t="s">
        <v>5746</v>
      </c>
      <c r="E1175" s="239"/>
      <c r="F1175" s="239" t="s">
        <v>5747</v>
      </c>
      <c r="G1175" s="239"/>
      <c r="H1175" s="239" t="s">
        <v>567</v>
      </c>
      <c r="I1175" s="239"/>
      <c r="J1175" s="239" t="s">
        <v>5748</v>
      </c>
      <c r="K1175" s="239"/>
    </row>
    <row r="1176" spans="1:11" ht="45" x14ac:dyDescent="0.25">
      <c r="A1176" s="239" t="s">
        <v>5772</v>
      </c>
      <c r="B1176" s="239" t="s">
        <v>5773</v>
      </c>
      <c r="C1176" s="239" t="s">
        <v>5774</v>
      </c>
      <c r="D1176" s="239" t="s">
        <v>5732</v>
      </c>
      <c r="E1176" s="239"/>
      <c r="F1176" s="239" t="s">
        <v>567</v>
      </c>
      <c r="G1176" s="239"/>
      <c r="H1176" s="239" t="s">
        <v>567</v>
      </c>
      <c r="I1176" s="239"/>
      <c r="J1176" s="239" t="s">
        <v>5775</v>
      </c>
      <c r="K1176" s="239"/>
    </row>
    <row r="1177" spans="1:11" ht="30" x14ac:dyDescent="0.25">
      <c r="A1177" s="239" t="s">
        <v>5776</v>
      </c>
      <c r="B1177" s="239" t="s">
        <v>5777</v>
      </c>
      <c r="C1177" s="239" t="s">
        <v>5778</v>
      </c>
      <c r="D1177" s="239" t="s">
        <v>5732</v>
      </c>
      <c r="E1177" s="239"/>
      <c r="F1177" s="239" t="s">
        <v>567</v>
      </c>
      <c r="G1177" s="239"/>
      <c r="H1177" s="239" t="s">
        <v>567</v>
      </c>
      <c r="I1177" s="239"/>
      <c r="J1177" s="239" t="s">
        <v>5775</v>
      </c>
      <c r="K1177" s="239"/>
    </row>
    <row r="1178" spans="1:11" ht="30" x14ac:dyDescent="0.25">
      <c r="A1178" s="239" t="s">
        <v>5779</v>
      </c>
      <c r="B1178" s="239" t="s">
        <v>5780</v>
      </c>
      <c r="C1178" s="239" t="s">
        <v>5781</v>
      </c>
      <c r="D1178" s="239" t="s">
        <v>5732</v>
      </c>
      <c r="E1178" s="239"/>
      <c r="F1178" s="239" t="s">
        <v>567</v>
      </c>
      <c r="G1178" s="239"/>
      <c r="H1178" s="239" t="s">
        <v>567</v>
      </c>
      <c r="I1178" s="239"/>
      <c r="J1178" s="239" t="s">
        <v>5775</v>
      </c>
      <c r="K1178" s="239"/>
    </row>
    <row r="1179" spans="1:11" x14ac:dyDescent="0.25">
      <c r="A1179" s="239" t="s">
        <v>5782</v>
      </c>
      <c r="B1179" s="239" t="s">
        <v>5783</v>
      </c>
      <c r="C1179" s="239" t="s">
        <v>5784</v>
      </c>
      <c r="D1179" s="239" t="s">
        <v>5785</v>
      </c>
      <c r="E1179" s="239"/>
      <c r="F1179" s="239" t="s">
        <v>567</v>
      </c>
      <c r="G1179" s="239"/>
      <c r="H1179" s="239" t="s">
        <v>567</v>
      </c>
      <c r="I1179" s="239"/>
      <c r="J1179" s="239" t="s">
        <v>5786</v>
      </c>
      <c r="K1179" s="239"/>
    </row>
    <row r="1180" spans="1:11" ht="30" x14ac:dyDescent="0.25">
      <c r="A1180" s="239" t="s">
        <v>5787</v>
      </c>
      <c r="B1180" s="239" t="s">
        <v>5788</v>
      </c>
      <c r="C1180" s="239" t="s">
        <v>5789</v>
      </c>
      <c r="D1180" s="239" t="s">
        <v>5786</v>
      </c>
      <c r="E1180" s="239"/>
      <c r="F1180" s="239" t="s">
        <v>5790</v>
      </c>
      <c r="G1180" s="239"/>
      <c r="H1180" s="239" t="s">
        <v>567</v>
      </c>
      <c r="I1180" s="239"/>
      <c r="J1180" s="239" t="s">
        <v>5791</v>
      </c>
      <c r="K1180" s="239"/>
    </row>
    <row r="1181" spans="1:11" x14ac:dyDescent="0.25">
      <c r="A1181" s="239" t="s">
        <v>5792</v>
      </c>
      <c r="B1181" s="239" t="s">
        <v>5793</v>
      </c>
      <c r="C1181" s="239" t="s">
        <v>5794</v>
      </c>
      <c r="D1181" s="239" t="s">
        <v>5746</v>
      </c>
      <c r="E1181" s="239"/>
      <c r="F1181" s="239" t="s">
        <v>5747</v>
      </c>
      <c r="G1181" s="239"/>
      <c r="H1181" s="239" t="s">
        <v>567</v>
      </c>
      <c r="I1181" s="239"/>
      <c r="J1181" s="239" t="s">
        <v>5748</v>
      </c>
      <c r="K1181" s="239"/>
    </row>
    <row r="1182" spans="1:11" ht="45" x14ac:dyDescent="0.25">
      <c r="A1182" s="239" t="s">
        <v>5795</v>
      </c>
      <c r="B1182" s="239" t="s">
        <v>5796</v>
      </c>
      <c r="C1182" s="239" t="s">
        <v>5797</v>
      </c>
      <c r="D1182" s="239" t="s">
        <v>5798</v>
      </c>
      <c r="E1182" s="239"/>
      <c r="F1182" s="239" t="s">
        <v>5799</v>
      </c>
      <c r="G1182" s="239"/>
      <c r="H1182" s="239" t="s">
        <v>5800</v>
      </c>
      <c r="I1182" s="239"/>
      <c r="J1182" s="239" t="s">
        <v>5801</v>
      </c>
      <c r="K1182" s="239"/>
    </row>
    <row r="1183" spans="1:11" ht="30" x14ac:dyDescent="0.25">
      <c r="A1183" s="239" t="s">
        <v>5802</v>
      </c>
      <c r="B1183" s="239" t="s">
        <v>5803</v>
      </c>
      <c r="C1183" s="239" t="s">
        <v>5804</v>
      </c>
      <c r="D1183" s="239" t="s">
        <v>5805</v>
      </c>
      <c r="E1183" s="239"/>
      <c r="F1183" s="239" t="s">
        <v>567</v>
      </c>
      <c r="G1183" s="239"/>
      <c r="H1183" s="239" t="s">
        <v>567</v>
      </c>
      <c r="I1183" s="239"/>
      <c r="J1183" s="239" t="s">
        <v>5806</v>
      </c>
      <c r="K1183" s="239"/>
    </row>
    <row r="1184" spans="1:11" ht="30" x14ac:dyDescent="0.25">
      <c r="A1184" s="239" t="s">
        <v>1357</v>
      </c>
      <c r="B1184" s="239" t="s">
        <v>5807</v>
      </c>
      <c r="C1184" s="239" t="s">
        <v>5808</v>
      </c>
      <c r="D1184" s="239" t="s">
        <v>5809</v>
      </c>
      <c r="E1184" s="239"/>
      <c r="F1184" s="239" t="s">
        <v>5810</v>
      </c>
      <c r="G1184" s="239"/>
      <c r="H1184" s="239" t="s">
        <v>567</v>
      </c>
      <c r="I1184" s="239"/>
      <c r="J1184" s="239" t="s">
        <v>5811</v>
      </c>
      <c r="K1184" s="239"/>
    </row>
    <row r="1185" spans="1:11" ht="30" x14ac:dyDescent="0.25">
      <c r="A1185" s="239" t="s">
        <v>5812</v>
      </c>
      <c r="B1185" s="239" t="s">
        <v>5813</v>
      </c>
      <c r="C1185" s="239" t="s">
        <v>5814</v>
      </c>
      <c r="D1185" s="239" t="s">
        <v>5815</v>
      </c>
      <c r="E1185" s="239"/>
      <c r="F1185" s="239" t="s">
        <v>5816</v>
      </c>
      <c r="G1185" s="239"/>
      <c r="H1185" s="239" t="s">
        <v>567</v>
      </c>
      <c r="I1185" s="239"/>
      <c r="J1185" s="239" t="s">
        <v>5817</v>
      </c>
      <c r="K1185" s="239"/>
    </row>
    <row r="1186" spans="1:11" ht="30" x14ac:dyDescent="0.25">
      <c r="A1186" s="239" t="s">
        <v>5818</v>
      </c>
      <c r="B1186" s="239" t="s">
        <v>5819</v>
      </c>
      <c r="C1186" s="239" t="s">
        <v>5820</v>
      </c>
      <c r="D1186" s="239" t="s">
        <v>5732</v>
      </c>
      <c r="E1186" s="239"/>
      <c r="F1186" s="239" t="s">
        <v>5821</v>
      </c>
      <c r="G1186" s="239"/>
      <c r="H1186" s="239" t="s">
        <v>567</v>
      </c>
      <c r="I1186" s="239"/>
      <c r="J1186" s="239" t="s">
        <v>5822</v>
      </c>
      <c r="K1186" s="239"/>
    </row>
    <row r="1187" spans="1:11" ht="30" x14ac:dyDescent="0.25">
      <c r="A1187" s="239" t="s">
        <v>5823</v>
      </c>
      <c r="B1187" s="239" t="s">
        <v>5824</v>
      </c>
      <c r="C1187" s="239" t="s">
        <v>5825</v>
      </c>
      <c r="D1187" s="239" t="s">
        <v>5732</v>
      </c>
      <c r="E1187" s="239"/>
      <c r="F1187" s="239" t="s">
        <v>5826</v>
      </c>
      <c r="G1187" s="239"/>
      <c r="H1187" s="239" t="s">
        <v>567</v>
      </c>
      <c r="I1187" s="239"/>
      <c r="J1187" s="239" t="s">
        <v>5827</v>
      </c>
      <c r="K1187" s="239"/>
    </row>
    <row r="1188" spans="1:11" ht="30" x14ac:dyDescent="0.25">
      <c r="A1188" s="239" t="s">
        <v>5828</v>
      </c>
      <c r="B1188" s="239" t="s">
        <v>5829</v>
      </c>
      <c r="C1188" s="239" t="s">
        <v>5830</v>
      </c>
      <c r="D1188" s="239" t="s">
        <v>5732</v>
      </c>
      <c r="E1188" s="239"/>
      <c r="F1188" s="239" t="s">
        <v>5831</v>
      </c>
      <c r="G1188" s="239"/>
      <c r="H1188" s="239" t="s">
        <v>567</v>
      </c>
      <c r="I1188" s="239"/>
      <c r="J1188" s="239" t="s">
        <v>5832</v>
      </c>
      <c r="K1188" s="239"/>
    </row>
    <row r="1189" spans="1:11" ht="30" x14ac:dyDescent="0.25">
      <c r="A1189" s="239" t="s">
        <v>5833</v>
      </c>
      <c r="B1189" s="239" t="s">
        <v>5834</v>
      </c>
      <c r="C1189" s="239" t="s">
        <v>5835</v>
      </c>
      <c r="D1189" s="239" t="s">
        <v>5836</v>
      </c>
      <c r="E1189" s="239"/>
      <c r="F1189" s="239" t="s">
        <v>5837</v>
      </c>
      <c r="G1189" s="239"/>
      <c r="H1189" s="239" t="s">
        <v>567</v>
      </c>
      <c r="I1189" s="239"/>
      <c r="J1189" s="239" t="s">
        <v>5838</v>
      </c>
      <c r="K1189" s="239"/>
    </row>
    <row r="1190" spans="1:11" ht="30" x14ac:dyDescent="0.25">
      <c r="A1190" s="239" t="s">
        <v>5839</v>
      </c>
      <c r="B1190" s="239" t="s">
        <v>5840</v>
      </c>
      <c r="C1190" s="239" t="s">
        <v>5841</v>
      </c>
      <c r="D1190" s="239" t="s">
        <v>5732</v>
      </c>
      <c r="E1190" s="239"/>
      <c r="F1190" s="239" t="s">
        <v>5842</v>
      </c>
      <c r="G1190" s="239"/>
      <c r="H1190" s="239" t="s">
        <v>567</v>
      </c>
      <c r="I1190" s="239"/>
      <c r="J1190" s="239" t="s">
        <v>5843</v>
      </c>
      <c r="K1190" s="239"/>
    </row>
    <row r="1191" spans="1:11" ht="45" x14ac:dyDescent="0.25">
      <c r="A1191" s="239" t="s">
        <v>5844</v>
      </c>
      <c r="B1191" s="239" t="s">
        <v>5845</v>
      </c>
      <c r="C1191" s="239" t="s">
        <v>5846</v>
      </c>
      <c r="D1191" s="239" t="s">
        <v>5847</v>
      </c>
      <c r="E1191" s="239"/>
      <c r="F1191" s="239" t="s">
        <v>567</v>
      </c>
      <c r="G1191" s="239"/>
      <c r="H1191" s="239" t="s">
        <v>567</v>
      </c>
      <c r="I1191" s="239"/>
      <c r="J1191" s="239" t="s">
        <v>5848</v>
      </c>
      <c r="K1191" s="239"/>
    </row>
    <row r="1192" spans="1:11" ht="45" x14ac:dyDescent="0.25">
      <c r="A1192" s="239" t="s">
        <v>5849</v>
      </c>
      <c r="B1192" s="239" t="s">
        <v>5850</v>
      </c>
      <c r="C1192" s="239" t="s">
        <v>5851</v>
      </c>
      <c r="D1192" s="239" t="s">
        <v>5852</v>
      </c>
      <c r="E1192" s="239"/>
      <c r="F1192" s="239" t="s">
        <v>5747</v>
      </c>
      <c r="G1192" s="239"/>
      <c r="H1192" s="239" t="s">
        <v>567</v>
      </c>
      <c r="I1192" s="239"/>
      <c r="J1192" s="239" t="s">
        <v>5748</v>
      </c>
      <c r="K1192" s="239"/>
    </row>
    <row r="1193" spans="1:11" ht="30" x14ac:dyDescent="0.25">
      <c r="A1193" s="239" t="s">
        <v>5853</v>
      </c>
      <c r="B1193" s="239" t="s">
        <v>5854</v>
      </c>
      <c r="C1193" s="239" t="s">
        <v>5855</v>
      </c>
      <c r="D1193" s="239" t="s">
        <v>5732</v>
      </c>
      <c r="E1193" s="239"/>
      <c r="F1193" s="239" t="s">
        <v>5831</v>
      </c>
      <c r="G1193" s="239"/>
      <c r="H1193" s="239" t="s">
        <v>567</v>
      </c>
      <c r="I1193" s="239"/>
      <c r="J1193" s="239" t="s">
        <v>5856</v>
      </c>
      <c r="K1193" s="239"/>
    </row>
    <row r="1194" spans="1:11" ht="30" x14ac:dyDescent="0.25">
      <c r="A1194" s="239" t="s">
        <v>5857</v>
      </c>
      <c r="B1194" s="239" t="s">
        <v>5858</v>
      </c>
      <c r="C1194" s="239" t="s">
        <v>5859</v>
      </c>
      <c r="D1194" s="239" t="s">
        <v>5860</v>
      </c>
      <c r="E1194" s="239"/>
      <c r="F1194" s="239" t="s">
        <v>5861</v>
      </c>
      <c r="G1194" s="239"/>
      <c r="H1194" s="239" t="s">
        <v>5862</v>
      </c>
      <c r="I1194" s="239"/>
      <c r="J1194" s="239" t="s">
        <v>5863</v>
      </c>
      <c r="K1194" s="239"/>
    </row>
    <row r="1195" spans="1:11" ht="30" x14ac:dyDescent="0.25">
      <c r="A1195" s="239" t="s">
        <v>5864</v>
      </c>
      <c r="B1195" s="239" t="s">
        <v>5865</v>
      </c>
      <c r="C1195" s="239" t="s">
        <v>5866</v>
      </c>
      <c r="D1195" s="239" t="s">
        <v>5860</v>
      </c>
      <c r="E1195" s="239"/>
      <c r="F1195" s="239" t="s">
        <v>5861</v>
      </c>
      <c r="G1195" s="239"/>
      <c r="H1195" s="239" t="s">
        <v>5862</v>
      </c>
      <c r="I1195" s="239"/>
      <c r="J1195" s="239" t="s">
        <v>5863</v>
      </c>
      <c r="K1195" s="239"/>
    </row>
    <row r="1196" spans="1:11" ht="30" x14ac:dyDescent="0.25">
      <c r="A1196" s="239" t="s">
        <v>5867</v>
      </c>
      <c r="B1196" s="239" t="s">
        <v>5868</v>
      </c>
      <c r="C1196" s="239" t="s">
        <v>5869</v>
      </c>
      <c r="D1196" s="239" t="s">
        <v>5746</v>
      </c>
      <c r="E1196" s="239"/>
      <c r="F1196" s="239" t="s">
        <v>5747</v>
      </c>
      <c r="G1196" s="239"/>
      <c r="H1196" s="239" t="s">
        <v>567</v>
      </c>
      <c r="I1196" s="239"/>
      <c r="J1196" s="239" t="s">
        <v>5748</v>
      </c>
      <c r="K1196" s="239"/>
    </row>
    <row r="1197" spans="1:11" ht="30" x14ac:dyDescent="0.25">
      <c r="A1197" s="239" t="s">
        <v>5870</v>
      </c>
      <c r="B1197" s="239" t="s">
        <v>5871</v>
      </c>
      <c r="C1197" s="239" t="s">
        <v>5872</v>
      </c>
      <c r="D1197" s="239" t="s">
        <v>5746</v>
      </c>
      <c r="E1197" s="239"/>
      <c r="F1197" s="239" t="s">
        <v>5747</v>
      </c>
      <c r="G1197" s="239"/>
      <c r="H1197" s="239" t="s">
        <v>567</v>
      </c>
      <c r="I1197" s="239"/>
      <c r="J1197" s="239" t="s">
        <v>5748</v>
      </c>
      <c r="K1197" s="239"/>
    </row>
    <row r="1198" spans="1:11" ht="30" x14ac:dyDescent="0.25">
      <c r="A1198" s="239" t="s">
        <v>5873</v>
      </c>
      <c r="B1198" s="239" t="s">
        <v>5874</v>
      </c>
      <c r="C1198" s="239" t="s">
        <v>5873</v>
      </c>
      <c r="D1198" s="239" t="s">
        <v>5875</v>
      </c>
      <c r="E1198" s="239"/>
      <c r="F1198" s="239" t="s">
        <v>5876</v>
      </c>
      <c r="G1198" s="239"/>
      <c r="H1198" s="239"/>
      <c r="I1198" s="239"/>
      <c r="J1198" s="239" t="s">
        <v>5877</v>
      </c>
      <c r="K1198" s="239"/>
    </row>
    <row r="1199" spans="1:11" ht="30" x14ac:dyDescent="0.25">
      <c r="A1199" s="239" t="s">
        <v>5878</v>
      </c>
      <c r="B1199" s="239" t="s">
        <v>5879</v>
      </c>
      <c r="C1199" s="239" t="s">
        <v>5880</v>
      </c>
      <c r="D1199" s="239" t="s">
        <v>5881</v>
      </c>
      <c r="E1199" s="239"/>
      <c r="F1199" s="239" t="s">
        <v>5882</v>
      </c>
      <c r="G1199" s="239"/>
      <c r="H1199" s="239" t="s">
        <v>567</v>
      </c>
      <c r="I1199" s="239"/>
      <c r="J1199" s="239" t="s">
        <v>5883</v>
      </c>
      <c r="K1199" s="239"/>
    </row>
    <row r="1200" spans="1:11" ht="45" x14ac:dyDescent="0.25">
      <c r="A1200" s="239" t="s">
        <v>5884</v>
      </c>
      <c r="B1200" s="239" t="s">
        <v>5885</v>
      </c>
      <c r="C1200" s="239" t="s">
        <v>5886</v>
      </c>
      <c r="D1200" s="239" t="s">
        <v>5887</v>
      </c>
      <c r="E1200" s="239"/>
      <c r="F1200" s="239" t="s">
        <v>5888</v>
      </c>
      <c r="G1200" s="239"/>
      <c r="H1200" s="239" t="s">
        <v>567</v>
      </c>
      <c r="I1200" s="239"/>
      <c r="J1200" s="239" t="s">
        <v>5889</v>
      </c>
      <c r="K1200" s="239"/>
    </row>
    <row r="1201" spans="1:11" x14ac:dyDescent="0.25">
      <c r="A1201" s="239" t="s">
        <v>5890</v>
      </c>
      <c r="B1201" s="239" t="s">
        <v>5891</v>
      </c>
      <c r="C1201" s="239" t="s">
        <v>5892</v>
      </c>
      <c r="D1201" s="239" t="s">
        <v>5893</v>
      </c>
      <c r="E1201" s="239"/>
      <c r="F1201" s="239" t="s">
        <v>5894</v>
      </c>
      <c r="G1201" s="239"/>
      <c r="H1201" s="239" t="s">
        <v>567</v>
      </c>
      <c r="I1201" s="239"/>
      <c r="J1201" s="239" t="s">
        <v>5895</v>
      </c>
      <c r="K1201" s="239"/>
    </row>
    <row r="1202" spans="1:11" ht="30" x14ac:dyDescent="0.25">
      <c r="A1202" s="239" t="s">
        <v>5896</v>
      </c>
      <c r="B1202" s="239" t="s">
        <v>5897</v>
      </c>
      <c r="C1202" s="239" t="s">
        <v>5898</v>
      </c>
      <c r="D1202" s="239" t="s">
        <v>5899</v>
      </c>
      <c r="E1202" s="239"/>
      <c r="F1202" s="239" t="s">
        <v>567</v>
      </c>
      <c r="G1202" s="239"/>
      <c r="H1202" s="239" t="s">
        <v>5900</v>
      </c>
      <c r="I1202" s="239"/>
      <c r="J1202" s="239" t="s">
        <v>5901</v>
      </c>
      <c r="K1202" s="239"/>
    </row>
    <row r="1203" spans="1:11" ht="30" x14ac:dyDescent="0.25">
      <c r="A1203" s="239" t="s">
        <v>5902</v>
      </c>
      <c r="B1203" s="239" t="s">
        <v>5903</v>
      </c>
      <c r="C1203" s="239" t="s">
        <v>5904</v>
      </c>
      <c r="D1203" s="239" t="s">
        <v>5905</v>
      </c>
      <c r="E1203" s="239"/>
      <c r="F1203" s="239" t="s">
        <v>567</v>
      </c>
      <c r="G1203" s="239"/>
      <c r="H1203" s="239" t="s">
        <v>5906</v>
      </c>
      <c r="I1203" s="239"/>
      <c r="J1203" s="239" t="s">
        <v>5907</v>
      </c>
      <c r="K1203" s="239"/>
    </row>
    <row r="1204" spans="1:11" ht="30" x14ac:dyDescent="0.25">
      <c r="A1204" s="239" t="s">
        <v>5908</v>
      </c>
      <c r="B1204" s="239" t="s">
        <v>5909</v>
      </c>
      <c r="C1204" s="239" t="s">
        <v>5910</v>
      </c>
      <c r="D1204" s="239" t="s">
        <v>5911</v>
      </c>
      <c r="E1204" s="239"/>
      <c r="F1204" s="239" t="s">
        <v>5912</v>
      </c>
      <c r="G1204" s="239"/>
      <c r="H1204" s="239" t="s">
        <v>567</v>
      </c>
      <c r="I1204" s="239"/>
      <c r="J1204" s="239" t="s">
        <v>5913</v>
      </c>
      <c r="K1204" s="239"/>
    </row>
    <row r="1205" spans="1:11" ht="30" x14ac:dyDescent="0.25">
      <c r="A1205" s="239" t="s">
        <v>5914</v>
      </c>
      <c r="B1205" s="239" t="s">
        <v>5915</v>
      </c>
      <c r="C1205" s="239" t="s">
        <v>5916</v>
      </c>
      <c r="D1205" s="239" t="s">
        <v>5732</v>
      </c>
      <c r="E1205" s="239"/>
      <c r="F1205" s="239" t="s">
        <v>5831</v>
      </c>
      <c r="G1205" s="239"/>
      <c r="H1205" s="239" t="s">
        <v>567</v>
      </c>
      <c r="I1205" s="239"/>
      <c r="J1205" s="239" t="s">
        <v>5917</v>
      </c>
      <c r="K1205" s="239"/>
    </row>
    <row r="1206" spans="1:11" ht="30" x14ac:dyDescent="0.25">
      <c r="A1206" s="239" t="s">
        <v>5918</v>
      </c>
      <c r="B1206" s="239" t="s">
        <v>5919</v>
      </c>
      <c r="C1206" s="239" t="s">
        <v>5920</v>
      </c>
      <c r="D1206" s="239" t="s">
        <v>5732</v>
      </c>
      <c r="E1206" s="239"/>
      <c r="F1206" s="239" t="s">
        <v>5831</v>
      </c>
      <c r="G1206" s="239"/>
      <c r="H1206" s="239" t="s">
        <v>567</v>
      </c>
      <c r="I1206" s="239"/>
      <c r="J1206" s="239" t="s">
        <v>5917</v>
      </c>
      <c r="K1206" s="239"/>
    </row>
    <row r="1207" spans="1:11" ht="30" x14ac:dyDescent="0.25">
      <c r="A1207" s="239" t="s">
        <v>5921</v>
      </c>
      <c r="B1207" s="239" t="s">
        <v>5922</v>
      </c>
      <c r="C1207" s="239" t="s">
        <v>5923</v>
      </c>
      <c r="D1207" s="239" t="s">
        <v>5732</v>
      </c>
      <c r="E1207" s="239"/>
      <c r="F1207" s="239" t="s">
        <v>5924</v>
      </c>
      <c r="G1207" s="239"/>
      <c r="H1207" s="239" t="s">
        <v>567</v>
      </c>
      <c r="I1207" s="239"/>
      <c r="J1207" s="239" t="s">
        <v>5925</v>
      </c>
      <c r="K1207" s="239"/>
    </row>
    <row r="1208" spans="1:11" ht="30" x14ac:dyDescent="0.25">
      <c r="A1208" s="239" t="s">
        <v>5926</v>
      </c>
      <c r="B1208" s="239" t="s">
        <v>5927</v>
      </c>
      <c r="C1208" s="239" t="s">
        <v>5928</v>
      </c>
      <c r="D1208" s="239" t="s">
        <v>5732</v>
      </c>
      <c r="E1208" s="239"/>
      <c r="F1208" s="239" t="s">
        <v>5929</v>
      </c>
      <c r="G1208" s="239"/>
      <c r="H1208" s="239" t="s">
        <v>567</v>
      </c>
      <c r="I1208" s="239"/>
      <c r="J1208" s="239" t="s">
        <v>5930</v>
      </c>
      <c r="K1208" s="239"/>
    </row>
    <row r="1209" spans="1:11" ht="30" x14ac:dyDescent="0.25">
      <c r="A1209" s="239" t="s">
        <v>5931</v>
      </c>
      <c r="B1209" s="239" t="s">
        <v>5932</v>
      </c>
      <c r="C1209" s="239" t="s">
        <v>5933</v>
      </c>
      <c r="D1209" s="239" t="s">
        <v>5934</v>
      </c>
      <c r="E1209" s="239"/>
      <c r="F1209" s="239" t="s">
        <v>5935</v>
      </c>
      <c r="G1209" s="239"/>
      <c r="H1209" s="239" t="s">
        <v>567</v>
      </c>
      <c r="I1209" s="239"/>
      <c r="J1209" s="239" t="s">
        <v>5936</v>
      </c>
      <c r="K1209" s="239"/>
    </row>
    <row r="1210" spans="1:11" ht="30" x14ac:dyDescent="0.25">
      <c r="A1210" s="239" t="s">
        <v>5937</v>
      </c>
      <c r="B1210" s="239" t="s">
        <v>5938</v>
      </c>
      <c r="C1210" s="239" t="s">
        <v>5939</v>
      </c>
      <c r="D1210" s="239" t="s">
        <v>5940</v>
      </c>
      <c r="E1210" s="239"/>
      <c r="F1210" s="239" t="s">
        <v>567</v>
      </c>
      <c r="G1210" s="239"/>
      <c r="H1210" s="239" t="s">
        <v>567</v>
      </c>
      <c r="I1210" s="239"/>
      <c r="J1210" s="239" t="s">
        <v>5941</v>
      </c>
      <c r="K1210" s="239"/>
    </row>
    <row r="1211" spans="1:11" ht="30" x14ac:dyDescent="0.25">
      <c r="A1211" s="239" t="s">
        <v>5942</v>
      </c>
      <c r="B1211" s="239" t="s">
        <v>5943</v>
      </c>
      <c r="C1211" s="239" t="s">
        <v>5944</v>
      </c>
      <c r="D1211" s="239" t="s">
        <v>5945</v>
      </c>
      <c r="E1211" s="239"/>
      <c r="F1211" s="239" t="s">
        <v>5946</v>
      </c>
      <c r="G1211" s="239"/>
      <c r="H1211" s="239" t="s">
        <v>567</v>
      </c>
      <c r="I1211" s="239"/>
      <c r="J1211" s="239" t="s">
        <v>5947</v>
      </c>
      <c r="K1211" s="239"/>
    </row>
    <row r="1212" spans="1:11" ht="30" x14ac:dyDescent="0.25">
      <c r="A1212" s="239" t="s">
        <v>5948</v>
      </c>
      <c r="B1212" s="239" t="s">
        <v>5949</v>
      </c>
      <c r="C1212" s="239" t="s">
        <v>5950</v>
      </c>
      <c r="D1212" s="239" t="s">
        <v>5951</v>
      </c>
      <c r="E1212" s="239"/>
      <c r="F1212" s="239" t="s">
        <v>567</v>
      </c>
      <c r="G1212" s="239"/>
      <c r="H1212" s="239" t="s">
        <v>567</v>
      </c>
      <c r="I1212" s="239"/>
      <c r="J1212" s="239" t="s">
        <v>5952</v>
      </c>
      <c r="K1212" s="239"/>
    </row>
    <row r="1213" spans="1:11" x14ac:dyDescent="0.25">
      <c r="A1213" s="239" t="s">
        <v>5953</v>
      </c>
      <c r="B1213" s="239" t="s">
        <v>5954</v>
      </c>
      <c r="C1213" s="239" t="s">
        <v>5955</v>
      </c>
      <c r="D1213" s="239" t="s">
        <v>5956</v>
      </c>
      <c r="E1213" s="239"/>
      <c r="F1213" s="239" t="s">
        <v>5957</v>
      </c>
      <c r="G1213" s="239"/>
      <c r="H1213" s="239"/>
      <c r="I1213" s="239"/>
      <c r="J1213" s="239" t="s">
        <v>5958</v>
      </c>
      <c r="K1213" s="239"/>
    </row>
    <row r="1214" spans="1:11" x14ac:dyDescent="0.25">
      <c r="A1214" s="239" t="s">
        <v>5959</v>
      </c>
      <c r="B1214" s="239" t="s">
        <v>5960</v>
      </c>
      <c r="C1214" s="239" t="s">
        <v>5961</v>
      </c>
      <c r="D1214" s="239" t="s">
        <v>5956</v>
      </c>
      <c r="E1214" s="239"/>
      <c r="F1214" s="239" t="s">
        <v>5962</v>
      </c>
      <c r="G1214" s="239"/>
      <c r="H1214" s="239" t="s">
        <v>5963</v>
      </c>
      <c r="I1214" s="239"/>
      <c r="J1214" s="239" t="s">
        <v>5964</v>
      </c>
      <c r="K1214" s="239"/>
    </row>
    <row r="1215" spans="1:11" ht="75" x14ac:dyDescent="0.25">
      <c r="A1215" s="239" t="s">
        <v>5965</v>
      </c>
      <c r="B1215" s="239" t="s">
        <v>5966</v>
      </c>
      <c r="C1215" s="239" t="s">
        <v>5967</v>
      </c>
      <c r="D1215" s="239" t="s">
        <v>5852</v>
      </c>
      <c r="E1215" s="239"/>
      <c r="F1215" s="239" t="s">
        <v>5968</v>
      </c>
      <c r="G1215" s="239"/>
      <c r="H1215" s="239"/>
      <c r="I1215" s="239"/>
      <c r="J1215" s="239" t="s">
        <v>5969</v>
      </c>
      <c r="K1215" s="239"/>
    </row>
  </sheetData>
  <sheetProtection autoFilter="0"/>
  <autoFilter ref="A5:K1215" xr:uid="{00000000-0009-0000-0000-000002000000}"/>
  <printOptions horizontalCentered="1"/>
  <pageMargins left="0.23622047244094491" right="0.23622047244094491" top="0.74803149606299213" bottom="0.74803149606299213" header="0.31496062992125984" footer="0.31496062992125984"/>
  <pageSetup paperSize="9" scale="13" fitToHeight="0" orientation="portrait"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73f626d-56c1-43fa-994a-6b1a5eca6a71" xsi:nil="true"/>
    <lcf76f155ced4ddcb4097134ff3c332f xmlns="9bedcbb6-5a0f-44fc-a1da-8057308da00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DA74BF07C2DB44892DE7B1E158827E8" ma:contentTypeVersion="33" ma:contentTypeDescription="Opprett et nytt dokument." ma:contentTypeScope="" ma:versionID="a13ba08022674644b121dde8f0a8692d">
  <xsd:schema xmlns:xsd="http://www.w3.org/2001/XMLSchema" xmlns:xs="http://www.w3.org/2001/XMLSchema" xmlns:p="http://schemas.microsoft.com/office/2006/metadata/properties" xmlns:ns2="9bedcbb6-5a0f-44fc-a1da-8057308da00c" xmlns:ns3="873f626d-56c1-43fa-994a-6b1a5eca6a71" targetNamespace="http://schemas.microsoft.com/office/2006/metadata/properties" ma:root="true" ma:fieldsID="9b3182dc6975b6576cb53aedb178e3f3" ns2:_="" ns3:_="">
    <xsd:import namespace="9bedcbb6-5a0f-44fc-a1da-8057308da00c"/>
    <xsd:import namespace="873f626d-56c1-43fa-994a-6b1a5eca6a7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dcbb6-5a0f-44fc-a1da-8057308da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58b7fd7f-a84c-4463-96b0-c5d9876b7c64"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3f626d-56c1-43fa-994a-6b1a5eca6a71" elementFormDefault="qualified">
    <xsd:import namespace="http://schemas.microsoft.com/office/2006/documentManagement/types"/>
    <xsd:import namespace="http://schemas.microsoft.com/office/infopath/2007/PartnerControls"/>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element name="TaxCatchAll" ma:index="22" nillable="true" ma:displayName="Taxonomy Catch All Column" ma:hidden="true" ma:list="{c0dcb18c-ef1a-4125-9c26-863435d164ab}" ma:internalName="TaxCatchAll" ma:showField="CatchAllData" ma:web="873f626d-56c1-43fa-994a-6b1a5eca6a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447426-48DA-4643-8BBA-BE794247265A}">
  <ds:schemaRefs>
    <ds:schemaRef ds:uri="http://schemas.microsoft.com/office/2006/metadata/properties"/>
    <ds:schemaRef ds:uri="http://schemas.microsoft.com/office/infopath/2007/PartnerControls"/>
    <ds:schemaRef ds:uri="873f626d-56c1-43fa-994a-6b1a5eca6a71"/>
    <ds:schemaRef ds:uri="9bedcbb6-5a0f-44fc-a1da-8057308da00c"/>
  </ds:schemaRefs>
</ds:datastoreItem>
</file>

<file path=customXml/itemProps2.xml><?xml version="1.0" encoding="utf-8"?>
<ds:datastoreItem xmlns:ds="http://schemas.openxmlformats.org/officeDocument/2006/customXml" ds:itemID="{069646F6-4384-44E6-B575-3C841B9AB4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dcbb6-5a0f-44fc-a1da-8057308da00c"/>
    <ds:schemaRef ds:uri="873f626d-56c1-43fa-994a-6b1a5eca6a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511BD0-868F-4B14-A89C-FB6213F64F0A}">
  <ds:schemaRefs>
    <ds:schemaRef ds:uri="http://schemas.microsoft.com/sharepoint/v3/contenttype/forms"/>
  </ds:schemaRefs>
</ds:datastoreItem>
</file>

<file path=docMetadata/LabelInfo.xml><?xml version="1.0" encoding="utf-8"?>
<clbl:labelList xmlns:clbl="http://schemas.microsoft.com/office/2020/mipLabelMetadata">
  <clbl:label id="{d41caaa9-a41a-4e0f-9bf6-05cd1f48d271}" enabled="0" method="" siteId="{d41caaa9-a41a-4e0f-9bf6-05cd1f48d27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5</vt:i4>
      </vt:variant>
    </vt:vector>
  </HeadingPairs>
  <TitlesOfParts>
    <vt:vector size="8" baseType="lpstr">
      <vt:lpstr>Summering</vt:lpstr>
      <vt:lpstr>Tilstandsregistrering</vt:lpstr>
      <vt:lpstr>Veilledende tilstandsgradering</vt:lpstr>
      <vt:lpstr>START</vt:lpstr>
      <vt:lpstr>Tilstandsregistrering!Utskriftsområde</vt:lpstr>
      <vt:lpstr>'Veilledende tilstandsgradering'!Utskriftsområde</vt:lpstr>
      <vt:lpstr>Tilstandsregistrering!Utskriftstitler</vt:lpstr>
      <vt:lpstr>'Veilledende tilstandsgradering'!Utskriftstitler</vt:lpstr>
    </vt:vector>
  </TitlesOfParts>
  <Manager/>
  <Company>Bergen Kommune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Folkestad, Knut</dc:creator>
  <cp:keywords/>
  <dc:description/>
  <cp:lastModifiedBy>Folkestad, Knut</cp:lastModifiedBy>
  <cp:revision/>
  <dcterms:created xsi:type="dcterms:W3CDTF">2011-07-04T09:18:35Z</dcterms:created>
  <dcterms:modified xsi:type="dcterms:W3CDTF">2025-01-13T09:21:56Z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0x010100EDA74BF07C2DB44892DE7B1E158827E8</vt:lpwstr>
  </property>
  <property fmtid="{D5CDD505-2E9C-101B-9397-08002B2CF9AE}" pid="3" name="K.Kontrollstatus">
    <vt:lpwstr>Ikke kontrollert</vt:lpwstr>
  </property>
  <property fmtid="{D5CDD505-2E9C-101B-9397-08002B2CF9AE}" pid="4" name="I.Systemnummer">
    <vt:lpwstr>;#001;#</vt:lpwstr>
  </property>
  <property fmtid="{D5CDD505-2E9C-101B-9397-08002B2CF9AE}" pid="5" name="D.Dato">
    <vt:filetime>2022-07-01T08:27:15Z</vt:filetime>
  </property>
  <property fmtid="{D5CDD505-2E9C-101B-9397-08002B2CF9AE}" pid="6" name="MediaServiceImageTags">
    <vt:lpwstr/>
  </property>
</Properties>
</file>