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styles.xml" ContentType="application/vnd.openxmlformats-officedocument.spreadsheetml.styles+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4.xml" ContentType="application/vnd.openxmlformats-officedocument.spreadsheetml.comment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NTAPBRGCIFS\Oppdrag\1350051785 K90\7-PROD\L-Klimagassberegning\Nærings\Arbeidsdokumenter\"/>
    </mc:Choice>
  </mc:AlternateContent>
  <xr:revisionPtr revIDLastSave="0" documentId="13_ncr:1_{1FC64371-58C3-43AB-91EF-9C28018FDF7F}" xr6:coauthVersionLast="47" xr6:coauthVersionMax="47" xr10:uidLastSave="{00000000-0000-0000-0000-000000000000}"/>
  <bookViews>
    <workbookView xWindow="39300" yWindow="3540" windowWidth="28800" windowHeight="18090" tabRatio="855" activeTab="6" xr2:uid="{7A56A70D-47AF-4C99-AD15-57B4AEE3793C}"/>
  </bookViews>
  <sheets>
    <sheet name="Forside " sheetId="1" r:id="rId1"/>
    <sheet name="Sammendrag" sheetId="9" r:id="rId2"/>
    <sheet name="Tiltak for utslippsreduksjon" sheetId="2" r:id="rId3"/>
    <sheet name="Nybygg" sheetId="5" r:id="rId4"/>
    <sheet name="Bevaring" sheetId="6" r:id="rId5"/>
    <sheet name="Natur" sheetId="4" r:id="rId6"/>
    <sheet name="Resultater" sheetId="7" r:id="rId7"/>
  </sheets>
  <definedNames>
    <definedName name="BTA">Sammendrag!$D$45</definedName>
    <definedName name="BTAnybygg">Sammendrag!$C$45</definedName>
    <definedName name="Forside">Sammendrag!#REF!</definedName>
    <definedName name="Sammendrag">Sammendrag!#REF!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6" l="1"/>
  <c r="F19" i="6"/>
  <c r="E19" i="6"/>
  <c r="D19" i="5" l="1"/>
  <c r="E19" i="5"/>
  <c r="F19" i="5"/>
  <c r="G19" i="5"/>
  <c r="H19" i="5"/>
  <c r="E16" i="7" l="1"/>
  <c r="E13" i="7"/>
  <c r="E12" i="7"/>
  <c r="E10" i="7"/>
  <c r="E9" i="7"/>
  <c r="D19" i="6"/>
  <c r="E8" i="7" s="1"/>
  <c r="I16" i="6"/>
  <c r="I15" i="6"/>
  <c r="I14" i="6"/>
  <c r="I13" i="6"/>
  <c r="I12" i="6"/>
  <c r="E61" i="6"/>
  <c r="F61" i="6"/>
  <c r="G61" i="6"/>
  <c r="E26" i="7"/>
  <c r="D26" i="7"/>
  <c r="R1" i="4"/>
  <c r="L2" i="5"/>
  <c r="D16" i="7"/>
  <c r="L1" i="5"/>
  <c r="G62" i="5"/>
  <c r="I17" i="6" l="1"/>
  <c r="I18" i="6"/>
  <c r="I15" i="5"/>
  <c r="I12" i="5"/>
  <c r="I17" i="5"/>
  <c r="I13" i="5"/>
  <c r="I18" i="5"/>
  <c r="I14" i="5"/>
  <c r="I16" i="5"/>
  <c r="P4" i="7"/>
  <c r="P5" i="7"/>
  <c r="P3" i="7"/>
  <c r="D13" i="7"/>
  <c r="D12" i="7"/>
  <c r="F11" i="7" l="1"/>
  <c r="F18" i="7" s="1"/>
  <c r="F19" i="7" s="1"/>
  <c r="D15" i="7" l="1"/>
  <c r="E15" i="7"/>
  <c r="D10" i="7" l="1"/>
  <c r="L1" i="6"/>
  <c r="F20" i="7"/>
  <c r="E14" i="7"/>
  <c r="D61" i="6"/>
  <c r="E62" i="5"/>
  <c r="F62" i="5"/>
  <c r="D14" i="7"/>
  <c r="D62" i="5"/>
  <c r="G11" i="7"/>
  <c r="G15" i="7"/>
  <c r="D8" i="7" l="1"/>
  <c r="G8" i="7" s="1"/>
  <c r="E18" i="7"/>
  <c r="E21" i="7" s="1"/>
  <c r="D9" i="7"/>
  <c r="G16" i="7"/>
  <c r="G14" i="7"/>
  <c r="G12" i="7"/>
  <c r="G13" i="7"/>
  <c r="G10" i="7"/>
  <c r="E19" i="7" l="1"/>
  <c r="E23" i="7" s="1"/>
  <c r="G9" i="7"/>
  <c r="D18" i="7"/>
  <c r="E20" i="7"/>
  <c r="E22" i="7" s="1"/>
  <c r="D19" i="7" l="1"/>
  <c r="D23" i="7" s="1"/>
  <c r="G23" i="7" s="1"/>
  <c r="D21" i="7"/>
  <c r="G21" i="7" s="1"/>
  <c r="D20" i="7"/>
  <c r="D22" i="7" s="1"/>
  <c r="G22" i="7" s="1"/>
  <c r="G18" i="7"/>
  <c r="G19" i="7" l="1"/>
  <c r="G2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Haugen, Thea Aske</author>
  </authors>
  <commentList>
    <comment ref="B45" authorId="0" shapeId="0" xr:uid="{BCCC063A-DF39-4FAD-B4B0-029485196782}">
      <text>
        <r>
          <rPr>
            <sz val="9"/>
            <color indexed="81"/>
            <rFont val="Tahoma"/>
            <family val="2"/>
          </rPr>
          <t>For bevaringsalternativ skal denne inkludere både areal av bevart bebyggelse og eventuelt nybygg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Haugen, Thea Aske</author>
  </authors>
  <commentList>
    <comment ref="D57" authorId="0" shapeId="0" xr:uid="{7711D5F6-8DED-4A46-B378-4324E8BB4297}">
      <text>
        <r>
          <rPr>
            <sz val="9"/>
            <color indexed="81"/>
            <rFont val="Tahoma"/>
            <family val="2"/>
          </rPr>
          <t>Bygningens energibehov uten hensyn til energisystemets effektfaktor, virkningsgrad eller tap i energikjeden. Det skilles ikke mellom energi som tilføres, og energi som produseres i bygget.</t>
        </r>
      </text>
    </comment>
    <comment ref="E57" authorId="0" shapeId="0" xr:uid="{A862EA28-AFF9-4B9E-B9AF-278DD50D267D}">
      <text>
        <r>
          <rPr>
            <sz val="9"/>
            <color indexed="81"/>
            <rFont val="Tahoma"/>
            <family val="2"/>
          </rPr>
          <t>Summen av energi levert over bygningens systemgrenser for å dekke bygningens samlede energibehov. Levert energi tar hensyn til virkningsgradene i varmeanlegget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Haugen, Thea Aske</author>
  </authors>
  <commentList>
    <comment ref="D56" authorId="0" shapeId="0" xr:uid="{40AFE24C-8FBB-4AA3-AF57-98FA9578A219}">
      <text>
        <r>
          <rPr>
            <sz val="9"/>
            <color indexed="81"/>
            <rFont val="Tahoma"/>
            <family val="2"/>
          </rPr>
          <t>Bygningens energibehov uten hensyn til energisystemets effektfaktor, virkningsgrad eller tap i energikjeden. Det skilles ikke mellom energi som tilføres, og energi som produseres i bygget.</t>
        </r>
      </text>
    </comment>
    <comment ref="E56" authorId="0" shapeId="0" xr:uid="{38BCEC36-BBF6-432E-9628-F533BACC278D}">
      <text>
        <r>
          <rPr>
            <sz val="9"/>
            <color indexed="81"/>
            <rFont val="Tahoma"/>
            <family val="2"/>
          </rPr>
          <t>Summen av energi levert over bygningens systemgrenser for å dekke bygningens samlede energibehov. Levert energi tar hensyn til virkningsgradene i varmeanlegget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Jonas Haga Lerøen</author>
  </authors>
  <commentList>
    <comment ref="B20" authorId="0" shapeId="0" xr:uid="{4DF053FE-4EC1-4404-83D1-E862D55425D3}">
      <text>
        <r>
          <rPr>
            <sz val="9"/>
            <color indexed="81"/>
            <rFont val="Tahoma"/>
            <family val="2"/>
          </rPr>
          <t>For natur er beregningsperiode 20 år.</t>
        </r>
      </text>
    </comment>
  </commentList>
</comments>
</file>

<file path=xl/sharedStrings.xml><?xml version="1.0" encoding="utf-8"?>
<sst xmlns="http://schemas.openxmlformats.org/spreadsheetml/2006/main" count="365" uniqueCount="252">
  <si>
    <t>Klimagassrapportering i plan- og byggesaker</t>
  </si>
  <si>
    <t>Fyll inn feltene i tabellen</t>
  </si>
  <si>
    <t>Saksnummer</t>
  </si>
  <si>
    <t>Bygg/Plan-yyyy/xxxxx</t>
  </si>
  <si>
    <t>Plannavn/Adresse</t>
  </si>
  <si>
    <t>Utfylt av</t>
  </si>
  <si>
    <t>Datert</t>
  </si>
  <si>
    <t>Fase i prosessen hvor beregning er utført</t>
  </si>
  <si>
    <t>Om rapportmalen</t>
  </si>
  <si>
    <t>SAMMENDRAG</t>
  </si>
  <si>
    <t>Gi en kort oppsummering av klimagassrapporten.</t>
  </si>
  <si>
    <t>Om prosjektet</t>
  </si>
  <si>
    <t>Om resultatet</t>
  </si>
  <si>
    <t>Eventuelle avvik fra rapportmal/føringer i veilederen for klimagassberegninger</t>
  </si>
  <si>
    <t>UTLØSENDE FAKTOR FOR KLIMAGASSBEREGNINGER</t>
  </si>
  <si>
    <t>PROSJEKTBESKRIVELSE</t>
  </si>
  <si>
    <t>Fyll ut tabell med grunnleggende data for bebyggelse som er omfattet av prosjektet. Dersom prosjektet inneholder flere enkeltstående bygg kan informasjonen skilles av med komma.</t>
  </si>
  <si>
    <t>Data</t>
  </si>
  <si>
    <t>Nybygg (+ eventuell riving av eksisterende bebyggelse)</t>
  </si>
  <si>
    <t>Bevaring gjennom rehabilitering/ombygging</t>
  </si>
  <si>
    <r>
      <t>Areal på eksisterende bebyggelse (m</t>
    </r>
    <r>
      <rPr>
        <vertAlign val="superscript"/>
        <sz val="12"/>
        <rFont val="Source Sans Pro"/>
        <family val="2"/>
      </rPr>
      <t xml:space="preserve">2 </t>
    </r>
    <r>
      <rPr>
        <sz val="12"/>
        <rFont val="Source Sans Pro"/>
        <family val="2"/>
      </rPr>
      <t>BTA)</t>
    </r>
  </si>
  <si>
    <r>
      <t>Areal på bevart bebyggelse (m</t>
    </r>
    <r>
      <rPr>
        <vertAlign val="superscript"/>
        <sz val="12"/>
        <rFont val="Source Sans Pro"/>
        <family val="2"/>
      </rPr>
      <t>2</t>
    </r>
    <r>
      <rPr>
        <sz val="12"/>
        <rFont val="Source Sans Pro"/>
        <family val="2"/>
      </rPr>
      <t xml:space="preserve"> BTA)</t>
    </r>
  </si>
  <si>
    <r>
      <t>Samlet bruttoareal for prosjektet (m</t>
    </r>
    <r>
      <rPr>
        <vertAlign val="superscript"/>
        <sz val="12"/>
        <color rgb="FF000000"/>
        <rFont val="Source Sans Pro"/>
        <family val="2"/>
      </rPr>
      <t>2</t>
    </r>
    <r>
      <rPr>
        <sz val="12"/>
        <color rgb="FF000000"/>
        <rFont val="Source Sans Pro"/>
        <family val="2"/>
      </rPr>
      <t xml:space="preserve"> BTA)</t>
    </r>
  </si>
  <si>
    <r>
      <t>Totalt oppvarmet bruksareal (m</t>
    </r>
    <r>
      <rPr>
        <vertAlign val="superscript"/>
        <sz val="12"/>
        <color rgb="FF000000"/>
        <rFont val="Source Sans Pro"/>
        <family val="2"/>
      </rPr>
      <t>2</t>
    </r>
    <r>
      <rPr>
        <sz val="12"/>
        <color rgb="FF000000"/>
        <rFont val="Source Sans Pro"/>
        <family val="2"/>
      </rPr>
      <t xml:space="preserve"> BRA oppv.)</t>
    </r>
  </si>
  <si>
    <t xml:space="preserve">Samlet antall bygg i prosjektet </t>
  </si>
  <si>
    <t>Bygningskategori </t>
  </si>
  <si>
    <t>Antall etasjer over bakken </t>
  </si>
  <si>
    <t>x-y etasjer</t>
  </si>
  <si>
    <t>Antall etasjer under bakken (oppvarmet) </t>
  </si>
  <si>
    <t>Antall etasjer under bakken (uoppvarmet) </t>
  </si>
  <si>
    <r>
      <t>Volum av masser som må fjernes (m</t>
    </r>
    <r>
      <rPr>
        <vertAlign val="superscript"/>
        <sz val="12"/>
        <color rgb="FF000000"/>
        <rFont val="Source Sans Pro"/>
        <family val="2"/>
      </rPr>
      <t xml:space="preserve">3 </t>
    </r>
    <r>
      <rPr>
        <sz val="12"/>
        <color rgb="FF000000"/>
        <rFont val="Source Sans Pro"/>
        <family val="2"/>
      </rPr>
      <t>)*</t>
    </r>
  </si>
  <si>
    <r>
      <t>Volum av tilførte masser (m</t>
    </r>
    <r>
      <rPr>
        <vertAlign val="superscript"/>
        <sz val="12"/>
        <color rgb="FF000000"/>
        <rFont val="Source Sans Pro"/>
        <family val="2"/>
      </rPr>
      <t>3</t>
    </r>
    <r>
      <rPr>
        <sz val="12"/>
        <color rgb="FF000000"/>
        <rFont val="Source Sans Pro"/>
        <family val="2"/>
      </rPr>
      <t xml:space="preserve"> )*</t>
    </r>
  </si>
  <si>
    <t>*ønskelig med et anslag i tidlig fase, selv om usikkerheter kan foreligge</t>
  </si>
  <si>
    <t>Gi en kort beskrivelse av prosjektet.</t>
  </si>
  <si>
    <t>Skal kun fylles ut dersom det er eksisterende bebyggelse innenfor planområdet/omsøkt område</t>
  </si>
  <si>
    <t>Oppgi nivå for datakvalitet.</t>
  </si>
  <si>
    <t>BEREGNINGSVERKTØY</t>
  </si>
  <si>
    <t>Oppgi beregningsverktøy som er benyttet.</t>
  </si>
  <si>
    <t>TILTAK FOR UTSLIPPSREDUKSJON</t>
  </si>
  <si>
    <t>TRANSPORT I DRIFT</t>
  </si>
  <si>
    <t>Beskriv hvilke tiltak som skal gjøres for å redusere transportbehovet og legge til rette for bærekraftig mobilitet.</t>
  </si>
  <si>
    <t>AREALBRUK</t>
  </si>
  <si>
    <t>Beskriv hvilke tiltak som skal gjøres for å redusere utslipp fra vesentlige naturinngrep og massehåndtering.</t>
  </si>
  <si>
    <t>BEVARING AV EKSISTERENDE BEBYGGELSE*</t>
  </si>
  <si>
    <t>Beskriv hvilke tiltak som skal gjøres for utslippsreduksjon i forbindelse med riving og/eller bevaring av eksisterende bebyggelse.</t>
  </si>
  <si>
    <t>* Skal kun fylles ut dersom det er eksisterende bebyggelse innenfor planområdet/omsøkt område.</t>
  </si>
  <si>
    <t>MATERIALBRUK</t>
  </si>
  <si>
    <t>Beskriv hvilke tiltak som skal gjøres for å redusere utslipp fra materialbruk, herunder gjenbruk av byggematerialer og valg av lavutslippsmateriale.</t>
  </si>
  <si>
    <t>ENERGIBEHOV, VALG AV ENERGILØSNINGER OG ENERGIKILDER</t>
  </si>
  <si>
    <t>Beskriv hvilke tiltak som skal gjøres for å redusere energibehov, herunder bruk av lavutslipps energiløsninger i prosjektet.</t>
  </si>
  <si>
    <t>BYGGE- OG ANLEGGSPERIODE</t>
  </si>
  <si>
    <t>Beskriv hvilke tiltak som skal gjøres for å redusere utslippene i bygge- og anleggsperioden.</t>
  </si>
  <si>
    <t>NYBYGG</t>
  </si>
  <si>
    <t>MATERIALER (A1-A5, B1-B5)</t>
  </si>
  <si>
    <t>Det er valgfritt å rapportere disse modulene per bygningsdel, men totalt utslipp 
for hver av dem ved materialer skal inngå i bunnen av tabellen</t>
  </si>
  <si>
    <t>Bygningsdel </t>
  </si>
  <si>
    <t>Materialvalg</t>
  </si>
  <si>
    <r>
      <t>A1-A3 
(kg CO</t>
    </r>
    <r>
      <rPr>
        <b/>
        <vertAlign val="subscript"/>
        <sz val="13"/>
        <rFont val="Source Sans Pro"/>
        <family val="2"/>
      </rPr>
      <t>2</t>
    </r>
    <r>
      <rPr>
        <b/>
        <sz val="13"/>
        <rFont val="Source Sans Pro"/>
        <family val="2"/>
      </rPr>
      <t>e/m</t>
    </r>
    <r>
      <rPr>
        <b/>
        <vertAlign val="superscript"/>
        <sz val="13"/>
        <rFont val="Source Sans Pro"/>
        <family val="2"/>
      </rPr>
      <t>2</t>
    </r>
    <r>
      <rPr>
        <b/>
        <sz val="13"/>
        <rFont val="Source Sans Pro"/>
        <family val="2"/>
      </rPr>
      <t xml:space="preserve"> BTA) </t>
    </r>
  </si>
  <si>
    <r>
      <t>A4</t>
    </r>
    <r>
      <rPr>
        <sz val="13"/>
        <rFont val="Source Sans Pro"/>
        <family val="2"/>
      </rPr>
      <t xml:space="preserve"> 
</t>
    </r>
    <r>
      <rPr>
        <b/>
        <sz val="13"/>
        <rFont val="Source Sans Pro"/>
        <family val="2"/>
      </rPr>
      <t>(kg CO</t>
    </r>
    <r>
      <rPr>
        <b/>
        <vertAlign val="subscript"/>
        <sz val="13"/>
        <rFont val="Source Sans Pro"/>
        <family val="2"/>
      </rPr>
      <t>2</t>
    </r>
    <r>
      <rPr>
        <b/>
        <sz val="13"/>
        <rFont val="Source Sans Pro"/>
        <family val="2"/>
      </rPr>
      <t>e/m</t>
    </r>
    <r>
      <rPr>
        <b/>
        <vertAlign val="superscript"/>
        <sz val="13"/>
        <rFont val="Source Sans Pro"/>
        <family val="2"/>
      </rPr>
      <t>2</t>
    </r>
    <r>
      <rPr>
        <b/>
        <sz val="13"/>
        <rFont val="Source Sans Pro"/>
        <family val="2"/>
      </rPr>
      <t xml:space="preserve"> BTA)</t>
    </r>
  </si>
  <si>
    <r>
      <t>A5 
(kg CO</t>
    </r>
    <r>
      <rPr>
        <b/>
        <vertAlign val="subscript"/>
        <sz val="13"/>
        <rFont val="Source Sans Pro"/>
        <family val="2"/>
      </rPr>
      <t>2</t>
    </r>
    <r>
      <rPr>
        <b/>
        <sz val="13"/>
        <rFont val="Source Sans Pro"/>
        <family val="2"/>
      </rPr>
      <t>e/m</t>
    </r>
    <r>
      <rPr>
        <b/>
        <vertAlign val="superscript"/>
        <sz val="13"/>
        <rFont val="Source Sans Pro"/>
        <family val="2"/>
      </rPr>
      <t>2</t>
    </r>
    <r>
      <rPr>
        <b/>
        <sz val="13"/>
        <rFont val="Source Sans Pro"/>
        <family val="2"/>
      </rPr>
      <t xml:space="preserve"> BTA)</t>
    </r>
    <r>
      <rPr>
        <sz val="13"/>
        <rFont val="Source Sans Pro"/>
        <family val="2"/>
      </rPr>
      <t> </t>
    </r>
  </si>
  <si>
    <r>
      <t>B1-B3</t>
    </r>
    <r>
      <rPr>
        <sz val="13"/>
        <rFont val="Source Sans Pro"/>
        <family val="2"/>
      </rPr>
      <t xml:space="preserve"> 
</t>
    </r>
    <r>
      <rPr>
        <b/>
        <sz val="13"/>
        <rFont val="Source Sans Pro"/>
        <family val="2"/>
      </rPr>
      <t>(kg CO</t>
    </r>
    <r>
      <rPr>
        <b/>
        <vertAlign val="subscript"/>
        <sz val="13"/>
        <rFont val="Source Sans Pro"/>
        <family val="2"/>
      </rPr>
      <t>2</t>
    </r>
    <r>
      <rPr>
        <b/>
        <sz val="13"/>
        <rFont val="Source Sans Pro"/>
        <family val="2"/>
      </rPr>
      <t>e/m</t>
    </r>
    <r>
      <rPr>
        <b/>
        <vertAlign val="superscript"/>
        <sz val="13"/>
        <rFont val="Source Sans Pro"/>
        <family val="2"/>
      </rPr>
      <t>2</t>
    </r>
    <r>
      <rPr>
        <b/>
        <sz val="13"/>
        <rFont val="Source Sans Pro"/>
        <family val="2"/>
      </rPr>
      <t xml:space="preserve"> BTA) </t>
    </r>
  </si>
  <si>
    <r>
      <t>B4-B5</t>
    </r>
    <r>
      <rPr>
        <sz val="13"/>
        <rFont val="Source Sans Pro"/>
        <family val="2"/>
      </rPr>
      <t xml:space="preserve"> 
</t>
    </r>
    <r>
      <rPr>
        <b/>
        <sz val="13"/>
        <rFont val="Source Sans Pro"/>
        <family val="2"/>
      </rPr>
      <t>(kg CO</t>
    </r>
    <r>
      <rPr>
        <b/>
        <vertAlign val="subscript"/>
        <sz val="13"/>
        <rFont val="Source Sans Pro"/>
        <family val="2"/>
      </rPr>
      <t>2</t>
    </r>
    <r>
      <rPr>
        <b/>
        <sz val="13"/>
        <rFont val="Source Sans Pro"/>
        <family val="2"/>
      </rPr>
      <t>e/m</t>
    </r>
    <r>
      <rPr>
        <b/>
        <vertAlign val="superscript"/>
        <sz val="13"/>
        <rFont val="Source Sans Pro"/>
        <family val="2"/>
      </rPr>
      <t>2</t>
    </r>
    <r>
      <rPr>
        <b/>
        <sz val="13"/>
        <rFont val="Source Sans Pro"/>
        <family val="2"/>
      </rPr>
      <t xml:space="preserve"> BTA)</t>
    </r>
  </si>
  <si>
    <t>Prosentvis fordeling av utslipp mellom bygningsdeler</t>
  </si>
  <si>
    <t>21 Grunn og fundament</t>
  </si>
  <si>
    <t>22 Bæresystem</t>
  </si>
  <si>
    <t>23 Yttervegger </t>
  </si>
  <si>
    <t>24 Innervegger </t>
  </si>
  <si>
    <t>25 Gulv på grunn, dekker og overflater </t>
  </si>
  <si>
    <t>26 Yttertak </t>
  </si>
  <si>
    <t>28 Trapp, heis og balkonger </t>
  </si>
  <si>
    <r>
      <rPr>
        <b/>
        <sz val="16"/>
        <color rgb="FF38806A"/>
        <rFont val="Source Sans Pro"/>
        <family val="2"/>
      </rPr>
      <t>Beskriv planlagt materialvalg</t>
    </r>
    <r>
      <rPr>
        <sz val="16"/>
        <rFont val="Source Sans Pro"/>
        <family val="2"/>
      </rPr>
      <t xml:space="preserve"> </t>
    </r>
    <r>
      <rPr>
        <sz val="12"/>
        <rFont val="Source Sans Pro"/>
        <family val="2"/>
      </rPr>
      <t xml:space="preserve">
</t>
    </r>
    <r>
      <rPr>
        <sz val="14"/>
        <rFont val="Source Sans Pro"/>
        <family val="2"/>
      </rPr>
      <t xml:space="preserve">Kommenter hvilke bygningsdeler som medfører størst utslipp og hvorfor. </t>
    </r>
  </si>
  <si>
    <t>TOMTEBEARBEIDELSE OG BYGGEPLASS (A4 og A5)</t>
  </si>
  <si>
    <t xml:space="preserve">Tiltak </t>
  </si>
  <si>
    <r>
      <t>Utslipp (kg CO</t>
    </r>
    <r>
      <rPr>
        <b/>
        <vertAlign val="subscript"/>
        <sz val="13"/>
        <rFont val="Source Sans Pro"/>
        <family val="2"/>
      </rPr>
      <t>2</t>
    </r>
    <r>
      <rPr>
        <b/>
        <sz val="13"/>
        <rFont val="Source Sans Pro"/>
        <family val="2"/>
      </rPr>
      <t>e)</t>
    </r>
  </si>
  <si>
    <t>Modul</t>
  </si>
  <si>
    <t>Transport av masser og utstyr til og fra byggeplass</t>
  </si>
  <si>
    <t>A4</t>
  </si>
  <si>
    <t>Mobile og stasjonære arbeidsmaskiner inklusive drivstoff brukt på byggeplass*</t>
  </si>
  <si>
    <t>Energibruk til oppvarming, kjøling, herding, uttørking, belysning etc. på byggeplass</t>
  </si>
  <si>
    <t>A5</t>
  </si>
  <si>
    <t>*Husk å inkluder bearbeiding av masser.</t>
  </si>
  <si>
    <t>Kommenter forutsetninger for beregningene, hvilke faktorer som bidrar til størst utslipp ved tomtebearbeidelsen og eventuelt usikkerhet i beregningen.</t>
  </si>
  <si>
    <t>ENERGI (B6)</t>
  </si>
  <si>
    <t>Energiforsyning</t>
  </si>
  <si>
    <t>Energikilde</t>
  </si>
  <si>
    <r>
      <t>Levert energi (kWh/m</t>
    </r>
    <r>
      <rPr>
        <b/>
        <vertAlign val="superscript"/>
        <sz val="12"/>
        <rFont val="Source Sans Pro"/>
        <family val="2"/>
      </rPr>
      <t>2</t>
    </r>
    <r>
      <rPr>
        <b/>
        <sz val="12"/>
        <rFont val="Source Sans Pro"/>
        <family val="2"/>
      </rPr>
      <t>)</t>
    </r>
  </si>
  <si>
    <t>Elektrisitet uspesifisert forbruk </t>
  </si>
  <si>
    <t>Primæroppvarming</t>
  </si>
  <si>
    <t>Sekundær oppvarming</t>
  </si>
  <si>
    <t>Kjøling</t>
  </si>
  <si>
    <t>Totalt</t>
  </si>
  <si>
    <t>Redegjør for energiproduksjon og energiforsyning fordelt på energikilde. Skriv ned alle former for energiforsyning bygget vil bruke under drift.</t>
  </si>
  <si>
    <t>TRANSPORT I DRIFT (B8)</t>
  </si>
  <si>
    <t>Geografisk plassering</t>
  </si>
  <si>
    <t>Bruk</t>
  </si>
  <si>
    <t>Bil % </t>
  </si>
  <si>
    <t>Bildeling % </t>
  </si>
  <si>
    <t>Buss % </t>
  </si>
  <si>
    <t>Skinnegående % </t>
  </si>
  <si>
    <t>Gang/sykkel %</t>
  </si>
  <si>
    <t>Antall brukere</t>
  </si>
  <si>
    <t>Turer per person 
per dag</t>
  </si>
  <si>
    <t>Antall åpningsdager</t>
  </si>
  <si>
    <t>Arbeid </t>
  </si>
  <si>
    <t>Tjeneste </t>
  </si>
  <si>
    <t>Private turer </t>
  </si>
  <si>
    <t>Besøkende </t>
  </si>
  <si>
    <t>Totalt utslipp (kg CO2e)</t>
  </si>
  <si>
    <t>LIVSLØPETS SLUTT (C1-C4)</t>
  </si>
  <si>
    <r>
      <t>Utslipp (kg CO</t>
    </r>
    <r>
      <rPr>
        <b/>
        <vertAlign val="subscript"/>
        <sz val="13"/>
        <color rgb="FF38806A"/>
        <rFont val="Source Sans Pro"/>
        <family val="2"/>
      </rPr>
      <t>2</t>
    </r>
    <r>
      <rPr>
        <b/>
        <sz val="13"/>
        <color rgb="FF38806A"/>
        <rFont val="Source Sans Pro"/>
        <family val="2"/>
      </rPr>
      <t>e) </t>
    </r>
  </si>
  <si>
    <t>Nybygg (fremtidig riving)</t>
  </si>
  <si>
    <t>C1-C4</t>
  </si>
  <si>
    <t>Eksisterende bygg (riving)*</t>
  </si>
  <si>
    <t>*Her fylles inn data for utslipp ved riving av eksisterende bebyggelse. I tilfeller med eksisterende bebyggelse innenfor planområdet/tomten skal riving av denne medberegnes.</t>
  </si>
  <si>
    <t>Beskriv hvordan det er tatt høyde for utslippsreduksjon i sluttstadiet for byggets livsløp.</t>
  </si>
  <si>
    <t>BEVARING AV EKSISTERENDE BEBYGGELSE</t>
  </si>
  <si>
    <t>Totalt (kg CO2e/m2 BTA) </t>
  </si>
  <si>
    <t>TOMTEBEARBEIDELSE OG BYGGEPLASS (A4-A5) </t>
  </si>
  <si>
    <r>
      <t>Levert energi (kWh/m</t>
    </r>
    <r>
      <rPr>
        <b/>
        <vertAlign val="superscript"/>
        <sz val="13"/>
        <rFont val="Source Sans Pro"/>
        <family val="2"/>
      </rPr>
      <t>2</t>
    </r>
    <r>
      <rPr>
        <b/>
        <sz val="13"/>
        <rFont val="Source Sans Pro"/>
        <family val="2"/>
      </rPr>
      <t>)</t>
    </r>
  </si>
  <si>
    <r>
      <t>Utslipp ved scenario 1 NO (kg CO</t>
    </r>
    <r>
      <rPr>
        <b/>
        <vertAlign val="subscript"/>
        <sz val="13"/>
        <rFont val="Source Sans Pro"/>
        <family val="2"/>
      </rPr>
      <t>2</t>
    </r>
    <r>
      <rPr>
        <b/>
        <sz val="13"/>
        <rFont val="Source Sans Pro"/>
        <family val="2"/>
      </rPr>
      <t>e) </t>
    </r>
  </si>
  <si>
    <t>Gjør beregninger for utslipp tilknyttet transport av byggets brukere for eksisterende bebyggelse, blant annet basert på geografisk område og parkeringsdekning.</t>
  </si>
  <si>
    <t>LIVSLØPETS SLUTT</t>
  </si>
  <si>
    <t>Eksisterende bygg (bevaring)</t>
  </si>
  <si>
    <t>VESENTLIG NATURINNGREP</t>
  </si>
  <si>
    <t>Dagens arealressurs </t>
  </si>
  <si>
    <t>Jordart</t>
  </si>
  <si>
    <t>Fremtidig arealbruk </t>
  </si>
  <si>
    <r>
      <t>Areal (m</t>
    </r>
    <r>
      <rPr>
        <b/>
        <vertAlign val="superscript"/>
        <sz val="13"/>
        <rFont val="Source Sans Pro"/>
        <family val="2"/>
      </rPr>
      <t>2</t>
    </r>
    <r>
      <rPr>
        <b/>
        <sz val="13"/>
        <rFont val="Source Sans Pro"/>
        <family val="2"/>
      </rPr>
      <t>)</t>
    </r>
  </si>
  <si>
    <r>
      <t>Utslipp uten endring i arealbruk (tonn CO</t>
    </r>
    <r>
      <rPr>
        <b/>
        <vertAlign val="subscript"/>
        <sz val="13"/>
        <rFont val="Source Sans Pro"/>
        <family val="2"/>
      </rPr>
      <t>2</t>
    </r>
    <r>
      <rPr>
        <b/>
        <sz val="13"/>
        <rFont val="Source Sans Pro"/>
        <family val="2"/>
      </rPr>
      <t>e)</t>
    </r>
  </si>
  <si>
    <r>
      <t>Utslipp etter endring i arealbruk (tonn CO</t>
    </r>
    <r>
      <rPr>
        <b/>
        <vertAlign val="subscript"/>
        <sz val="13"/>
        <rFont val="Source Sans Pro"/>
        <family val="2"/>
      </rPr>
      <t>2</t>
    </r>
    <r>
      <rPr>
        <b/>
        <sz val="13"/>
        <rFont val="Source Sans Pro"/>
        <family val="2"/>
      </rPr>
      <t>e)</t>
    </r>
  </si>
  <si>
    <r>
      <t>Totale utslipp 
(tonn CO</t>
    </r>
    <r>
      <rPr>
        <b/>
        <vertAlign val="subscript"/>
        <sz val="13"/>
        <rFont val="Source Sans Pro"/>
        <family val="2"/>
      </rPr>
      <t>2</t>
    </r>
    <r>
      <rPr>
        <b/>
        <sz val="13"/>
        <rFont val="Source Sans Pro"/>
        <family val="2"/>
      </rPr>
      <t>e)</t>
    </r>
  </si>
  <si>
    <t>Beskriv klimagassutslipp knyttet til endring i lagret karbon i vegetasjon og jordsmonn før og etter ferdigstillelse av den nye bebyggelsen.</t>
  </si>
  <si>
    <t xml:space="preserve">Last opp skisser som viser to alternative plasseringer av planlagt bebyggelse/tiltak. Det er kun obligatorisk med ett alternativ ved byggesøknad.
</t>
  </si>
  <si>
    <t>Alternativ plassering skisse 1</t>
  </si>
  <si>
    <t>Alternativ plassering skisse 2</t>
  </si>
  <si>
    <t>OPPSUMMERING</t>
  </si>
  <si>
    <t>Formatering:</t>
  </si>
  <si>
    <t>Nybygg</t>
  </si>
  <si>
    <t>Tabellen nedenfor blir automatisk oppdatert med summerte tall for utslipp fra innfylte celler i tilhørende faner.</t>
  </si>
  <si>
    <t>Bevaring</t>
  </si>
  <si>
    <t>Natur</t>
  </si>
  <si>
    <t>Modul </t>
  </si>
  <si>
    <t>Nybygg (+ eventuell riving av eksisterende bebyggelse)  </t>
  </si>
  <si>
    <t>Vesentlige naturinngrep </t>
  </si>
  <si>
    <t>Utslipp ved nybygg sammenlignet med bevaring (%)</t>
  </si>
  <si>
    <r>
      <t>Produktstadie (kg/CO</t>
    </r>
    <r>
      <rPr>
        <vertAlign val="subscript"/>
        <sz val="12"/>
        <rFont val="Source Sans Pro"/>
        <family val="2"/>
      </rPr>
      <t>2</t>
    </r>
    <r>
      <rPr>
        <sz val="12"/>
        <rFont val="Source Sans Pro"/>
        <family val="2"/>
      </rPr>
      <t>e)</t>
    </r>
  </si>
  <si>
    <t>A1-A3 </t>
  </si>
  <si>
    <t>Produktstadie (tonn/CO2e)</t>
  </si>
  <si>
    <r>
      <t>Transport (kg/CO</t>
    </r>
    <r>
      <rPr>
        <vertAlign val="subscript"/>
        <sz val="12"/>
        <rFont val="Source Sans Pro"/>
        <family val="2"/>
      </rPr>
      <t>2</t>
    </r>
    <r>
      <rPr>
        <sz val="12"/>
        <rFont val="Source Sans Pro"/>
        <family val="2"/>
      </rPr>
      <t>e)</t>
    </r>
  </si>
  <si>
    <t>A4 </t>
  </si>
  <si>
    <t>Transport (tonn/CO2e)</t>
  </si>
  <si>
    <r>
      <t>Anlegg, bygge- og monteringsarbeid (kg/CO</t>
    </r>
    <r>
      <rPr>
        <vertAlign val="subscript"/>
        <sz val="12"/>
        <rFont val="Source Sans Pro"/>
        <family val="2"/>
      </rPr>
      <t>2</t>
    </r>
    <r>
      <rPr>
        <sz val="12"/>
        <rFont val="Source Sans Pro"/>
        <family val="2"/>
      </rPr>
      <t>e)</t>
    </r>
  </si>
  <si>
    <t>A5 </t>
  </si>
  <si>
    <t>Anlegg, bygge- og monteringsarbeid (tonn/CO2e)</t>
  </si>
  <si>
    <r>
      <t>Arealbeslag/naturinngrep (kg/CO</t>
    </r>
    <r>
      <rPr>
        <vertAlign val="subscript"/>
        <sz val="12"/>
        <rFont val="Source Sans Pro"/>
        <family val="2"/>
      </rPr>
      <t>2</t>
    </r>
    <r>
      <rPr>
        <sz val="12"/>
        <rFont val="Source Sans Pro"/>
        <family val="2"/>
      </rPr>
      <t>e)</t>
    </r>
  </si>
  <si>
    <t>Arealbeslag/naturinngrep (tonn/CO2e)</t>
  </si>
  <si>
    <r>
      <t>Bruk, vedlikehold og reparasjon (kg/CO</t>
    </r>
    <r>
      <rPr>
        <vertAlign val="subscript"/>
        <sz val="12"/>
        <rFont val="Source Sans Pro"/>
        <family val="2"/>
      </rPr>
      <t>2</t>
    </r>
    <r>
      <rPr>
        <sz val="12"/>
        <rFont val="Source Sans Pro"/>
        <family val="2"/>
      </rPr>
      <t>e)</t>
    </r>
  </si>
  <si>
    <t>B1-B3 </t>
  </si>
  <si>
    <t>Bruk, vedlikehold og reparasjon (tonn/CO2e)</t>
  </si>
  <si>
    <r>
      <t>Utskifting og ombygging (kg/CO</t>
    </r>
    <r>
      <rPr>
        <vertAlign val="subscript"/>
        <sz val="12"/>
        <rFont val="Source Sans Pro"/>
        <family val="2"/>
      </rPr>
      <t>2</t>
    </r>
    <r>
      <rPr>
        <sz val="12"/>
        <rFont val="Source Sans Pro"/>
        <family val="2"/>
      </rPr>
      <t>e)</t>
    </r>
  </si>
  <si>
    <t>B4-B5 </t>
  </si>
  <si>
    <t>Utskifting og ombygging (tonn/CO2e)</t>
  </si>
  <si>
    <r>
      <t>Energibruk i drift (scenario 2 - EU28 + NO) (kg/CO</t>
    </r>
    <r>
      <rPr>
        <vertAlign val="subscript"/>
        <sz val="12"/>
        <rFont val="Source Sans Pro"/>
        <family val="2"/>
      </rPr>
      <t>2</t>
    </r>
    <r>
      <rPr>
        <sz val="12"/>
        <rFont val="Source Sans Pro"/>
        <family val="2"/>
      </rPr>
      <t>e)</t>
    </r>
  </si>
  <si>
    <t>B6 </t>
  </si>
  <si>
    <t>Energibruk i drift (scenario 2 - EU28 + NO) (tonn/CO2e)</t>
  </si>
  <si>
    <r>
      <t>Transport i drift (kg/CO</t>
    </r>
    <r>
      <rPr>
        <vertAlign val="subscript"/>
        <sz val="12"/>
        <rFont val="Source Sans Pro"/>
        <family val="2"/>
      </rPr>
      <t>2</t>
    </r>
    <r>
      <rPr>
        <sz val="12"/>
        <rFont val="Source Sans Pro"/>
        <family val="2"/>
      </rPr>
      <t>e)</t>
    </r>
  </si>
  <si>
    <t>B8 </t>
  </si>
  <si>
    <t>Transport i drift (tonn/CO2e)</t>
  </si>
  <si>
    <r>
      <t>Riving, transport, avfallsbehandling og avhending (kg/CO</t>
    </r>
    <r>
      <rPr>
        <vertAlign val="subscript"/>
        <sz val="12"/>
        <rFont val="Source Sans Pro"/>
        <family val="2"/>
      </rPr>
      <t>2</t>
    </r>
    <r>
      <rPr>
        <sz val="12"/>
        <rFont val="Source Sans Pro"/>
        <family val="2"/>
      </rPr>
      <t>e)</t>
    </r>
  </si>
  <si>
    <t>C1-C4 </t>
  </si>
  <si>
    <t>Riving, transport, avfallsbehandling og avhending (tonn/CO2e)</t>
  </si>
  <si>
    <r>
      <t>Totalt utslipp i byggets levetid (kg CO</t>
    </r>
    <r>
      <rPr>
        <b/>
        <vertAlign val="subscript"/>
        <sz val="12"/>
        <rFont val="Source Sans Pro"/>
        <family val="2"/>
      </rPr>
      <t>2</t>
    </r>
    <r>
      <rPr>
        <b/>
        <sz val="12"/>
        <rFont val="Source Sans Pro"/>
        <family val="2"/>
      </rPr>
      <t>e) </t>
    </r>
  </si>
  <si>
    <r>
      <t>Totalt utslipp i byggets levetid (tonn CO</t>
    </r>
    <r>
      <rPr>
        <b/>
        <vertAlign val="subscript"/>
        <sz val="12"/>
        <rFont val="Source Sans Pro"/>
        <family val="2"/>
      </rPr>
      <t>2</t>
    </r>
    <r>
      <rPr>
        <b/>
        <sz val="12"/>
        <rFont val="Source Sans Pro"/>
        <family val="2"/>
      </rPr>
      <t>e) </t>
    </r>
  </si>
  <si>
    <r>
      <t>Årlig utslipp (kg CO</t>
    </r>
    <r>
      <rPr>
        <vertAlign val="subscript"/>
        <sz val="12"/>
        <rFont val="Source Sans Pro"/>
        <family val="2"/>
      </rPr>
      <t>2</t>
    </r>
    <r>
      <rPr>
        <sz val="12"/>
        <rFont val="Source Sans Pro"/>
        <family val="2"/>
      </rPr>
      <t>e/år) </t>
    </r>
  </si>
  <si>
    <r>
      <t>Total utslipp per BTA i byggets levetid (kg CO</t>
    </r>
    <r>
      <rPr>
        <vertAlign val="subscript"/>
        <sz val="12"/>
        <rFont val="Source Sans Pro"/>
        <family val="2"/>
      </rPr>
      <t>2</t>
    </r>
    <r>
      <rPr>
        <sz val="12"/>
        <rFont val="Source Sans Pro"/>
        <family val="2"/>
      </rPr>
      <t>e/m</t>
    </r>
    <r>
      <rPr>
        <vertAlign val="superscript"/>
        <sz val="12"/>
        <rFont val="Source Sans Pro"/>
        <family val="2"/>
      </rPr>
      <t>2</t>
    </r>
    <r>
      <rPr>
        <sz val="12"/>
        <rFont val="Source Sans Pro"/>
        <family val="2"/>
      </rPr>
      <t>) </t>
    </r>
  </si>
  <si>
    <r>
      <t>Årlig utslipp per BTA ((kg CO</t>
    </r>
    <r>
      <rPr>
        <vertAlign val="subscript"/>
        <sz val="12"/>
        <rFont val="Source Sans Pro"/>
        <family val="2"/>
      </rPr>
      <t>2</t>
    </r>
    <r>
      <rPr>
        <sz val="12"/>
        <rFont val="Source Sans Pro"/>
        <family val="2"/>
      </rPr>
      <t>e/år)/m</t>
    </r>
    <r>
      <rPr>
        <vertAlign val="superscript"/>
        <sz val="12"/>
        <rFont val="Source Sans Pro"/>
        <family val="2"/>
      </rPr>
      <t>2</t>
    </r>
    <r>
      <rPr>
        <sz val="12"/>
        <rFont val="Source Sans Pro"/>
        <family val="2"/>
      </rPr>
      <t>) </t>
    </r>
  </si>
  <si>
    <r>
      <t>Årlig utslipp per person (tonn CO</t>
    </r>
    <r>
      <rPr>
        <vertAlign val="subscript"/>
        <sz val="12"/>
        <rFont val="Source Sans Pro"/>
        <family val="2"/>
      </rPr>
      <t>2</t>
    </r>
    <r>
      <rPr>
        <sz val="12"/>
        <rFont val="Source Sans Pro"/>
        <family val="2"/>
      </rPr>
      <t>e/år/person) </t>
    </r>
  </si>
  <si>
    <t>USIKKERHETER/FEILKILDER</t>
  </si>
  <si>
    <t>Redegjør for unøyaktigheter og feilkilder i beregningene. Dersom noe er uvisst, må dette oppgis her.</t>
  </si>
  <si>
    <t>KONKLUSJON</t>
  </si>
  <si>
    <t xml:space="preserve">Beskriv utslippseffekten av prosjektet /konsekvens. </t>
  </si>
  <si>
    <t>Kryss av for den/de utløsende faktorene under:</t>
  </si>
  <si>
    <t>Alder på eksisterende bygg (byggeår)</t>
  </si>
  <si>
    <t>Datakvalitetsnivå</t>
  </si>
  <si>
    <r>
      <t>Netto energibehov (kWh/m</t>
    </r>
    <r>
      <rPr>
        <b/>
        <vertAlign val="superscript"/>
        <sz val="12"/>
        <rFont val="Source Sans Pro"/>
        <family val="2"/>
      </rPr>
      <t>2</t>
    </r>
    <r>
      <rPr>
        <b/>
        <sz val="12"/>
        <rFont val="Source Sans Pro"/>
        <family val="2"/>
      </rPr>
      <t>) </t>
    </r>
  </si>
  <si>
    <r>
      <t>Utslipp ved scenario 2 EU28+ NO 
(kg CO</t>
    </r>
    <r>
      <rPr>
        <b/>
        <vertAlign val="subscript"/>
        <sz val="12"/>
        <rFont val="Source Sans Pro"/>
        <family val="2"/>
      </rPr>
      <t>2</t>
    </r>
    <r>
      <rPr>
        <b/>
        <sz val="12"/>
        <rFont val="Source Sans Pro"/>
        <family val="2"/>
      </rPr>
      <t>e) </t>
    </r>
  </si>
  <si>
    <r>
      <t>Utslipp ved scenario 1 NO 
(kg CO</t>
    </r>
    <r>
      <rPr>
        <b/>
        <vertAlign val="subscript"/>
        <sz val="12"/>
        <rFont val="Source Sans Pro"/>
        <family val="2"/>
      </rPr>
      <t>2</t>
    </r>
    <r>
      <rPr>
        <b/>
        <sz val="12"/>
        <rFont val="Source Sans Pro"/>
        <family val="2"/>
      </rPr>
      <t>e) </t>
    </r>
  </si>
  <si>
    <t xml:space="preserve">Beregn utslipp for materialer i nybygg. Produksjon, transport og avfallhåndtering av kapp og svinn, emballasje og annet avfall for materialer skal inkluderes  i denne tabellen. </t>
  </si>
  <si>
    <t xml:space="preserve">Beregn utslipp ved tilførte nye materialer og eksisterende materialer som vil kreve behandling eller vedlikehold for å få tilstrekkelig levetid. Ved gjenbruk av eksisterende materialer skal utslippene knyttet til disse ikke medberegnes. Produksjon, transport og avfallhåndtering av kapp og svinn, emballasje og annet avfall for materialer skal inkluderes  i denne tabellen. </t>
  </si>
  <si>
    <t>Beskriv og beregn energiforsyning og tilhørende klimagassutslipp for nybygg. </t>
  </si>
  <si>
    <t xml:space="preserve">Beregn utslipp fra tomtebearbeidelse, massehåndtering og byggeplass.  Herunder inkluderes blant annet utslipp og energi tilknyttet sprenging og massetransport som følge av sprengingen. </t>
  </si>
  <si>
    <t>Parkeringstilgjengelighet</t>
  </si>
  <si>
    <t xml:space="preserve">Gjør et anslag for antall personer som vil reise fra og til bygg for ulike typer bruk og hvordan disse fordeler seg på ulke transportmidler. </t>
  </si>
  <si>
    <t>Kommenter utslippene knyttet til transport i drift og bakgrunnen for valgene av forutsetninger for input i tabellen over.</t>
  </si>
  <si>
    <t>Beskriv hvilke forutsetninger som er lagt til grunn for beregningen av utslipp i sluttstadiet for byggets livsløp.</t>
  </si>
  <si>
    <t xml:space="preserve">Dersom eksisterende bebyggelse - beskriv hva som inkluderes innenfor rammene av de to alternativene riving og bevaring, og hvilke vurderinger som er gjort for gjenbruk av bygningsmassen. </t>
  </si>
  <si>
    <t>*kreves ikke av Bergen kommune, men er et krav i Byggteknisk forskrift (TEK17, §17.1).</t>
  </si>
  <si>
    <t>Fyll inn endringer i arealbruk og medført endring i lagringskapasitet i alternativet som er lagt til grunn i planforslag/byggesøknad.</t>
  </si>
  <si>
    <t>Fyll inn endringer i arealbruk og medført endring i lagringskapasitet for alternativ utforming av tiltak.</t>
  </si>
  <si>
    <t>D</t>
  </si>
  <si>
    <t>Konsekvenser utover systemgrensen</t>
  </si>
  <si>
    <t xml:space="preserve">Material- og energigjenvinning og ombruk av materialer og eksport av egenprodusert energi </t>
  </si>
  <si>
    <t xml:space="preserve">Dersom prosjektet har konsekvenser knyttet til ombruk, resirkulering og energigjenvinning utenfor systemgrensen for analysen, kan dette beregnes og legges inn nedenfor. Dette er ikke obligatorisk. </t>
  </si>
  <si>
    <t>Beskriv hvilke forutsetninger som er lagt til grunn for beregningen.</t>
  </si>
  <si>
    <t>Sett inn figur for eksisterende situasjon</t>
  </si>
  <si>
    <t>Sett inn figur for ny situasjon - nybygg</t>
  </si>
  <si>
    <t>Sett inn figur for ny situasjon - bevaring</t>
  </si>
  <si>
    <t>Tips! For å få linjeskift i teksten, bruk 'Alt+Enter'.</t>
  </si>
  <si>
    <t>Gårdnummer</t>
  </si>
  <si>
    <t>Bruksnummer</t>
  </si>
  <si>
    <r>
      <t>Netto energibehov 
(kWh/m</t>
    </r>
    <r>
      <rPr>
        <b/>
        <vertAlign val="superscript"/>
        <sz val="13"/>
        <rFont val="Source Sans Pro"/>
        <family val="2"/>
      </rPr>
      <t>2</t>
    </r>
    <r>
      <rPr>
        <b/>
        <sz val="13"/>
        <rFont val="Source Sans Pro"/>
        <family val="2"/>
      </rPr>
      <t>) </t>
    </r>
  </si>
  <si>
    <r>
      <t>Utslipp ved scenario 2 EU28+ NO 
(kg CO</t>
    </r>
    <r>
      <rPr>
        <b/>
        <vertAlign val="subscript"/>
        <sz val="13"/>
        <rFont val="Source Sans Pro"/>
        <family val="2"/>
      </rPr>
      <t>2</t>
    </r>
    <r>
      <rPr>
        <b/>
        <sz val="13"/>
        <rFont val="Source Sans Pro"/>
        <family val="2"/>
      </rPr>
      <t>e) </t>
    </r>
  </si>
  <si>
    <r>
      <rPr>
        <sz val="14"/>
        <color rgb="FF000000"/>
        <rFont val="Source Sans Pro"/>
        <family val="2"/>
      </rPr>
      <t xml:space="preserve">Mal utarbeidet av Plan- og bygningsetaten, Bergen kommune. Sist revidert 14.12.2023. Formateringene i dokumentet er forhåndsdefinerte og skal </t>
    </r>
    <r>
      <rPr>
        <b/>
        <sz val="14"/>
        <color rgb="FF000000"/>
        <rFont val="Source Sans Pro"/>
        <family val="2"/>
      </rPr>
      <t>ikke</t>
    </r>
    <r>
      <rPr>
        <sz val="14"/>
        <color rgb="FF000000"/>
        <rFont val="Source Sans Pro"/>
        <family val="2"/>
      </rPr>
      <t xml:space="preserve"> endres. Dette gjelder blant annet skriftstørrelse og skrifttype. For å få linjeskift i tekstbokser, bruk </t>
    </r>
    <r>
      <rPr>
        <b/>
        <sz val="14"/>
        <color rgb="FF000000"/>
        <rFont val="Source Sans Pro"/>
        <family val="2"/>
      </rPr>
      <t>'Alt+Enter'</t>
    </r>
    <r>
      <rPr>
        <sz val="14"/>
        <color rgb="FF000000"/>
        <rFont val="Source Sans Pro"/>
        <family val="2"/>
      </rPr>
      <t>.
Denne malen skal følges dersom § 18.4 i kommuneplanens arealdel (</t>
    </r>
    <r>
      <rPr>
        <u/>
        <sz val="14"/>
        <color rgb="FF2F75B5"/>
        <rFont val="Source Sans Pro"/>
        <family val="2"/>
      </rPr>
      <t>KPA2018</t>
    </r>
    <r>
      <rPr>
        <sz val="14"/>
        <color rgb="FF000000"/>
        <rFont val="Source Sans Pro"/>
        <family val="2"/>
      </rPr>
      <t xml:space="preserve">) gjør seg gjeldende og klimagassberegninger kreves. 
</t>
    </r>
    <r>
      <rPr>
        <sz val="14"/>
        <color theme="1"/>
        <rFont val="Source Sans Pro"/>
        <family val="2"/>
      </rPr>
      <t xml:space="preserve">I henhold til § 18.4 i KPA2018 vil:
</t>
    </r>
    <r>
      <rPr>
        <sz val="14"/>
        <color rgb="FFFF9D0D"/>
        <rFont val="Courier New"/>
        <family val="3"/>
      </rPr>
      <t>●</t>
    </r>
    <r>
      <rPr>
        <sz val="12.6"/>
        <color theme="1"/>
        <rFont val="Source Sans Pro"/>
        <family val="2"/>
      </rPr>
      <t xml:space="preserve"> </t>
    </r>
    <r>
      <rPr>
        <b/>
        <sz val="14"/>
        <color rgb="FF38806A"/>
        <rFont val="Source Sans Pro"/>
        <family val="2"/>
      </rPr>
      <t>prosjekt som medfører vesentlige naturinngrep</t>
    </r>
    <r>
      <rPr>
        <b/>
        <sz val="14"/>
        <color theme="1"/>
        <rFont val="Source Sans Pro"/>
        <family val="2"/>
      </rPr>
      <t xml:space="preserve">
</t>
    </r>
    <r>
      <rPr>
        <b/>
        <sz val="14"/>
        <color rgb="FFFF9D0D"/>
        <rFont val="Source Sans Pro"/>
        <family val="2"/>
      </rPr>
      <t>●</t>
    </r>
    <r>
      <rPr>
        <b/>
        <sz val="14"/>
        <color theme="1"/>
        <rFont val="Source Sans Pro"/>
        <family val="2"/>
      </rPr>
      <t xml:space="preserve"> </t>
    </r>
    <r>
      <rPr>
        <b/>
        <sz val="14"/>
        <color rgb="FF38806A"/>
        <rFont val="Source Sans Pro"/>
        <family val="2"/>
      </rPr>
      <t>nybygg med samlet areal over 1000 m</t>
    </r>
    <r>
      <rPr>
        <b/>
        <vertAlign val="superscript"/>
        <sz val="14"/>
        <color rgb="FF38806A"/>
        <rFont val="Source Sans Pro"/>
        <family val="2"/>
      </rPr>
      <t>2</t>
    </r>
    <r>
      <rPr>
        <b/>
        <vertAlign val="superscript"/>
        <sz val="14"/>
        <color theme="1"/>
        <rFont val="Source Sans Pro"/>
        <family val="2"/>
      </rPr>
      <t xml:space="preserve">
</t>
    </r>
    <r>
      <rPr>
        <b/>
        <sz val="14"/>
        <color rgb="FFFF9D0D"/>
        <rFont val="Calibri"/>
        <family val="2"/>
      </rPr>
      <t>●</t>
    </r>
    <r>
      <rPr>
        <b/>
        <sz val="14"/>
        <color theme="1"/>
        <rFont val="Calibri"/>
        <family val="2"/>
      </rPr>
      <t xml:space="preserve"> </t>
    </r>
    <r>
      <rPr>
        <b/>
        <sz val="14"/>
        <color rgb="FF38806A"/>
        <rFont val="Source Sans Pro"/>
        <family val="2"/>
      </rPr>
      <t xml:space="preserve">prosjekt der valg mellom riving vurderes opp mot bevaring
</t>
    </r>
    <r>
      <rPr>
        <sz val="14"/>
        <color theme="1"/>
        <rFont val="Source Sans Pro"/>
        <family val="2"/>
      </rPr>
      <t>utløse krav om klimagassberegninger.</t>
    </r>
    <r>
      <rPr>
        <sz val="14"/>
        <color rgb="FF000000"/>
        <rFont val="Source Sans Pro"/>
        <family val="2"/>
      </rPr>
      <t xml:space="preserve">
</t>
    </r>
    <r>
      <rPr>
        <b/>
        <sz val="16"/>
        <color rgb="FF347863"/>
        <rFont val="Source Sans Pro"/>
        <family val="2"/>
      </rPr>
      <t xml:space="preserve">Forutsetninger for beregningene: 
</t>
    </r>
    <r>
      <rPr>
        <sz val="14"/>
        <color rgb="FF000000"/>
        <rFont val="Source Sans Pro"/>
        <family val="2"/>
      </rPr>
      <t>Klimagassberegningene skal ha omfang «basis med lokalisering», jf. NS3720:2018. Beregningene skal gjøres for alle moduler i løpet av bygningens livsløp, utenom B7 (vannforbruk i drift). 
Alle inndata og forutsetninger som er kjent for prosjektet skal inkluderes i klimagassberegningen. Standardverdier som samsvarer med kravene i TEK17 kan benyttes i tilfeller hvor data for prosjektet ikke er kjent.</t>
    </r>
    <r>
      <rPr>
        <sz val="14"/>
        <color rgb="FFFF0000"/>
        <rFont val="Source Sans Pro"/>
        <family val="2"/>
      </rPr>
      <t xml:space="preserve"> </t>
    </r>
  </si>
  <si>
    <t>Årstad. Gnr. 15, Bnr. 429, S7 Mindemyren</t>
  </si>
  <si>
    <t>Diana Avalos Gil</t>
  </si>
  <si>
    <t>2. gangsbehandling</t>
  </si>
  <si>
    <t>One click LCA brukes som beregningsverktøy for prosjektet. Dokumentasjonen av resultatene er utført iht - Veileder for klimagassberegning, Juni 2023, Bergen Kommune, med beregningsmetoder som beskrevet i NS3270. 
Utslipp av naturingrepp finnes ikke i beregningen siden projekstet ligger allerede på et utviklet område.</t>
  </si>
  <si>
    <t>Ja</t>
  </si>
  <si>
    <t>Nei</t>
  </si>
  <si>
    <t>Universitets- og høgskole + Idrettsbygning</t>
  </si>
  <si>
    <t xml:space="preserve">Nåvarende beregning er utført i tidligfase hvor modenhet av prosjektet ikke er tilstrekkelig nok relatert til formidling av arealer, utvalg av konstruksjon metoder og material, landet konsept og innledende energifrobruk, masse som fjernes/graves ut, osv. </t>
  </si>
  <si>
    <t xml:space="preserve">Hovedsakelig benyttes det  datakvalitet på nivå 2. Enkelte materialer som fasadekledning og anbefalte isolasjon benyttes datakvalitet på nivå 1. </t>
  </si>
  <si>
    <t>Det benyttes One Click LCA og excel som beregningsverktøy</t>
  </si>
  <si>
    <t>Stripe fundament: Betong B35 M45/MF45 lavkarbonklass B, forsterkning stål generisk, 90% recycled content A615</t>
  </si>
  <si>
    <t>Prefabrikkerte betong søyler og bjelke / Strukturelle stål- og stål profiler</t>
  </si>
  <si>
    <t xml:space="preserve">Bindingsverksvegg med stålstender, inkl. mineralullisolasjon, gipsplater begge sider / glassveggsystem / leca blokk vegg </t>
  </si>
  <si>
    <t>Betong for trapper og heisjakt</t>
  </si>
  <si>
    <t xml:space="preserve">Betong B35 M45/MF45 lavkarbonklass B, forsterkning stål generisk, 90% recycled content A615 / Dekker i plasstøpt betong B35 M45/MF45, lavkarbonklass B, forsterkning stål generisk, 90% recycled content A615, glass woll acoustic ceiling panels / Betong dekke-DT B45 </t>
  </si>
  <si>
    <t>Betong B35 M45/MF45 lavkarbonklass B, forsterkning stål generisk, 90% recycled content A615 / Hulldekke system inkl. mineralullisolasjon</t>
  </si>
  <si>
    <t>Bindingsverksveggsystem, inkl. minerallulisolasjon /murstein inkl. mørtel / Betongvegg med utvendig påføring / Glassfasade</t>
  </si>
  <si>
    <t>Det er produksjon av bygningsmaterialer for 25 Gulv på grunn, dekker og overflater som bidrar til den største dele av utslippene på grunn av brukt av plasstøpt betong, forsterkning armering g prefabrikkerte betong elementer som DT-dekker og hiulldekker. Alle disse er karbonintensivt. 
Utslipp fra 23 Yttervegger er den nest største bidragstyren på grunn av stort areal med glassfasade/vindu i tillegg til materialer til overflater.</t>
  </si>
  <si>
    <t>Elektrisitet</t>
  </si>
  <si>
    <t>Bergen kommune utenom indre by</t>
  </si>
  <si>
    <t xml:space="preserve">For nybygg + bevaring av eksisterende bygg: 
1. Resultatet fra generiske verdier fra beregningsverktøyet som inkluderer avfallstransport, avfallsbehandling og avfallshåndtering for Brødfabrikken + Rotunden + Idrettshall = 202 755 kgCO2e. </t>
  </si>
  <si>
    <t>Det er antatt av hoved bygningsdeler av eksisterende bygningsmass bevares. Det vil si at vil utslippende fra bygnngsdeler 21 Grunn og fundament, og en stor andel av bygningsdeler 22 Bæresysteme og 25 Gulv på grunn, dekker og overflater bevares. 
Her viser beregningen at det er produksjon av bygningsmaterialer for 23 Yttervegger  som bidrar til den største delen av utslippene . Selv om det regnes som et ombruks prosjekt, for yttervegger antas at isolasjonsmaterialer erstattes  med nye. På det samme måte vil glassfassade (Brødfabrikken) og vindu (Rotunden) vil implementeres på nytt for sykkerhet årsaker.  
Utvidelse i Rotunden bidrar ogsp til utslipp for Yttervegger og dekker på grunn av av brukt av plasstøpt betong og  forsterkning armering.</t>
  </si>
  <si>
    <t xml:space="preserve">Prosjektet bygger primært på eksisterande bygde areal, samt vil oppnå tilnærma massebalanse på tomta. </t>
  </si>
  <si>
    <t xml:space="preserve">Både Brødfabrikken og Rotunden er planlagt rehabilitert og til saman vert nærare 40% av prosjektet i vekt ombrukt. </t>
  </si>
  <si>
    <t xml:space="preserve">Hovudtiltaket vert å rehabilitere Rotunden og Brødfabrikken med mål om å klare energikrav i TEK. </t>
  </si>
  <si>
    <t xml:space="preserve">Prosjektet tek sikte på begrense avfallsmengd til 25kg/m2 BRA, samt kreve lett fossilfri byggeplass, ref klimanorm 4.2. </t>
  </si>
  <si>
    <t xml:space="preserve">Prosjektet er plassert strategisk i byfortettingssone, nok som gjer at behovet for bil er redusert som følgje av gode kolletivløysingar og kort avstand til det ein treng.
Gjennom arbeid med klimanorm er det dokumentert meir enn 9 tilbod innan gangavstand og maks poengsum på punktet Tiltgang på service- og rekreasjonstibod. 
Vidare er det ei gangvenleg utforming av prosjektet, dokumentert med 2 poeng i klimanorm og tilsvarande 2 poeng på sykkelvenleg utforming. 
Når det kjem til parkering har ikkje prosjektet eigen parkering, men disponerer ein andel av parkeringsanlegget på Meieritomten til OBOS. Det er eit tiltak i seg sjølv då det aukar avstanden til bilen og hever terskel for bruk. Når det kjem til antall parkeringsplassar og andel bildeling er det framleis uavklart, men målet for prosjektet er å ha ein låg andel parkering, samt kunne tilby bildeleløysingar. </t>
  </si>
  <si>
    <t xml:space="preserve">Hovudtiltaket for å få ned utslepp er knytt til bevaring av ein stor del av bygningsmassen. 
Når det kjem til krav til nye material vil det bli etterspurd EPDar for material som bidrar vesentleg i mengd eller utslepp og blir brukt som beslutningsunderlag ved innkjøp. </t>
  </si>
  <si>
    <t>Klimagassberegning utført i prosjektet inneholder flere usikkerheter. De viktigste er at prosjektet og formidling ikke er fullstendig ferdigstilt i denne fasen. Dette inkluderer også konstruksjonsmetoder. I tillegg er brukt av generiske utslippsfaktorer fordi leverandører og spesifikke produkter ikke enda er valgt heller. 
Til tross at det er et rehabiliterings og ombruksprosjektet, foreligger det flere usikkerheter om hvilke bygningsdeler faktisk skal bevares og hvor mye skal det rives.  Det finnes ikke en definert modellen eller ferdige plantegninger for å bekrefte mengder som ble beregnet. Det finnes ikke heller ingen nøyaktig informasjon fra RIB på grunn av lavt modenhetsnivå på prosjektet.  
I prosjekter hvor klimagassbudsjett etableres tidlig og brukes som et aktivt verktøy bør mengdene gjennomgås med øvrige fag for å redusere usikkerheten. Siden dette er en beregning til bruk i dokumentasjon, heller enn et styringsverktøy er det ikke gjennomgått med respektive fag.</t>
  </si>
  <si>
    <t xml:space="preserve">Resultater viser at det kan spares en andel av klimagassutslippene gjennom bevaring og rehabiliterings av eksisterende bygningsmasse for å oppfylle dagens krav og prosjektsbehov. Klimagassutslipp reduksjon er merkelig i livsløpsfase A1-A5. Likevel bidrar nye materialer i slik rehabiliterigsarbeid til en andel av utslippene. 
Det anbefales å vurdere nærmere gjennom en ombruks rapport/analyse, hvilke bygningsdeler er egnet for ombruk for å øke utlilpssreduksjon i prosjektet. 
</t>
  </si>
  <si>
    <t xml:space="preserve">Prosjektet K90 er et transformasjonsprosjekt av et eksisterende bygningskompleks til en moderne høyskole, bolig og næring. Det overordnede målet er å skape en levende og inkluderende arena for utdanning og gode bokvaliteter, hvor det legges stor vekt på fysisk aktivitet, sosial interaksjon og tilrettelegging for alle brukere. 
Anlegget, når det er fullt utbygd og operativt, forventes å romme opp til 1800 til 1900 studenter samt omtrent 150 ansatte, samt huse over 400 mennesker. Dette skaper en betydelig tilstrømning av personer som vil benytte seg av fasilitetene daglig, og det legges vekt på å skape inspirerende møteplasser og gode byrom som fremmer et aktivt fellesskap.
Dette rapporten gjelder til næringsdel og areal som tilhører til NLA høgskole. Tiltak vil bevare eksisterende bygg som finnes allerede på tomten (Rrødfabrikken og Rotunden) i tillegg til en utvidelse i 2 etasjer på Rotunden bygget og et helt nybygg som skal huse idrettshallen. </t>
  </si>
  <si>
    <t>K90 er et transformasjonsprosjekt av et eksisterende bygningskompleks til en moderne høyskole, bolig og næring. Denne rapporten handler om naæringsdel av prosjektet som inkluderer NLA høyskole og idrettshall (market i lys gul i nybygg situasjonsplan).</t>
  </si>
  <si>
    <t>Det finnes ikke et energikonsept/energiforbruk beregning for prosjektet i denne fasen og kan betrakte som energiramme et neto energibehov av 125 kWh/m2, referanse verdi fra TEK 17 § 14-2 Krav til energieffektivitet og Tabell: Energirammer for bygningskategori: universitet/høgskole og idrettsbygning.
I utgangspunktet forutsettes generiske energiforbruk verdier for levert energi fra beregningsverktøyet. Det betraktets energiforbruk for de tre av bygningene: to forNLA høgskole (Brødfabrikken + Rotunden) pluss idrettshallen
For scenario 1 NO blitt antatt generiske verdier fra elektrisitet i Norge, forventet gjennomsnitt over neste 60 år, med miljøpåvirkning fakto 0,0064 kgCO2e/kWh i 50 års livsløpet av bygget: 
    Totalt påvirkning: 2 133 045 kWh x 0,0064 kgCO2e x 50 års = 695 373 kgCO2e
For scenario 2 EU28 + NO blitt antatt generiske verdier fra elektrisitet  EU28 + Norge, forventet gjennomsnitt over neste 60 år, med miljøpåvirkning fakto 0,0962 kgCO2e/kWh i 50 års livsløpet av bygget: : 
    Totalt påvirkning: 2 133 045 kWh x 0,0962 kgCO2e = 10 263 620 kgCO2e</t>
  </si>
  <si>
    <t>Det finnes ikke et energikonsept/energiforbruk beregning for prosjektet i denne fasen og kan betrakte som energiramme et neto energibehov av 125 kWh/m2, referanse verdi fra TEK 17 § 14-2 Krav til energieffektivitet og Tabell: Energirammer for bygningskategori: universitet/høgskole og idrettsbygning.
Det er tatt for neto energibehov, referanse verdi fra TEK 17 § 14-2 Krav til energieffektivitet og Tabell: Energirammer for bygningskategori: universitet/høgskole og idrettsbygning
I utgangspunktet forutsettes generiske energiforbruk verdier for levert energi fra beregningsverktøyet. Det betraktets energiforbruk for de tre av bygningene: to forNLA høgskole (Brødfabrikken + Rotunden) pluss idrettshallen
For scenario 1 NO blitt antatt generiske verdier fra elektrisitet i Norge, forventet gjennomsnitt over neste 60 år, med miljøpåvirkning fakto 0,0064 kgCO2e/kWh i 50 års livsløpet av bygget: 
    Totalt påvirkning: 2 133 045 kWh x 0,0064 kgCO2e x 50 års = 695 373 kgCO2e
For scenario 2 EU28 + NO blitt antatt generiske verdier fra elektrisitet  EU28 + Norge, forventet gjennomsnitt over neste 60 år, med miljøpåvirkning fakto 0,0962 kgCO2e/kWh i 50 års livsløpet av bygget: : 
    Totalt påvirkning: 2 133 045 kWh x 0,0962 kgCO2e = 10 263 620 kgCO2e</t>
  </si>
  <si>
    <t>For nybygg: 
1. Resultatet fra generiske verdier fra beregningsverktøyet som inkluderer avfallstransport, avfallsbehandling og avfallshåndtering for Brødfabrikken + Rotunden + Idrettshall = 205 332 kgCO2e. 
Det antas at eksisterende bygg rives (Brødfabrikken + Rotunden) for å bygge på nytt og riving av et gammelt hus på idrettshallen område:
1. Forutsettes arbeid for riving av eksisterende bygg for 11 363 m2 BTA (Brødfabrikken):
     Total påvirkning: 11 363 x 5,47 kgCO2e = 62 166,97 kgCO2e (forutsettes faktor for demolition of concrete frame building: 5,47 kgCO2e/m2 BTA
     Forutsettes arbeid for riving av eksisterende bygg for 4 365 m2 BTA (Rotunden):
     Total påvirkning: 4 365 x 5,47 kgCO2e = 23 880 kgCO2e (forutsettes faktor for demolition of concrete frame building: 5,47 kgCO2e/m2 BTA
     Total påvirkning:  62 166,97 kgCO2e + 23 880 kgCO2e = 86 046 kgCO2e 
2. Forutsettes arbeid for riving av eksisterende bygg for 355 m2 BTA (Gammelhus):
     Total påvirkning: 355 x 5,43 kgCO2e = 1 928 kgCO2e (forutsettes faktor for demolition of mixed frame building: 5,431 kgCO2e/m2 BTA</t>
  </si>
  <si>
    <t>For transport av masser: 
1. Forutsettes at eksisterende bebyggelse rives med et totalt av masse som transporteres fra byggeplass tilsvarende 9 800 + 4 000 + 350 Tonns . I tillegg ble betraktet  transport til masser til FSG (Fana Stein &amp; gjenvinning) som ligger ca. 11 km avstand fra prosjektet. 
    Totalt tonnkm = 107 800 + 44 000 +2 408 tonnkm (transport)
    Totalt påvirkning: (107 800 + 44 000) x 0,0732 kgCO2e + 2 408 x 0 0855 kgCo2e = 7 886 + 3 218  + 300,16 = 11  404,19 kgCO2e (Forutsettes dumper 19 tonns, 100% fyllingsrate)
For energibruk på byggeplass:
1. Antas det generiske verdier for gjennomsnittlig energi og drivstoff bruk i byggeplassen - Norden (per BTA) for 21 817,9 m2 BTA i prosjektet fordelt i tre bygg (Brødfabrikken, Rotunden, Idrettshall) med helholdvis BTA areal 11 636, 7 309 og 2 047 m2 :
     Totalt påvirkning: 11 636 x 18,44 kg CO2e = 214 569,2 kgCO2e (Assumed electricity use 43 kWh/m2 (GFA) and emission factor 0.034 kgCO2eq/kWh (Norway 2015). Assumed total use of diesel 5.2 l/m2 (GFA) and emission factor 3.24 kgCO2eq/l.)
     Totalt påvirkning: 7 309 x 18,44 kg CO2e = 134 778,82 kgCO2e (Assumed electricity use 43 kWh/m2 (GFA) and emission factor 0.034 kgCO2eq/kWh (Norway 2015). Assumed total use of diesel 5.2 l/m2 (GFA) and emission factor 3.24 kgCO2eq/l.)
     Totalt påvirkning: 2 047 x 18,44 kg CO2e = 37 746,92 kgCO2e (Assumed electricity use 43 kWh/m2 (GFA) and emission factor 0.034 kgCO2eq/kWh (Norway 2015). Assumed total use of diesel 5.2 l/m2 (GFA) and emission factor 3.24 kgCO2eq/l.)
Usikkerheter:
- På grunn av ikke nok erfaringstall av energibruk på byggplass er tatt generiske verdier basert på totalt BTA av prosjektet. Dette kan føre til avvik fra ekte energiforbruk i den norske sammenheng.</t>
  </si>
  <si>
    <t>For transport av masser: 
1. Forutsettes riving av bygningsdeler i eksisterende bebyggelsesom skal erstattes med nye materialer. Det er antatt et totalt av masse som transporteres fra byggeplass tilsvarende 800 + 230 Tonns (Brødfabrikken + Rotunden). I tillegg ble betraktet  transport til masser til FSG (Fana Stein &amp; gjenvinning) som ligger ca. 11 km avstand fra prosjektet. 
    Totalt tonnkm = 8 800 +  2 530 + 3509 tonnkm (transport)
    Totalt påvirkning: (8 800 + 2 530) x 0,0732 kgCO2e + (3 509 x 0 0855 kgCo2e) = 643,76 + 185,08 + 300,16  = 1 129 kgCO2e (Forutsettes dumper 19 tonns, 100% fyllingsrate)
For energibruk på byggeplass:
1. Antas det generiske verdier for gjennomsnittlig energi og drivstoff bruk i byggeplassen - Norden (per BTA) for 21 817,9 m2 BTA i prosjektet fordelt i tre bygg med helholdvis BTA areal 11 636, 7 309 og 2 047 m2 :
     Totalt påvirkning: 11 636 x 18,44 kg CO2e = 214 569,2 kgCO2e (Assumed electricity use 43 kWh/m2 (GFA) and emission factor 0.034 kgCO2eq/kWh (Norway 2015). Assumed total use of diesel 5.2 l/m2 (GFA) and emission factor 3.24 kgCO2eq/l.)
     Totalt påvirkning: 7 309 x 18,44 kg CO2e = 134 778,82 kgCO2e (Assumed electricity use 43 kWh/m2 (GFA) and emission factor 0.034 kgCO2eq/kWh (Norway 2015). Assumed total use of diesel 5.2 l/m2 (GFA) and emission factor 3.24 kgCO2eq/l.)
     Totalt påvirkning: 2 047 x 18,44 kg CO2e = 37 746,92 kgCO2e (Assumed electricity use 43 kWh/m2 (GFA) and emission factor 0.034 kgCO2eq/kWh (Norway 2015). Assumed total use of diesel 5.2 l/m2 (GFA) and emission factor 3.24 kgCO2eq/l.)
Usikkerheter:
- På grunn av ikke nok erfaringstall av energibruk på byggplass er tatt generiske verdier basert på totalt BTA av prosjektet. Dette kan føre til avvik fra ekte energiforbruk i den norske sammenheng.</t>
  </si>
  <si>
    <r>
      <t xml:space="preserve">I denne fasen finnes det ikke en transport analyse eller mobilitets analyse rapport som gir grunnleggende informasjon om transportmidler. 
Denne beregningen benyttes antatt tall for fordeling av transportmidler med grunn informasjon fra planareal relatert til antall brukere for NLA høgskole både for ansatte (150) og elever (1900). Ingen ytterligere infomasjon relatert til besøkende til nærings for helle prosjektet (inkl. næring i boligygg) heller private turer. 
Siden transportmidler fordeling for elever og arbeid (besøkende og ansatte) fra One Click angir en prosentandel utenfor realitet,  har det blitt endret til det som kan bedre spelier virkeligehten etter ferdigstillelse. Prosjektet ligger ved siden av bybanen stop og det antas at fordeling for bilbkrukt reduseres også siden elevene i høgskole kan bur i leiligheter på samme område og at det er veldig parkeringskapasitet på bygget.
I denne beregningen er det tatt skolebygg i Bergen kommune utenom indre by som gir en påvist transportmidler fordelig. Antall åpningsdager er tatt fra  Tabell B.1 i NS- 3720:2018 </t>
    </r>
    <r>
      <rPr>
        <i/>
        <sz val="12"/>
        <color theme="1" tint="0.499984740745262"/>
        <rFont val="Source Sans Pro"/>
        <family val="2"/>
      </rPr>
      <t>Metode for klimagassberegninger for bygninger.</t>
    </r>
    <r>
      <rPr>
        <sz val="12"/>
        <color theme="1" tint="0.499984740745262"/>
        <rFont val="Source Sans Pro"/>
        <family val="2"/>
      </rPr>
      <t xml:space="preserve"> Det settes som grunn en minimum parkeringstilgjengjelighet til 0,1 som tilsvarer 0-3 biler per 100m2 BTA. Planareal gir gunnlag informasjon om at parkeringsmuligheter blir begrenset til 60 plasser (for ansatte).  Det vil si at i denne fasen er beregnet maximum 65,4 biler for næringsbygg.
 Denne beregningnen bør oppdateres når det er en mobilites plan av prosjektet med transportmidler fordeling. 
</t>
    </r>
  </si>
  <si>
    <t xml:space="preserve">I denne fasen finnes det ikke en transport analyse eller mobilitets analyse rapport som gir grunnleggende informasjon om transportmidler. 
Denne beregningen benyttes antatt tall for fordeling av transportmidler med grunn informasjon fra planareal relatert til antall brukere for NLA høgskole både for ansatte (150) og elever (1900). Ingen ytterligere infomasjon relatert til besøkende til nærings for helle prosjektet (inkl. næring i boligygg) heller private turer. 
Siden transportmidler fordeling for elever og arbeid (besøkende og ansatte) fra One Click angir en prosentandel utenfor realitet,  har det blitt endret til det som kan bedre spelier virkeligehten etter ferdigstillelse. Prosjektet ligger ved siden av bybanen stop og det antas at fordeling for bilbkrukt reduseres også siden elevene i høgskole kan bur i leiligheter på samme område og at det er veldig parkeringskapasitet på bygget.
I denne beregningen er det tatt skolebygg i Bergen kommune utenom indre by som gir en påvist transportmidler fordelig. Antall åpningsdager er tatt fra  Tabell B.1 i NS- 3720:2018 Metode for klimagassberegninger for bygninger. Det settes som grunn en minimum parkeringstilgjengjelighet til 0,1 som tilsvarer 0-3 biler per 100m2 BTA. Planareal gir gunnlag informasjon om at parkeringsmuligheter blir begrenset til 60 plasser (for ansatte).  Det vil si at i denne fasen er beregnet maximum 65,4 biler for næringsbygg.
Det antas at fordelign for bilbkrukt reduseres siden elevene i høgskole kan bur i leiligheter på samme område og at det er veldig parkeringskapasitet på bygget. Denne beregningnen bør oppdateres når det er en mobilites plan av prosjektet med transportmidler fordeling.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</si>
</sst>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Red]\-#,##0.0"/>
    <numFmt numFmtId="166" formatCode="0.0"/>
    <numFmt numFmtId="167" formatCode="#,##0_ ;\-#,##0\ "/>
  </numFmts>
  <fonts count="110" x14ac:knownFonts="1">
    <font>
      <sz val="11"/>
      <color theme="1"/>
      <name val="Calibri"/>
      <family val="2"/>
      <scheme val="minor"/>
    </font>
    <font>
      <u/>
      <sz val="11"/>
      <color theme="10"/>
      <name val="Calibri"/>
      <family val="2"/>
      <scheme val="minor"/>
    </font>
    <font>
      <sz val="11"/>
      <color theme="1"/>
      <name val="Arial"/>
      <family val="2"/>
    </font>
    <font>
      <i/>
      <sz val="11"/>
      <color theme="1" tint="0.499984740745262"/>
      <name val="Arial"/>
      <family val="2"/>
    </font>
    <font>
      <i/>
      <sz val="11"/>
      <color theme="0" tint="-0.499984740745262"/>
      <name val="Arial"/>
      <family val="2"/>
    </font>
    <font>
      <sz val="11"/>
      <name val="Arial"/>
      <family val="2"/>
    </font>
    <font>
      <sz val="14"/>
      <color rgb="FF000000"/>
      <name val="Arial"/>
      <family val="2"/>
    </font>
    <font>
      <sz val="11"/>
      <color rgb="FFFF0000"/>
      <name val="Arial"/>
      <family val="2"/>
    </font>
    <font>
      <sz val="9"/>
      <color indexed="81"/>
      <name val="Tahoma"/>
      <family val="2"/>
    </font>
    <font>
      <sz val="11"/>
      <color theme="1"/>
      <name val="Calibri"/>
      <family val="2"/>
      <scheme val="minor"/>
    </font>
    <font>
      <sz val="11"/>
      <color theme="1"/>
      <name val="Source Sans Pro"/>
      <family val="2"/>
    </font>
    <font>
      <u/>
      <sz val="11"/>
      <color theme="10"/>
      <name val="Source Sans Pro"/>
      <family val="2"/>
    </font>
    <font>
      <b/>
      <sz val="14"/>
      <color theme="5" tint="-0.249977111117893"/>
      <name val="Source Sans Pro"/>
      <family val="2"/>
    </font>
    <font>
      <sz val="11"/>
      <color rgb="FF000000"/>
      <name val="Source Sans Pro"/>
      <family val="2"/>
    </font>
    <font>
      <i/>
      <sz val="11"/>
      <color theme="0" tint="-0.499984740745262"/>
      <name val="Source Sans Pro"/>
      <family val="2"/>
    </font>
    <font>
      <sz val="11"/>
      <color rgb="FFFF0000"/>
      <name val="Source Sans Pro"/>
      <family val="2"/>
    </font>
    <font>
      <b/>
      <sz val="11"/>
      <color theme="1"/>
      <name val="Source Sans Pro"/>
      <family val="2"/>
    </font>
    <font>
      <i/>
      <sz val="11"/>
      <color theme="1" tint="0.499984740745262"/>
      <name val="Source Sans Pro"/>
      <family val="2"/>
    </font>
    <font>
      <sz val="11"/>
      <color theme="1" tint="0.499984740745262"/>
      <name val="Source Sans Pro"/>
      <family val="2"/>
    </font>
    <font>
      <b/>
      <sz val="20"/>
      <color rgb="FF38806A"/>
      <name val="Source Sans Pro"/>
      <family val="2"/>
    </font>
    <font>
      <b/>
      <sz val="14"/>
      <color rgb="FF38806A"/>
      <name val="Source Sans Pro"/>
      <family val="2"/>
    </font>
    <font>
      <sz val="11"/>
      <name val="Source Sans Pro"/>
      <family val="2"/>
    </font>
    <font>
      <i/>
      <sz val="11"/>
      <name val="Source Sans Pro"/>
      <family val="2"/>
    </font>
    <font>
      <sz val="12"/>
      <name val="Source Sans Pro"/>
      <family val="2"/>
    </font>
    <font>
      <b/>
      <sz val="12"/>
      <name val="Source Sans Pro"/>
      <family val="2"/>
    </font>
    <font>
      <b/>
      <sz val="12"/>
      <color rgb="FF38806A"/>
      <name val="Source Sans Pro"/>
      <family val="2"/>
    </font>
    <font>
      <b/>
      <sz val="16"/>
      <color rgb="FF38806A"/>
      <name val="Source Sans Pro"/>
      <family val="2"/>
    </font>
    <font>
      <sz val="12"/>
      <color rgb="FF000000"/>
      <name val="Source Sans Pro"/>
      <family val="2"/>
    </font>
    <font>
      <sz val="12"/>
      <color theme="1"/>
      <name val="Source Sans Pro"/>
      <family val="2"/>
    </font>
    <font>
      <vertAlign val="superscript"/>
      <sz val="12"/>
      <color rgb="FF000000"/>
      <name val="Source Sans Pro"/>
      <family val="2"/>
    </font>
    <font>
      <sz val="11"/>
      <color rgb="FFB8E6CD"/>
      <name val="Source Sans Pro"/>
      <family val="2"/>
    </font>
    <font>
      <i/>
      <sz val="12"/>
      <color theme="0" tint="-0.499984740745262"/>
      <name val="Source Sans Pro"/>
      <family val="2"/>
    </font>
    <font>
      <b/>
      <sz val="26"/>
      <color rgb="FF38806A"/>
      <name val="Source Sans Pro"/>
      <family val="2"/>
    </font>
    <font>
      <b/>
      <sz val="12"/>
      <color theme="1"/>
      <name val="Source Sans Pro"/>
      <family val="2"/>
    </font>
    <font>
      <b/>
      <sz val="16"/>
      <color rgb="FF38806A"/>
      <name val="Arial"/>
      <family val="2"/>
    </font>
    <font>
      <sz val="14"/>
      <name val="Source Sans Pro"/>
      <family val="2"/>
    </font>
    <font>
      <b/>
      <sz val="11"/>
      <color rgb="FF000000"/>
      <name val="Source Sans Pro"/>
      <family val="2"/>
    </font>
    <font>
      <b/>
      <sz val="13"/>
      <color theme="5" tint="-0.249977111117893"/>
      <name val="Source Sans Pro"/>
      <family val="2"/>
    </font>
    <font>
      <u/>
      <sz val="11"/>
      <color theme="1"/>
      <name val="Source Sans Pro"/>
      <family val="2"/>
    </font>
    <font>
      <b/>
      <sz val="13"/>
      <color rgb="FF38806A"/>
      <name val="Source Sans Pro"/>
      <family val="2"/>
    </font>
    <font>
      <sz val="14"/>
      <color theme="1"/>
      <name val="Source Sans Pro"/>
      <family val="2"/>
    </font>
    <font>
      <b/>
      <sz val="14"/>
      <name val="Source Sans Pro"/>
      <family val="2"/>
    </font>
    <font>
      <b/>
      <i/>
      <sz val="11"/>
      <color theme="1"/>
      <name val="Source Sans Pro"/>
      <family val="2"/>
    </font>
    <font>
      <sz val="9"/>
      <color theme="1"/>
      <name val="Segoe UI"/>
      <family val="2"/>
    </font>
    <font>
      <b/>
      <sz val="34"/>
      <color rgb="FF38806A"/>
      <name val="Source Sans Pro"/>
      <family val="2"/>
    </font>
    <font>
      <b/>
      <sz val="14"/>
      <color rgb="FF347863"/>
      <name val="Source Sans Pro"/>
      <family val="2"/>
    </font>
    <font>
      <b/>
      <sz val="12"/>
      <color rgb="FF347863"/>
      <name val="Source Sans Pro"/>
      <family val="2"/>
    </font>
    <font>
      <b/>
      <sz val="11"/>
      <color rgb="FF347863"/>
      <name val="Source Sans Pro"/>
      <family val="2"/>
    </font>
    <font>
      <sz val="11"/>
      <color theme="0"/>
      <name val="Source Sans Pro"/>
      <family val="2"/>
    </font>
    <font>
      <i/>
      <sz val="11"/>
      <color theme="1" tint="0.34998626667073579"/>
      <name val="Source Sans Pro"/>
      <family val="2"/>
    </font>
    <font>
      <i/>
      <sz val="11"/>
      <color theme="1" tint="0.249977111117893"/>
      <name val="Source Sans Pro"/>
      <family val="2"/>
    </font>
    <font>
      <sz val="11"/>
      <color theme="1" tint="0.34998626667073579"/>
      <name val="Source Sans Pro"/>
      <family val="2"/>
    </font>
    <font>
      <sz val="9"/>
      <color theme="1"/>
      <name val="Source Sans Pro"/>
      <family val="2"/>
    </font>
    <font>
      <i/>
      <sz val="12"/>
      <color theme="0" tint="-0.499984740745262"/>
      <name val="Arial"/>
      <family val="2"/>
    </font>
    <font>
      <sz val="12"/>
      <name val="Arial"/>
      <family val="2"/>
    </font>
    <font>
      <i/>
      <sz val="12"/>
      <name val="Source Sans Pro"/>
      <family val="2"/>
    </font>
    <font>
      <b/>
      <sz val="13"/>
      <name val="Source Sans Pro"/>
      <family val="2"/>
    </font>
    <font>
      <sz val="14"/>
      <name val="Arial"/>
      <family val="2"/>
    </font>
    <font>
      <i/>
      <sz val="14"/>
      <color theme="0" tint="-0.499984740745262"/>
      <name val="Arial"/>
      <family val="2"/>
    </font>
    <font>
      <i/>
      <sz val="12"/>
      <color theme="1" tint="0.499984740745262"/>
      <name val="Source Sans Pro"/>
      <family val="2"/>
    </font>
    <font>
      <sz val="13"/>
      <name val="Source Sans Pro"/>
      <family val="2"/>
    </font>
    <font>
      <b/>
      <vertAlign val="subscript"/>
      <sz val="13"/>
      <name val="Source Sans Pro"/>
      <family val="2"/>
    </font>
    <font>
      <b/>
      <vertAlign val="superscript"/>
      <sz val="13"/>
      <name val="Source Sans Pro"/>
      <family val="2"/>
    </font>
    <font>
      <sz val="12"/>
      <color theme="1" tint="0.499984740745262"/>
      <name val="Source Sans Pro"/>
      <family val="2"/>
    </font>
    <font>
      <sz val="16"/>
      <name val="Source Sans Pro"/>
      <family val="2"/>
    </font>
    <font>
      <sz val="12"/>
      <color theme="0" tint="-0.499984740745262"/>
      <name val="Source Sans Pro"/>
      <family val="2"/>
    </font>
    <font>
      <i/>
      <sz val="12"/>
      <color theme="1" tint="0.34998626667073579"/>
      <name val="Source Sans Pro"/>
      <family val="2"/>
    </font>
    <font>
      <b/>
      <sz val="24"/>
      <color rgb="FF38806A"/>
      <name val="Source Sans Pro"/>
      <family val="2"/>
    </font>
    <font>
      <i/>
      <sz val="14"/>
      <color theme="2" tint="-0.89999084444715716"/>
      <name val="Source Sans Pro"/>
      <family val="2"/>
    </font>
    <font>
      <b/>
      <sz val="36"/>
      <color rgb="FF38806A"/>
      <name val="Source Sans Pro"/>
      <family val="2"/>
    </font>
    <font>
      <b/>
      <sz val="13"/>
      <color theme="1"/>
      <name val="Source Sans Pro"/>
      <family val="2"/>
    </font>
    <font>
      <vertAlign val="superscript"/>
      <sz val="12"/>
      <name val="Source Sans Pro"/>
      <family val="2"/>
    </font>
    <font>
      <b/>
      <vertAlign val="superscript"/>
      <sz val="12"/>
      <name val="Source Sans Pro"/>
      <family val="2"/>
    </font>
    <font>
      <b/>
      <vertAlign val="subscript"/>
      <sz val="12"/>
      <name val="Source Sans Pro"/>
      <family val="2"/>
    </font>
    <font>
      <b/>
      <vertAlign val="subscript"/>
      <sz val="13"/>
      <color rgb="FF38806A"/>
      <name val="Source Sans Pro"/>
      <family val="2"/>
    </font>
    <font>
      <vertAlign val="subscript"/>
      <sz val="12"/>
      <name val="Source Sans Pro"/>
      <family val="2"/>
    </font>
    <font>
      <sz val="11"/>
      <color theme="0"/>
      <name val="Arial"/>
      <family val="2"/>
    </font>
    <font>
      <sz val="14"/>
      <color theme="0"/>
      <name val="Arial"/>
      <family val="2"/>
    </font>
    <font>
      <sz val="14"/>
      <color rgb="FF000000"/>
      <name val="Source Sans Pro"/>
      <family val="2"/>
    </font>
    <font>
      <b/>
      <sz val="14"/>
      <color rgb="FF000000"/>
      <name val="Source Sans Pro"/>
      <family val="2"/>
    </font>
    <font>
      <u/>
      <sz val="14"/>
      <color rgb="FF2F75B5"/>
      <name val="Source Sans Pro"/>
      <family val="2"/>
    </font>
    <font>
      <b/>
      <sz val="16"/>
      <color rgb="FF347863"/>
      <name val="Source Sans Pro"/>
      <family val="2"/>
    </font>
    <font>
      <sz val="14"/>
      <color rgb="FFFF0000"/>
      <name val="Source Sans Pro"/>
      <family val="2"/>
    </font>
    <font>
      <sz val="12"/>
      <color theme="1"/>
      <name val="Source Sans Pro"/>
      <family val="2"/>
    </font>
    <font>
      <sz val="14"/>
      <name val="Source Sans Pro"/>
      <family val="2"/>
    </font>
    <font>
      <sz val="11"/>
      <color theme="1"/>
      <name val="Arial"/>
      <family val="2"/>
    </font>
    <font>
      <sz val="11"/>
      <color theme="1"/>
      <name val="Source Sans Pro"/>
      <family val="2"/>
    </font>
    <font>
      <sz val="11"/>
      <color theme="0"/>
      <name val="Arial"/>
      <family val="2"/>
    </font>
    <font>
      <b/>
      <sz val="16"/>
      <color rgb="FF38806A"/>
      <name val="Source Sans Pro"/>
      <family val="2"/>
    </font>
    <font>
      <b/>
      <sz val="14"/>
      <name val="Source Sans Pro"/>
      <family val="2"/>
    </font>
    <font>
      <sz val="12"/>
      <name val="Source Sans Pro"/>
      <family val="2"/>
    </font>
    <font>
      <i/>
      <sz val="11"/>
      <color theme="1" tint="0.499984740745262"/>
      <name val="Source Sans Pro"/>
      <family val="2"/>
    </font>
    <font>
      <sz val="11"/>
      <color rgb="FFFF0000"/>
      <name val="Source Sans Pro"/>
      <family val="2"/>
    </font>
    <font>
      <i/>
      <sz val="11"/>
      <color theme="0" tint="-0.499984740745262"/>
      <name val="Source Sans Pro"/>
      <family val="2"/>
    </font>
    <font>
      <sz val="12"/>
      <color theme="1" tint="0.499984740745262"/>
      <name val="Source Sans Pro"/>
      <family val="2"/>
    </font>
    <font>
      <sz val="11"/>
      <color theme="1" tint="0.499984740745262"/>
      <name val="Source Sans Pro"/>
      <family val="2"/>
    </font>
    <font>
      <sz val="14"/>
      <color theme="1"/>
      <name val="Source Sans Pro"/>
      <family val="2"/>
    </font>
    <font>
      <b/>
      <sz val="11"/>
      <color theme="1"/>
      <name val="Source Sans Pro"/>
      <family val="2"/>
    </font>
    <font>
      <b/>
      <sz val="13"/>
      <name val="Source Sans Pro"/>
      <family val="2"/>
    </font>
    <font>
      <b/>
      <sz val="11"/>
      <color rgb="FF347863"/>
      <name val="Source Sans Pro"/>
      <family val="2"/>
    </font>
    <font>
      <b/>
      <sz val="12"/>
      <color theme="1"/>
      <name val="Source Sans Pro"/>
      <family val="2"/>
    </font>
    <font>
      <b/>
      <i/>
      <sz val="12"/>
      <color theme="1" tint="0.499984740745262"/>
      <name val="Source Sans Pro"/>
      <family val="2"/>
    </font>
    <font>
      <b/>
      <sz val="14"/>
      <color theme="1"/>
      <name val="Source Sans Pro"/>
      <family val="2"/>
    </font>
    <font>
      <b/>
      <vertAlign val="superscript"/>
      <sz val="14"/>
      <color theme="1"/>
      <name val="Source Sans Pro"/>
      <family val="2"/>
    </font>
    <font>
      <b/>
      <sz val="14"/>
      <color theme="1"/>
      <name val="Calibri"/>
      <family val="2"/>
    </font>
    <font>
      <sz val="12.6"/>
      <color theme="1"/>
      <name val="Source Sans Pro"/>
      <family val="2"/>
    </font>
    <font>
      <sz val="14"/>
      <color rgb="FFFF9D0D"/>
      <name val="Courier New"/>
      <family val="3"/>
    </font>
    <font>
      <b/>
      <sz val="14"/>
      <color rgb="FFFF9D0D"/>
      <name val="Source Sans Pro"/>
      <family val="2"/>
    </font>
    <font>
      <b/>
      <sz val="14"/>
      <color rgb="FFFF9D0D"/>
      <name val="Calibri"/>
      <family val="2"/>
    </font>
    <font>
      <b/>
      <vertAlign val="superscript"/>
      <sz val="14"/>
      <color rgb="FF38806A"/>
      <name val="Source Sans Pro"/>
      <family val="2"/>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B6D8CF"/>
        <bgColor indexed="64"/>
      </patternFill>
    </fill>
    <fill>
      <patternFill patternType="solid">
        <fgColor rgb="FF9ACEBD"/>
        <bgColor indexed="64"/>
      </patternFill>
    </fill>
    <fill>
      <patternFill patternType="solid">
        <fgColor rgb="FF347863"/>
        <bgColor indexed="64"/>
      </patternFill>
    </fill>
    <fill>
      <patternFill patternType="solid">
        <fgColor theme="0" tint="-4.9989318521683403E-2"/>
        <bgColor indexed="64"/>
      </patternFill>
    </fill>
  </fills>
  <borders count="26">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double">
        <color theme="2" tint="-0.249977111117893"/>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style="thin">
        <color theme="2" tint="-0.249977111117893"/>
      </bottom>
      <diagonal/>
    </border>
    <border>
      <left style="thin">
        <color rgb="FF347863"/>
      </left>
      <right style="thin">
        <color rgb="FF347863"/>
      </right>
      <top style="thin">
        <color rgb="FF347863"/>
      </top>
      <bottom style="thin">
        <color rgb="FF347863"/>
      </bottom>
      <diagonal/>
    </border>
    <border>
      <left style="thin">
        <color rgb="FF347863"/>
      </left>
      <right/>
      <top style="thin">
        <color rgb="FF347863"/>
      </top>
      <bottom/>
      <diagonal/>
    </border>
    <border>
      <left/>
      <right/>
      <top style="thin">
        <color rgb="FF347863"/>
      </top>
      <bottom/>
      <diagonal/>
    </border>
    <border>
      <left/>
      <right style="thin">
        <color rgb="FF347863"/>
      </right>
      <top style="thin">
        <color rgb="FF347863"/>
      </top>
      <bottom/>
      <diagonal/>
    </border>
    <border>
      <left style="thin">
        <color rgb="FF347863"/>
      </left>
      <right/>
      <top/>
      <bottom/>
      <diagonal/>
    </border>
    <border>
      <left/>
      <right style="thin">
        <color rgb="FF347863"/>
      </right>
      <top/>
      <bottom/>
      <diagonal/>
    </border>
    <border>
      <left style="thin">
        <color rgb="FF347863"/>
      </left>
      <right/>
      <top/>
      <bottom style="thin">
        <color rgb="FF347863"/>
      </bottom>
      <diagonal/>
    </border>
    <border>
      <left/>
      <right/>
      <top/>
      <bottom style="thin">
        <color rgb="FF347863"/>
      </bottom>
      <diagonal/>
    </border>
    <border>
      <left/>
      <right style="thin">
        <color rgb="FF347863"/>
      </right>
      <top/>
      <bottom style="thin">
        <color rgb="FF347863"/>
      </bottom>
      <diagonal/>
    </border>
    <border>
      <left style="thin">
        <color theme="6"/>
      </left>
      <right style="thin">
        <color theme="6"/>
      </right>
      <top style="thin">
        <color theme="6"/>
      </top>
      <bottom style="thin">
        <color theme="6"/>
      </bottom>
      <diagonal/>
    </border>
    <border>
      <left/>
      <right style="thin">
        <color theme="2" tint="-0.249977111117893"/>
      </right>
      <top style="thin">
        <color theme="2" tint="-0.249977111117893"/>
      </top>
      <bottom/>
      <diagonal/>
    </border>
    <border>
      <left/>
      <right style="thin">
        <color theme="6"/>
      </right>
      <top style="thin">
        <color theme="6"/>
      </top>
      <bottom/>
      <diagonal/>
    </border>
    <border>
      <left/>
      <right style="thin">
        <color theme="6"/>
      </right>
      <top style="thin">
        <color theme="6"/>
      </top>
      <bottom style="thin">
        <color theme="6"/>
      </bottom>
      <diagonal/>
    </border>
    <border>
      <left/>
      <right style="thin">
        <color theme="6"/>
      </right>
      <top/>
      <bottom style="thin">
        <color theme="6"/>
      </bottom>
      <diagonal/>
    </border>
    <border>
      <left style="thin">
        <color theme="6"/>
      </left>
      <right style="thin">
        <color theme="6"/>
      </right>
      <top style="thin">
        <color theme="6"/>
      </top>
      <bottom/>
      <diagonal/>
    </border>
    <border>
      <left style="thin">
        <color theme="6"/>
      </left>
      <right style="thin">
        <color theme="6"/>
      </right>
      <top/>
      <bottom style="thin">
        <color theme="6"/>
      </bottom>
      <diagonal/>
    </border>
    <border>
      <left style="thin">
        <color theme="2" tint="-0.249977111117893"/>
      </left>
      <right/>
      <top/>
      <bottom style="thin">
        <color theme="2" tint="-0.249977111117893"/>
      </bottom>
      <diagonal/>
    </border>
    <border>
      <left style="thin">
        <color theme="2" tint="-0.249977111117893"/>
      </left>
      <right/>
      <top style="thin">
        <color theme="2" tint="-0.249977111117893"/>
      </top>
      <bottom/>
      <diagonal/>
    </border>
  </borders>
  <cellStyleXfs count="5">
    <xf numFmtId="0" fontId="0" fillId="0" borderId="0"/>
    <xf numFmtId="0" fontId="1" fillId="0" borderId="0" applyNumberForma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cellStyleXfs>
  <cellXfs count="358">
    <xf numFmtId="0" fontId="0" fillId="0" borderId="0" xfId="0"/>
    <xf numFmtId="0" fontId="2" fillId="0" borderId="0" xfId="0" applyFont="1"/>
    <xf numFmtId="0" fontId="3" fillId="0" borderId="0" xfId="0" applyFont="1"/>
    <xf numFmtId="0" fontId="2" fillId="2" borderId="0" xfId="0" applyFont="1" applyFill="1"/>
    <xf numFmtId="0" fontId="3" fillId="0" borderId="0" xfId="0" applyFont="1" applyAlignment="1">
      <alignment vertical="center"/>
    </xf>
    <xf numFmtId="0" fontId="4" fillId="0" borderId="0" xfId="0" applyFont="1"/>
    <xf numFmtId="0" fontId="6" fillId="0" borderId="0" xfId="0" applyFont="1" applyAlignment="1">
      <alignment vertical="center" wrapText="1"/>
    </xf>
    <xf numFmtId="0" fontId="5" fillId="0" borderId="0" xfId="0" applyFont="1" applyAlignment="1">
      <alignment horizontal="left" vertical="center" wrapText="1"/>
    </xf>
    <xf numFmtId="0" fontId="2" fillId="0" borderId="0" xfId="0" applyFont="1" applyAlignment="1">
      <alignment horizontal="right"/>
    </xf>
    <xf numFmtId="0" fontId="3" fillId="0" borderId="0" xfId="0" applyFont="1" applyAlignment="1">
      <alignment horizontal="left" vertical="top" wrapText="1"/>
    </xf>
    <xf numFmtId="0" fontId="7" fillId="0" borderId="0" xfId="0" applyFont="1"/>
    <xf numFmtId="0" fontId="10" fillId="0" borderId="0" xfId="0" applyFont="1"/>
    <xf numFmtId="0" fontId="11" fillId="0" borderId="0" xfId="1" applyFont="1"/>
    <xf numFmtId="0" fontId="12" fillId="2" borderId="0" xfId="0" applyFont="1" applyFill="1" applyAlignment="1">
      <alignment horizontal="center"/>
    </xf>
    <xf numFmtId="0" fontId="17" fillId="0" borderId="0" xfId="0" applyFont="1"/>
    <xf numFmtId="0" fontId="18" fillId="0" borderId="0" xfId="0" applyFont="1"/>
    <xf numFmtId="0" fontId="2" fillId="0" borderId="0" xfId="0" applyFont="1" applyAlignment="1">
      <alignment horizontal="left" vertical="top" wrapText="1"/>
    </xf>
    <xf numFmtId="0" fontId="19" fillId="0" borderId="0" xfId="0" applyFont="1"/>
    <xf numFmtId="0" fontId="23" fillId="0" borderId="0" xfId="0" applyFont="1"/>
    <xf numFmtId="0" fontId="21" fillId="0" borderId="0" xfId="0" applyFont="1"/>
    <xf numFmtId="0" fontId="22" fillId="0" borderId="0" xfId="0" applyFont="1"/>
    <xf numFmtId="0" fontId="21" fillId="0" borderId="0" xfId="0" applyFont="1" applyAlignment="1">
      <alignment vertical="top"/>
    </xf>
    <xf numFmtId="0" fontId="26" fillId="0" borderId="0" xfId="0" applyFont="1"/>
    <xf numFmtId="0" fontId="32" fillId="0" borderId="0" xfId="0" applyFont="1"/>
    <xf numFmtId="0" fontId="34" fillId="0" borderId="0" xfId="0" applyFont="1"/>
    <xf numFmtId="0" fontId="24" fillId="0" borderId="0" xfId="0" applyFont="1"/>
    <xf numFmtId="0" fontId="15" fillId="0" borderId="0" xfId="0" applyFont="1" applyAlignment="1">
      <alignment horizontal="left" vertical="top" wrapText="1"/>
    </xf>
    <xf numFmtId="0" fontId="14" fillId="0" borderId="0" xfId="0" applyFont="1" applyAlignment="1">
      <alignment horizontal="left" vertical="top" wrapText="1"/>
    </xf>
    <xf numFmtId="0" fontId="38" fillId="0" borderId="0" xfId="0" applyFont="1"/>
    <xf numFmtId="0" fontId="23" fillId="0" borderId="0" xfId="0" applyFont="1" applyAlignment="1">
      <alignment horizontal="left" vertical="top" wrapText="1"/>
    </xf>
    <xf numFmtId="0" fontId="25" fillId="0" borderId="0" xfId="0" applyFont="1"/>
    <xf numFmtId="0" fontId="28" fillId="0" borderId="0" xfId="0" applyFont="1"/>
    <xf numFmtId="0" fontId="10" fillId="2" borderId="0" xfId="0" applyFont="1" applyFill="1"/>
    <xf numFmtId="0" fontId="42" fillId="2" borderId="0" xfId="0" applyFont="1" applyFill="1"/>
    <xf numFmtId="0" fontId="21" fillId="0" borderId="0" xfId="0" applyFont="1" applyAlignment="1">
      <alignment horizontal="left" vertical="top" wrapText="1"/>
    </xf>
    <xf numFmtId="0" fontId="10" fillId="0" borderId="0" xfId="0" applyFont="1" applyAlignment="1">
      <alignment vertical="center"/>
    </xf>
    <xf numFmtId="0" fontId="25" fillId="0" borderId="0" xfId="0" applyFont="1" applyAlignment="1">
      <alignment horizontal="left" vertical="top" wrapText="1"/>
    </xf>
    <xf numFmtId="0" fontId="36" fillId="0" borderId="0" xfId="0" applyFont="1"/>
    <xf numFmtId="0" fontId="10" fillId="0" borderId="0" xfId="0" applyFont="1" applyAlignment="1">
      <alignment horizontal="left"/>
    </xf>
    <xf numFmtId="0" fontId="13" fillId="0" borderId="0" xfId="0" applyFont="1" applyAlignment="1">
      <alignment horizontal="left"/>
    </xf>
    <xf numFmtId="0" fontId="22" fillId="2" borderId="0" xfId="0" applyFont="1" applyFill="1"/>
    <xf numFmtId="0" fontId="43" fillId="0" borderId="0" xfId="0" applyFont="1"/>
    <xf numFmtId="0" fontId="16" fillId="0" borderId="0" xfId="0" applyFont="1"/>
    <xf numFmtId="0" fontId="30" fillId="2" borderId="0" xfId="0" applyFont="1" applyFill="1"/>
    <xf numFmtId="0" fontId="44" fillId="0" borderId="0" xfId="0" applyFont="1"/>
    <xf numFmtId="0" fontId="47" fillId="2" borderId="0" xfId="0" applyFont="1" applyFill="1" applyAlignment="1">
      <alignment horizontal="center" vertical="center" wrapText="1"/>
    </xf>
    <xf numFmtId="0" fontId="15" fillId="0" borderId="0" xfId="0" applyFont="1"/>
    <xf numFmtId="0" fontId="45" fillId="0" borderId="0" xfId="0" applyFont="1" applyAlignment="1">
      <alignment vertical="top"/>
    </xf>
    <xf numFmtId="0" fontId="5" fillId="0" borderId="0" xfId="0" applyFont="1" applyAlignment="1">
      <alignment horizontal="left" vertical="top" wrapText="1"/>
    </xf>
    <xf numFmtId="0" fontId="10" fillId="0" borderId="0" xfId="0" applyFont="1" applyAlignment="1" applyProtection="1">
      <alignment vertical="top"/>
      <protection locked="0"/>
    </xf>
    <xf numFmtId="0" fontId="10" fillId="0" borderId="0" xfId="0" applyFont="1" applyProtection="1">
      <protection locked="0"/>
    </xf>
    <xf numFmtId="0" fontId="53" fillId="0" borderId="0" xfId="0" applyFont="1"/>
    <xf numFmtId="0" fontId="54" fillId="0" borderId="0" xfId="0" applyFont="1" applyAlignment="1">
      <alignment horizontal="left" vertical="top" wrapText="1"/>
    </xf>
    <xf numFmtId="0" fontId="23" fillId="0" borderId="0" xfId="0" applyFont="1" applyAlignment="1">
      <alignment horizontal="left" vertical="top"/>
    </xf>
    <xf numFmtId="0" fontId="55" fillId="0" borderId="0" xfId="0" applyFont="1"/>
    <xf numFmtId="0" fontId="41" fillId="0" borderId="0" xfId="0" applyFont="1"/>
    <xf numFmtId="0" fontId="35" fillId="0" borderId="0" xfId="0" applyFont="1" applyAlignment="1">
      <alignment vertical="center"/>
    </xf>
    <xf numFmtId="0" fontId="46" fillId="0" borderId="1" xfId="0" applyFont="1" applyBorder="1" applyAlignment="1">
      <alignment horizontal="left" vertical="center"/>
    </xf>
    <xf numFmtId="0" fontId="31" fillId="0" borderId="1" xfId="0" applyFont="1" applyBorder="1" applyAlignment="1" applyProtection="1">
      <alignment horizontal="right"/>
      <protection locked="0"/>
    </xf>
    <xf numFmtId="0" fontId="31" fillId="0" borderId="1" xfId="0" applyFont="1" applyBorder="1" applyAlignment="1" applyProtection="1">
      <alignment horizontal="right" wrapText="1"/>
      <protection locked="0"/>
    </xf>
    <xf numFmtId="0" fontId="27" fillId="0" borderId="1" xfId="0" applyFont="1" applyBorder="1"/>
    <xf numFmtId="0" fontId="49" fillId="0" borderId="1" xfId="0" applyFont="1" applyBorder="1" applyProtection="1">
      <protection locked="0"/>
    </xf>
    <xf numFmtId="0" fontId="27" fillId="2" borderId="1" xfId="0" applyFont="1" applyFill="1" applyBorder="1"/>
    <xf numFmtId="0" fontId="23" fillId="0" borderId="1" xfId="0" applyFont="1" applyBorder="1" applyAlignment="1">
      <alignment wrapText="1"/>
    </xf>
    <xf numFmtId="0" fontId="51" fillId="0" borderId="1" xfId="0" applyFont="1" applyBorder="1" applyProtection="1">
      <protection locked="0"/>
    </xf>
    <xf numFmtId="0" fontId="35" fillId="0" borderId="0" xfId="0" applyFont="1"/>
    <xf numFmtId="0" fontId="57" fillId="0" borderId="0" xfId="0" applyFont="1"/>
    <xf numFmtId="0" fontId="58" fillId="0" borderId="0" xfId="0" applyFont="1"/>
    <xf numFmtId="0" fontId="59" fillId="0" borderId="0" xfId="0" applyFont="1"/>
    <xf numFmtId="0" fontId="56" fillId="4" borderId="1" xfId="0" applyFont="1" applyFill="1" applyBorder="1" applyAlignment="1">
      <alignment horizontal="left" vertical="center"/>
    </xf>
    <xf numFmtId="0" fontId="56" fillId="4" borderId="1" xfId="0" applyFont="1" applyFill="1" applyBorder="1" applyAlignment="1">
      <alignment horizontal="center" vertical="center"/>
    </xf>
    <xf numFmtId="0" fontId="56" fillId="4"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28" fillId="0" borderId="1" xfId="0" applyFont="1" applyBorder="1" applyAlignment="1">
      <alignment horizontal="center" vertical="center"/>
    </xf>
    <xf numFmtId="0" fontId="24" fillId="4" borderId="1" xfId="0" applyFont="1" applyFill="1" applyBorder="1" applyAlignment="1">
      <alignment vertical="center"/>
    </xf>
    <xf numFmtId="0" fontId="24" fillId="4" borderId="1" xfId="0" applyFont="1" applyFill="1" applyBorder="1" applyAlignment="1">
      <alignment horizontal="center" vertical="center" wrapText="1"/>
    </xf>
    <xf numFmtId="0" fontId="28" fillId="0" borderId="1" xfId="0" applyFont="1" applyBorder="1" applyAlignment="1">
      <alignment vertical="center"/>
    </xf>
    <xf numFmtId="0" fontId="10" fillId="0" borderId="1" xfId="0" applyFont="1" applyBorder="1" applyProtection="1">
      <protection locked="0"/>
    </xf>
    <xf numFmtId="0" fontId="28" fillId="0" borderId="1" xfId="0" applyFont="1" applyBorder="1"/>
    <xf numFmtId="0" fontId="10" fillId="2" borderId="1" xfId="0" applyFont="1" applyFill="1" applyBorder="1" applyProtection="1">
      <protection locked="0"/>
    </xf>
    <xf numFmtId="0" fontId="10" fillId="0" borderId="1" xfId="0" applyFont="1" applyBorder="1" applyAlignment="1">
      <alignment vertical="center"/>
    </xf>
    <xf numFmtId="0" fontId="37" fillId="2" borderId="0" xfId="0" applyFont="1" applyFill="1" applyAlignment="1">
      <alignment horizontal="left"/>
    </xf>
    <xf numFmtId="0" fontId="39" fillId="2" borderId="0" xfId="0" applyFont="1" applyFill="1" applyAlignment="1">
      <alignment horizontal="center" wrapText="1"/>
    </xf>
    <xf numFmtId="0" fontId="10" fillId="2" borderId="0" xfId="0" applyFont="1" applyFill="1" applyProtection="1">
      <protection locked="0"/>
    </xf>
    <xf numFmtId="0" fontId="27" fillId="0" borderId="1" xfId="0" applyFont="1" applyBorder="1" applyAlignment="1">
      <alignment vertical="center"/>
    </xf>
    <xf numFmtId="0" fontId="21" fillId="0" borderId="8" xfId="0" applyFont="1" applyBorder="1" applyAlignment="1" applyProtection="1">
      <alignment horizontal="center" vertical="center"/>
      <protection locked="0"/>
    </xf>
    <xf numFmtId="0" fontId="28" fillId="0" borderId="2" xfId="0" applyFont="1" applyBorder="1" applyAlignment="1">
      <alignment vertical="center"/>
    </xf>
    <xf numFmtId="0" fontId="10" fillId="0" borderId="2" xfId="0" applyFont="1" applyBorder="1" applyProtection="1">
      <protection locked="0"/>
    </xf>
    <xf numFmtId="0" fontId="31" fillId="0" borderId="1" xfId="0" applyFont="1" applyBorder="1" applyAlignment="1" applyProtection="1">
      <alignment horizontal="left"/>
      <protection locked="0"/>
    </xf>
    <xf numFmtId="9" fontId="28" fillId="0" borderId="1" xfId="2" applyFont="1" applyBorder="1" applyAlignment="1">
      <alignment horizontal="left"/>
    </xf>
    <xf numFmtId="0" fontId="28" fillId="0" borderId="1" xfId="0" applyFont="1" applyBorder="1" applyAlignment="1" applyProtection="1">
      <alignment horizontal="left"/>
      <protection locked="0"/>
    </xf>
    <xf numFmtId="0" fontId="21" fillId="0" borderId="1" xfId="0" applyFont="1" applyBorder="1" applyAlignment="1">
      <alignment vertical="center" wrapText="1"/>
    </xf>
    <xf numFmtId="0" fontId="10" fillId="0" borderId="1" xfId="0" applyFont="1" applyBorder="1" applyAlignment="1">
      <alignment horizontal="center" vertical="center"/>
    </xf>
    <xf numFmtId="0" fontId="13" fillId="0" borderId="1" xfId="0" applyFont="1" applyBorder="1" applyAlignment="1">
      <alignment vertical="center" wrapText="1"/>
    </xf>
    <xf numFmtId="0" fontId="39" fillId="2" borderId="0" xfId="0" applyFont="1" applyFill="1" applyAlignment="1">
      <alignment horizontal="left"/>
    </xf>
    <xf numFmtId="0" fontId="10" fillId="2" borderId="1" xfId="0" applyFont="1" applyFill="1" applyBorder="1" applyAlignment="1">
      <alignment horizontal="center" vertical="center"/>
    </xf>
    <xf numFmtId="0" fontId="28" fillId="0" borderId="1" xfId="0" applyFont="1" applyBorder="1" applyAlignment="1" applyProtection="1">
      <alignment horizontal="left" vertical="center"/>
      <protection locked="0"/>
    </xf>
    <xf numFmtId="164" fontId="28" fillId="0" borderId="1" xfId="3" applyNumberFormat="1" applyFont="1" applyBorder="1" applyAlignment="1" applyProtection="1">
      <alignment horizontal="right" vertical="center"/>
      <protection locked="0"/>
    </xf>
    <xf numFmtId="164" fontId="28" fillId="0" borderId="1" xfId="3" applyNumberFormat="1" applyFont="1" applyBorder="1" applyAlignment="1" applyProtection="1">
      <alignment vertical="center"/>
      <protection locked="0"/>
    </xf>
    <xf numFmtId="0" fontId="20" fillId="0" borderId="0" xfId="0" applyFont="1" applyAlignment="1">
      <alignment horizontal="left" vertical="top" wrapText="1"/>
    </xf>
    <xf numFmtId="0" fontId="20" fillId="0" borderId="0" xfId="0" applyFont="1" applyAlignment="1">
      <alignment vertical="top"/>
    </xf>
    <xf numFmtId="0" fontId="2" fillId="2" borderId="0" xfId="0" applyFont="1" applyFill="1" applyAlignment="1">
      <alignment horizontal="center" textRotation="90" wrapText="1"/>
    </xf>
    <xf numFmtId="0" fontId="23" fillId="0" borderId="1" xfId="0" applyFont="1" applyBorder="1" applyAlignment="1">
      <alignment horizontal="left" vertical="center" wrapText="1"/>
    </xf>
    <xf numFmtId="0" fontId="23" fillId="0" borderId="1" xfId="0" applyFont="1" applyBorder="1" applyAlignment="1">
      <alignment horizontal="center" vertical="center" wrapText="1"/>
    </xf>
    <xf numFmtId="9" fontId="28" fillId="2" borderId="1" xfId="2" applyFont="1" applyFill="1" applyBorder="1" applyAlignment="1">
      <alignment horizontal="right"/>
    </xf>
    <xf numFmtId="9" fontId="28" fillId="5" borderId="1" xfId="2" applyFont="1" applyFill="1" applyBorder="1" applyAlignment="1">
      <alignment horizontal="right"/>
    </xf>
    <xf numFmtId="9" fontId="33" fillId="2" borderId="1" xfId="2" applyFont="1" applyFill="1" applyBorder="1" applyAlignment="1">
      <alignment horizontal="right"/>
    </xf>
    <xf numFmtId="0" fontId="67" fillId="0" borderId="0" xfId="0" applyFont="1"/>
    <xf numFmtId="0" fontId="46" fillId="0" borderId="7" xfId="0" applyFont="1" applyBorder="1" applyAlignment="1">
      <alignment horizontal="left" vertical="center"/>
    </xf>
    <xf numFmtId="0" fontId="31" fillId="0" borderId="7" xfId="0" applyFont="1" applyBorder="1" applyAlignment="1" applyProtection="1">
      <alignment horizontal="right"/>
      <protection locked="0"/>
    </xf>
    <xf numFmtId="0" fontId="12" fillId="4" borderId="1" xfId="0" applyFont="1" applyFill="1" applyBorder="1" applyAlignment="1">
      <alignment horizontal="left"/>
    </xf>
    <xf numFmtId="0" fontId="68" fillId="4" borderId="1" xfId="0" applyFont="1" applyFill="1" applyBorder="1" applyAlignment="1">
      <alignment horizontal="center"/>
    </xf>
    <xf numFmtId="0" fontId="69" fillId="0" borderId="0" xfId="0" applyFont="1"/>
    <xf numFmtId="0" fontId="10" fillId="0" borderId="0" xfId="0" applyFont="1" applyAlignment="1">
      <alignment vertical="top"/>
    </xf>
    <xf numFmtId="0" fontId="13" fillId="0" borderId="0" xfId="0" applyFont="1" applyAlignment="1">
      <alignment horizontal="left" vertical="top" wrapText="1"/>
    </xf>
    <xf numFmtId="0" fontId="13" fillId="0" borderId="0" xfId="0" applyFont="1" applyAlignment="1">
      <alignment horizontal="left" vertical="top"/>
    </xf>
    <xf numFmtId="0" fontId="17" fillId="0" borderId="0" xfId="0" applyFont="1" applyAlignment="1">
      <alignment horizontal="left" vertical="top" wrapText="1"/>
    </xf>
    <xf numFmtId="0" fontId="17" fillId="0" borderId="0" xfId="0" applyFont="1" applyAlignment="1">
      <alignment horizontal="left" wrapText="1"/>
    </xf>
    <xf numFmtId="0" fontId="70" fillId="5" borderId="1" xfId="0" applyFont="1" applyFill="1" applyBorder="1" applyAlignment="1">
      <alignment horizontal="left" vertical="center"/>
    </xf>
    <xf numFmtId="0" fontId="70" fillId="5" borderId="1" xfId="0" applyFont="1" applyFill="1" applyBorder="1" applyAlignment="1">
      <alignment horizontal="center" vertical="center" wrapText="1"/>
    </xf>
    <xf numFmtId="0" fontId="23" fillId="0" borderId="1" xfId="0" applyFont="1" applyBorder="1"/>
    <xf numFmtId="0" fontId="10" fillId="0" borderId="0" xfId="0" applyFont="1" applyAlignment="1" applyProtection="1">
      <alignment horizontal="center" vertical="center" wrapText="1"/>
      <protection locked="0"/>
    </xf>
    <xf numFmtId="0" fontId="15" fillId="0" borderId="0" xfId="0" applyFont="1" applyAlignment="1">
      <alignment vertical="center" wrapText="1"/>
    </xf>
    <xf numFmtId="38" fontId="28" fillId="5" borderId="1" xfId="0" applyNumberFormat="1" applyFont="1" applyFill="1" applyBorder="1" applyAlignment="1">
      <alignment horizontal="right"/>
    </xf>
    <xf numFmtId="0" fontId="76" fillId="2" borderId="0" xfId="0" applyFont="1" applyFill="1"/>
    <xf numFmtId="49" fontId="31" fillId="0" borderId="1" xfId="0" applyNumberFormat="1" applyFont="1" applyBorder="1" applyAlignment="1" applyProtection="1">
      <alignment horizontal="right"/>
      <protection locked="0"/>
    </xf>
    <xf numFmtId="0" fontId="40" fillId="0" borderId="0" xfId="0" applyFont="1"/>
    <xf numFmtId="0" fontId="76" fillId="7" borderId="0" xfId="0" applyFont="1" applyFill="1"/>
    <xf numFmtId="0" fontId="76" fillId="0" borderId="0" xfId="0" applyFont="1"/>
    <xf numFmtId="0" fontId="77" fillId="6" borderId="1" xfId="0" applyFont="1" applyFill="1" applyBorder="1" applyAlignment="1">
      <alignment horizontal="center" vertical="center"/>
    </xf>
    <xf numFmtId="0" fontId="77" fillId="6" borderId="1" xfId="0" applyFont="1" applyFill="1" applyBorder="1" applyAlignment="1">
      <alignment horizontal="left" vertical="center"/>
    </xf>
    <xf numFmtId="0" fontId="77" fillId="6" borderId="1" xfId="0" applyFont="1" applyFill="1" applyBorder="1" applyAlignment="1">
      <alignment horizontal="center" vertical="center" wrapText="1"/>
    </xf>
    <xf numFmtId="0" fontId="84" fillId="0" borderId="0" xfId="0" applyFont="1" applyAlignment="1">
      <alignment vertical="top" wrapText="1"/>
    </xf>
    <xf numFmtId="0" fontId="85" fillId="0" borderId="0" xfId="0" applyFont="1"/>
    <xf numFmtId="0" fontId="86" fillId="0" borderId="0" xfId="0" applyFont="1"/>
    <xf numFmtId="0" fontId="88" fillId="0" borderId="0" xfId="0" applyFont="1"/>
    <xf numFmtId="0" fontId="90" fillId="0" borderId="0" xfId="0" applyFont="1" applyAlignment="1">
      <alignment horizontal="left" vertical="top" wrapText="1"/>
    </xf>
    <xf numFmtId="0" fontId="91" fillId="0" borderId="0" xfId="0" applyFont="1"/>
    <xf numFmtId="0" fontId="86" fillId="2" borderId="0" xfId="0" applyFont="1" applyFill="1"/>
    <xf numFmtId="0" fontId="93" fillId="0" borderId="0" xfId="0" applyFont="1" applyAlignment="1">
      <alignment horizontal="left" vertical="top" wrapText="1"/>
    </xf>
    <xf numFmtId="0" fontId="96" fillId="0" borderId="0" xfId="0" applyFont="1"/>
    <xf numFmtId="0" fontId="92" fillId="0" borderId="0" xfId="0" applyFont="1" applyAlignment="1">
      <alignment horizontal="left" vertical="top" wrapText="1"/>
    </xf>
    <xf numFmtId="0" fontId="97" fillId="0" borderId="0" xfId="0" applyFont="1"/>
    <xf numFmtId="0" fontId="84" fillId="0" borderId="0" xfId="0" applyFont="1"/>
    <xf numFmtId="0" fontId="98" fillId="4" borderId="1" xfId="0" applyFont="1" applyFill="1" applyBorder="1" applyAlignment="1">
      <alignment horizontal="left" vertical="center"/>
    </xf>
    <xf numFmtId="0" fontId="98" fillId="4" borderId="1" xfId="0" applyFont="1" applyFill="1" applyBorder="1" applyAlignment="1">
      <alignment horizontal="center" vertical="center" wrapText="1"/>
    </xf>
    <xf numFmtId="0" fontId="99" fillId="2" borderId="0" xfId="0" applyFont="1" applyFill="1" applyAlignment="1">
      <alignment horizontal="center" vertical="center" wrapText="1"/>
    </xf>
    <xf numFmtId="0" fontId="83" fillId="0" borderId="1" xfId="0" applyFont="1" applyBorder="1" applyAlignment="1">
      <alignment vertical="center"/>
    </xf>
    <xf numFmtId="0" fontId="100" fillId="0" borderId="0" xfId="0" applyFont="1" applyBorder="1" applyAlignment="1">
      <alignment horizontal="left" vertical="center" wrapText="1"/>
    </xf>
    <xf numFmtId="43" fontId="86" fillId="2" borderId="0" xfId="3" applyFont="1" applyFill="1" applyBorder="1" applyAlignment="1" applyProtection="1">
      <alignment horizontal="center"/>
      <protection locked="0"/>
    </xf>
    <xf numFmtId="0" fontId="23" fillId="0" borderId="0" xfId="0" applyFont="1" applyBorder="1" applyAlignment="1">
      <alignment horizontal="left" vertical="center" wrapText="1"/>
    </xf>
    <xf numFmtId="165" fontId="28" fillId="0" borderId="0" xfId="0" applyNumberFormat="1" applyFont="1" applyBorder="1" applyAlignment="1">
      <alignment horizontal="right"/>
    </xf>
    <xf numFmtId="9" fontId="28" fillId="2" borderId="0" xfId="2" applyFont="1" applyFill="1" applyBorder="1" applyAlignment="1">
      <alignment horizontal="right"/>
    </xf>
    <xf numFmtId="0" fontId="63" fillId="0" borderId="0" xfId="0" applyFont="1" applyBorder="1" applyAlignment="1" applyProtection="1">
      <alignment horizontal="left" vertical="top" wrapText="1"/>
      <protection locked="0"/>
    </xf>
    <xf numFmtId="0" fontId="23" fillId="0" borderId="1" xfId="0" applyFont="1" applyFill="1" applyBorder="1" applyAlignment="1">
      <alignment horizontal="left" vertical="center" wrapText="1"/>
    </xf>
    <xf numFmtId="0" fontId="2" fillId="0" borderId="0" xfId="0" applyFont="1" applyAlignment="1">
      <alignment vertical="center"/>
    </xf>
    <xf numFmtId="0" fontId="26" fillId="0" borderId="0" xfId="0" applyFont="1" applyAlignment="1">
      <alignment vertical="center"/>
    </xf>
    <xf numFmtId="165" fontId="28" fillId="0" borderId="0" xfId="0" applyNumberFormat="1" applyFont="1" applyBorder="1" applyAlignment="1">
      <alignment horizontal="right" vertical="center"/>
    </xf>
    <xf numFmtId="0" fontId="2" fillId="0" borderId="0" xfId="0" applyFont="1" applyAlignment="1">
      <alignment horizontal="right" vertical="center"/>
    </xf>
    <xf numFmtId="9" fontId="28" fillId="2" borderId="0" xfId="2" applyFont="1" applyFill="1" applyBorder="1" applyAlignment="1">
      <alignment horizontal="right" vertical="center"/>
    </xf>
    <xf numFmtId="0" fontId="2" fillId="0" borderId="0" xfId="0" applyFont="1" applyFill="1"/>
    <xf numFmtId="0" fontId="48" fillId="0" borderId="0" xfId="0" applyFont="1" applyFill="1"/>
    <xf numFmtId="0" fontId="86" fillId="0" borderId="0" xfId="0" applyFont="1" applyFill="1"/>
    <xf numFmtId="0" fontId="87" fillId="0" borderId="0" xfId="0" applyFont="1" applyFill="1"/>
    <xf numFmtId="0" fontId="85" fillId="0" borderId="0" xfId="0" applyFont="1" applyFill="1"/>
    <xf numFmtId="0" fontId="76" fillId="0" borderId="0" xfId="0" applyFont="1" applyFill="1"/>
    <xf numFmtId="0" fontId="10" fillId="0" borderId="0" xfId="0" applyFont="1" applyFill="1"/>
    <xf numFmtId="1" fontId="31" fillId="0" borderId="1" xfId="0" applyNumberFormat="1" applyFont="1" applyBorder="1" applyAlignment="1" applyProtection="1">
      <alignment horizontal="right"/>
      <protection locked="0"/>
    </xf>
    <xf numFmtId="38" fontId="28" fillId="2" borderId="1" xfId="0" applyNumberFormat="1" applyFont="1" applyFill="1" applyBorder="1" applyAlignment="1">
      <alignment horizontal="right"/>
    </xf>
    <xf numFmtId="38" fontId="28" fillId="3" borderId="1" xfId="0" applyNumberFormat="1" applyFont="1" applyFill="1" applyBorder="1" applyAlignment="1">
      <alignment horizontal="right"/>
    </xf>
    <xf numFmtId="38" fontId="24" fillId="0" borderId="1" xfId="0" applyNumberFormat="1" applyFont="1" applyBorder="1" applyAlignment="1">
      <alignment vertical="center"/>
    </xf>
    <xf numFmtId="38" fontId="33" fillId="0" borderId="1" xfId="0" applyNumberFormat="1" applyFont="1" applyBorder="1" applyAlignment="1">
      <alignment horizontal="right"/>
    </xf>
    <xf numFmtId="38" fontId="28" fillId="0" borderId="1" xfId="0" applyNumberFormat="1" applyFont="1" applyBorder="1" applyAlignment="1">
      <alignment horizontal="right"/>
    </xf>
    <xf numFmtId="37" fontId="28" fillId="0" borderId="1" xfId="3" applyNumberFormat="1" applyFont="1" applyBorder="1" applyAlignment="1" applyProtection="1">
      <alignment horizontal="right" vertical="center"/>
      <protection locked="0"/>
    </xf>
    <xf numFmtId="37" fontId="28" fillId="0" borderId="1" xfId="3" applyNumberFormat="1" applyFont="1" applyBorder="1" applyAlignment="1" applyProtection="1">
      <alignment vertical="center"/>
      <protection locked="0"/>
    </xf>
    <xf numFmtId="1" fontId="28" fillId="0" borderId="1" xfId="3" applyNumberFormat="1" applyFont="1" applyBorder="1" applyAlignment="1" applyProtection="1">
      <alignment horizontal="right" vertical="center"/>
      <protection locked="0"/>
    </xf>
    <xf numFmtId="1" fontId="28" fillId="0" borderId="1" xfId="3" applyNumberFormat="1" applyFont="1" applyBorder="1" applyAlignment="1" applyProtection="1">
      <alignment vertical="center"/>
      <protection locked="0"/>
    </xf>
    <xf numFmtId="167" fontId="28" fillId="0" borderId="1" xfId="3" applyNumberFormat="1" applyFont="1" applyBorder="1" applyAlignment="1" applyProtection="1">
      <alignment horizontal="left" vertical="center"/>
      <protection locked="0"/>
    </xf>
    <xf numFmtId="167" fontId="59" fillId="3" borderId="1" xfId="3" applyNumberFormat="1" applyFont="1" applyFill="1" applyBorder="1" applyAlignment="1" applyProtection="1">
      <alignment horizontal="center" vertical="center"/>
      <protection locked="0"/>
    </xf>
    <xf numFmtId="167" fontId="28" fillId="3" borderId="1" xfId="3" applyNumberFormat="1" applyFont="1" applyFill="1" applyBorder="1" applyAlignment="1" applyProtection="1">
      <alignment horizontal="left" vertical="center"/>
      <protection locked="0"/>
    </xf>
    <xf numFmtId="167" fontId="10" fillId="0" borderId="1" xfId="3" applyNumberFormat="1" applyFont="1" applyBorder="1" applyAlignment="1" applyProtection="1">
      <alignment horizontal="right" wrapText="1"/>
      <protection locked="0"/>
    </xf>
    <xf numFmtId="167" fontId="10" fillId="0" borderId="1" xfId="3" applyNumberFormat="1" applyFont="1" applyBorder="1" applyAlignment="1" applyProtection="1">
      <alignment horizontal="right"/>
      <protection locked="0"/>
    </xf>
    <xf numFmtId="9" fontId="86" fillId="2" borderId="1" xfId="2" applyNumberFormat="1" applyFont="1" applyFill="1" applyBorder="1" applyProtection="1">
      <protection locked="0"/>
    </xf>
    <xf numFmtId="166" fontId="86" fillId="0" borderId="1" xfId="0" applyNumberFormat="1" applyFont="1" applyBorder="1" applyProtection="1">
      <protection locked="0"/>
    </xf>
    <xf numFmtId="1" fontId="86" fillId="0" borderId="1" xfId="0" applyNumberFormat="1" applyFont="1" applyBorder="1" applyProtection="1">
      <protection locked="0"/>
    </xf>
    <xf numFmtId="166" fontId="86" fillId="0" borderId="1" xfId="2" applyNumberFormat="1" applyFont="1" applyBorder="1" applyProtection="1">
      <protection locked="0"/>
    </xf>
    <xf numFmtId="164" fontId="10" fillId="0" borderId="1" xfId="3" applyNumberFormat="1" applyFont="1" applyBorder="1" applyAlignment="1" applyProtection="1">
      <alignment horizontal="right"/>
      <protection locked="0"/>
    </xf>
    <xf numFmtId="0" fontId="83" fillId="0" borderId="3" xfId="0" applyFont="1" applyBorder="1" applyAlignment="1">
      <alignment vertical="center"/>
    </xf>
    <xf numFmtId="0" fontId="56" fillId="4" borderId="6" xfId="0" applyFont="1" applyFill="1" applyBorder="1" applyAlignment="1">
      <alignment horizontal="center" vertical="center" wrapText="1"/>
    </xf>
    <xf numFmtId="0" fontId="56" fillId="4" borderId="18" xfId="0" applyFont="1" applyFill="1" applyBorder="1" applyAlignment="1">
      <alignment horizontal="center" vertical="center" wrapText="1"/>
    </xf>
    <xf numFmtId="164" fontId="28" fillId="0" borderId="19" xfId="3" applyNumberFormat="1" applyFont="1" applyBorder="1" applyProtection="1">
      <protection locked="0"/>
    </xf>
    <xf numFmtId="164" fontId="28" fillId="0" borderId="20" xfId="3" applyNumberFormat="1" applyFont="1" applyBorder="1" applyProtection="1">
      <protection locked="0"/>
    </xf>
    <xf numFmtId="164" fontId="28" fillId="0" borderId="21" xfId="3" applyNumberFormat="1" applyFont="1" applyBorder="1" applyProtection="1">
      <protection locked="0"/>
    </xf>
    <xf numFmtId="164" fontId="28" fillId="0" borderId="21" xfId="0" applyNumberFormat="1" applyFont="1" applyBorder="1"/>
    <xf numFmtId="0" fontId="56" fillId="4" borderId="22" xfId="0" applyFont="1" applyFill="1" applyBorder="1" applyAlignment="1">
      <alignment horizontal="center" vertical="center" wrapText="1"/>
    </xf>
    <xf numFmtId="0" fontId="52" fillId="0" borderId="22" xfId="0" applyFont="1" applyBorder="1" applyAlignment="1" applyProtection="1">
      <alignment horizontal="left"/>
      <protection locked="0"/>
    </xf>
    <xf numFmtId="0" fontId="28" fillId="0" borderId="22" xfId="0" applyFont="1" applyBorder="1" applyAlignment="1" applyProtection="1">
      <alignment horizontal="left"/>
      <protection locked="0"/>
    </xf>
    <xf numFmtId="0" fontId="28" fillId="0" borderId="17" xfId="0" applyFont="1" applyBorder="1" applyAlignment="1" applyProtection="1">
      <alignment horizontal="left"/>
      <protection locked="0"/>
    </xf>
    <xf numFmtId="0" fontId="28" fillId="0" borderId="23" xfId="0" applyFont="1" applyBorder="1" applyAlignment="1" applyProtection="1">
      <alignment horizontal="left"/>
      <protection locked="0"/>
    </xf>
    <xf numFmtId="0" fontId="83" fillId="0" borderId="24" xfId="0" applyFont="1" applyBorder="1" applyAlignment="1">
      <alignment vertical="center"/>
    </xf>
    <xf numFmtId="0" fontId="56" fillId="4" borderId="17" xfId="0" applyFont="1" applyFill="1" applyBorder="1" applyAlignment="1">
      <alignment horizontal="left" vertical="center"/>
    </xf>
    <xf numFmtId="0" fontId="83" fillId="0" borderId="25" xfId="0" applyFont="1" applyBorder="1" applyAlignment="1">
      <alignment vertical="center"/>
    </xf>
    <xf numFmtId="0" fontId="33" fillId="0" borderId="17" xfId="0" applyFont="1" applyBorder="1" applyAlignment="1">
      <alignment vertical="center"/>
    </xf>
    <xf numFmtId="164" fontId="28" fillId="0" borderId="22" xfId="3" applyNumberFormat="1" applyFont="1" applyBorder="1" applyProtection="1">
      <protection locked="0"/>
    </xf>
    <xf numFmtId="164" fontId="28" fillId="0" borderId="17" xfId="3" applyNumberFormat="1" applyFont="1" applyBorder="1" applyProtection="1">
      <protection locked="0"/>
    </xf>
    <xf numFmtId="164" fontId="28" fillId="0" borderId="23" xfId="3" applyNumberFormat="1" applyFont="1" applyBorder="1" applyProtection="1">
      <protection locked="0"/>
    </xf>
    <xf numFmtId="164" fontId="28" fillId="0" borderId="17" xfId="0" applyNumberFormat="1" applyFont="1" applyBorder="1"/>
    <xf numFmtId="164" fontId="28" fillId="0" borderId="20" xfId="0" applyNumberFormat="1" applyFont="1" applyBorder="1"/>
    <xf numFmtId="164" fontId="33" fillId="0" borderId="17" xfId="0" applyNumberFormat="1" applyFont="1" applyBorder="1" applyAlignment="1">
      <alignment vertical="center"/>
    </xf>
    <xf numFmtId="164" fontId="10" fillId="0" borderId="1" xfId="3" applyNumberFormat="1" applyFont="1" applyBorder="1" applyAlignment="1" applyProtection="1">
      <alignment horizontal="right" wrapText="1"/>
      <protection locked="0"/>
    </xf>
    <xf numFmtId="164" fontId="10" fillId="0" borderId="1" xfId="3" applyNumberFormat="1" applyFont="1" applyBorder="1" applyProtection="1">
      <protection locked="0"/>
    </xf>
    <xf numFmtId="164" fontId="10" fillId="0" borderId="2" xfId="0" applyNumberFormat="1" applyFont="1" applyBorder="1"/>
    <xf numFmtId="9" fontId="10" fillId="2" borderId="1" xfId="2" applyNumberFormat="1" applyFont="1" applyFill="1" applyBorder="1" applyProtection="1">
      <protection locked="0"/>
    </xf>
    <xf numFmtId="166" fontId="10" fillId="0" borderId="1" xfId="0" applyNumberFormat="1" applyFont="1" applyBorder="1" applyProtection="1">
      <protection locked="0"/>
    </xf>
    <xf numFmtId="1" fontId="10" fillId="0" borderId="1" xfId="0" applyNumberFormat="1" applyFont="1" applyBorder="1" applyProtection="1">
      <protection locked="0"/>
    </xf>
    <xf numFmtId="166" fontId="10" fillId="0" borderId="1" xfId="2" applyNumberFormat="1" applyFont="1" applyBorder="1" applyProtection="1">
      <protection locked="0"/>
    </xf>
    <xf numFmtId="164" fontId="28" fillId="0" borderId="21" xfId="0" applyNumberFormat="1" applyFont="1" applyBorder="1" applyProtection="1">
      <protection locked="0"/>
    </xf>
    <xf numFmtId="164" fontId="28" fillId="0" borderId="17" xfId="0" applyNumberFormat="1" applyFont="1" applyBorder="1" applyProtection="1">
      <protection locked="0"/>
    </xf>
    <xf numFmtId="164" fontId="28" fillId="0" borderId="20" xfId="0" applyNumberFormat="1" applyFont="1" applyBorder="1" applyProtection="1">
      <protection locked="0"/>
    </xf>
    <xf numFmtId="14" fontId="31" fillId="0" borderId="1" xfId="0" applyNumberFormat="1" applyFont="1" applyBorder="1" applyAlignment="1" applyProtection="1">
      <alignment horizontal="right"/>
      <protection locked="0"/>
    </xf>
    <xf numFmtId="167" fontId="28" fillId="0" borderId="1" xfId="3" applyNumberFormat="1" applyFont="1" applyBorder="1" applyAlignment="1" applyProtection="1">
      <alignment horizontal="center" vertical="center"/>
      <protection locked="0"/>
    </xf>
    <xf numFmtId="164" fontId="28" fillId="0" borderId="21" xfId="0" applyNumberFormat="1" applyFont="1" applyBorder="1" applyAlignment="1">
      <alignment horizontal="center"/>
    </xf>
    <xf numFmtId="167" fontId="28" fillId="3" borderId="1" xfId="3" applyNumberFormat="1" applyFont="1" applyFill="1" applyBorder="1" applyAlignment="1" applyProtection="1">
      <alignment horizontal="center" vertical="center"/>
      <protection locked="0"/>
    </xf>
    <xf numFmtId="164" fontId="49" fillId="0" borderId="1" xfId="4" applyNumberFormat="1" applyFont="1" applyBorder="1" applyProtection="1">
      <protection locked="0"/>
    </xf>
    <xf numFmtId="0" fontId="28" fillId="0" borderId="0" xfId="0" applyFont="1" applyAlignment="1">
      <alignment horizontal="left" vertical="top" wrapText="1"/>
    </xf>
    <xf numFmtId="0" fontId="23" fillId="0" borderId="12" xfId="0" applyFont="1" applyBorder="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13" xfId="0" applyFont="1" applyBorder="1" applyAlignment="1" applyProtection="1">
      <alignment horizontal="left" vertical="top" wrapText="1"/>
      <protection locked="0"/>
    </xf>
    <xf numFmtId="0" fontId="23" fillId="0" borderId="14" xfId="0" applyFont="1" applyBorder="1" applyAlignment="1" applyProtection="1">
      <alignment horizontal="left" vertical="top" wrapText="1"/>
      <protection locked="0"/>
    </xf>
    <xf numFmtId="0" fontId="23" fillId="0" borderId="15" xfId="0" applyFont="1" applyBorder="1" applyAlignment="1" applyProtection="1">
      <alignment horizontal="left" vertical="top" wrapText="1"/>
      <protection locked="0"/>
    </xf>
    <xf numFmtId="0" fontId="23" fillId="0" borderId="16" xfId="0" applyFont="1" applyBorder="1" applyAlignment="1" applyProtection="1">
      <alignment horizontal="left" vertical="top" wrapText="1"/>
      <protection locked="0"/>
    </xf>
    <xf numFmtId="0" fontId="66" fillId="0" borderId="9" xfId="0" applyFont="1" applyBorder="1" applyAlignment="1">
      <alignment horizontal="left" vertical="top" wrapText="1"/>
    </xf>
    <xf numFmtId="0" fontId="66" fillId="0" borderId="10" xfId="0" applyFont="1" applyBorder="1" applyAlignment="1">
      <alignment horizontal="left" vertical="top" wrapText="1"/>
    </xf>
    <xf numFmtId="0" fontId="66" fillId="0" borderId="11" xfId="0" applyFont="1" applyBorder="1" applyAlignment="1">
      <alignment horizontal="left" vertical="top" wrapText="1"/>
    </xf>
    <xf numFmtId="0" fontId="66" fillId="0" borderId="12" xfId="0" applyFont="1" applyBorder="1" applyAlignment="1">
      <alignment horizontal="left" vertical="top" wrapText="1"/>
    </xf>
    <xf numFmtId="0" fontId="66" fillId="0" borderId="0" xfId="0" applyFont="1" applyAlignment="1">
      <alignment horizontal="left" vertical="top" wrapText="1"/>
    </xf>
    <xf numFmtId="0" fontId="66" fillId="0" borderId="13" xfId="0" applyFont="1" applyBorder="1" applyAlignment="1">
      <alignment horizontal="left" vertical="top" wrapText="1"/>
    </xf>
    <xf numFmtId="0" fontId="27" fillId="0" borderId="9" xfId="0" applyFont="1" applyBorder="1" applyAlignment="1" applyProtection="1">
      <alignment horizontal="left" vertical="top" wrapText="1"/>
      <protection locked="0"/>
    </xf>
    <xf numFmtId="0" fontId="27" fillId="0" borderId="10" xfId="0" applyFont="1" applyBorder="1" applyAlignment="1" applyProtection="1">
      <alignment horizontal="left" vertical="top" wrapText="1"/>
      <protection locked="0"/>
    </xf>
    <xf numFmtId="0" fontId="27" fillId="0" borderId="11" xfId="0" applyFont="1" applyBorder="1" applyAlignment="1" applyProtection="1">
      <alignment horizontal="left" vertical="top" wrapText="1"/>
      <protection locked="0"/>
    </xf>
    <xf numFmtId="0" fontId="27" fillId="0" borderId="14" xfId="0" applyFont="1" applyBorder="1" applyAlignment="1" applyProtection="1">
      <alignment horizontal="left" vertical="top" wrapText="1"/>
      <protection locked="0"/>
    </xf>
    <xf numFmtId="0" fontId="27" fillId="0" borderId="15" xfId="0" applyFont="1" applyBorder="1" applyAlignment="1" applyProtection="1">
      <alignment horizontal="left" vertical="top" wrapText="1"/>
      <protection locked="0"/>
    </xf>
    <xf numFmtId="0" fontId="27" fillId="0" borderId="16" xfId="0" applyFont="1" applyBorder="1" applyAlignment="1" applyProtection="1">
      <alignment horizontal="left" vertical="top" wrapText="1"/>
      <protection locked="0"/>
    </xf>
    <xf numFmtId="0" fontId="27" fillId="0" borderId="12" xfId="0" applyFont="1" applyBorder="1" applyAlignment="1" applyProtection="1">
      <alignment horizontal="left" vertical="top" wrapText="1"/>
      <protection locked="0"/>
    </xf>
    <xf numFmtId="0" fontId="27" fillId="0" borderId="0" xfId="0" applyFont="1" applyAlignment="1" applyProtection="1">
      <alignment horizontal="left" vertical="top" wrapText="1"/>
      <protection locked="0"/>
    </xf>
    <xf numFmtId="0" fontId="27" fillId="0" borderId="13" xfId="0" applyFont="1" applyBorder="1" applyAlignment="1" applyProtection="1">
      <alignment horizontal="left" vertical="top" wrapText="1"/>
      <protection locked="0"/>
    </xf>
    <xf numFmtId="0" fontId="10" fillId="0" borderId="9"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35" fillId="0" borderId="0" xfId="0" applyFont="1" applyAlignment="1">
      <alignment horizontal="left" vertical="center" wrapText="1"/>
    </xf>
    <xf numFmtId="0" fontId="41" fillId="0" borderId="0" xfId="0" applyFont="1" applyAlignment="1">
      <alignment horizontal="left" vertical="top" wrapText="1"/>
    </xf>
    <xf numFmtId="0" fontId="23" fillId="0" borderId="9" xfId="0" applyFont="1" applyBorder="1" applyAlignment="1" applyProtection="1">
      <alignment horizontal="left" vertical="top" wrapText="1"/>
      <protection locked="0"/>
    </xf>
    <xf numFmtId="0" fontId="23" fillId="0" borderId="10"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35" fillId="0" borderId="0" xfId="0" applyFont="1" applyAlignment="1">
      <alignment horizontal="left" vertical="top" wrapText="1"/>
    </xf>
    <xf numFmtId="0" fontId="101" fillId="0" borderId="0" xfId="0" applyFont="1" applyAlignment="1">
      <alignment horizontal="right"/>
    </xf>
    <xf numFmtId="0" fontId="65" fillId="0" borderId="9" xfId="0" applyFont="1" applyBorder="1" applyAlignment="1" applyProtection="1">
      <alignment horizontal="left" vertical="top" wrapText="1"/>
      <protection locked="0"/>
    </xf>
    <xf numFmtId="0" fontId="65" fillId="0" borderId="10" xfId="0" applyFont="1" applyBorder="1" applyAlignment="1" applyProtection="1">
      <alignment horizontal="left" vertical="top" wrapText="1"/>
      <protection locked="0"/>
    </xf>
    <xf numFmtId="0" fontId="65" fillId="0" borderId="11" xfId="0" applyFont="1" applyBorder="1" applyAlignment="1" applyProtection="1">
      <alignment horizontal="left" vertical="top" wrapText="1"/>
      <protection locked="0"/>
    </xf>
    <xf numFmtId="0" fontId="65" fillId="0" borderId="12" xfId="0" applyFont="1" applyBorder="1" applyAlignment="1" applyProtection="1">
      <alignment horizontal="left" vertical="top" wrapText="1"/>
      <protection locked="0"/>
    </xf>
    <xf numFmtId="0" fontId="65" fillId="0" borderId="0" xfId="0" applyFont="1" applyAlignment="1" applyProtection="1">
      <alignment horizontal="left" vertical="top" wrapText="1"/>
      <protection locked="0"/>
    </xf>
    <xf numFmtId="0" fontId="65" fillId="0" borderId="13" xfId="0" applyFont="1" applyBorder="1" applyAlignment="1" applyProtection="1">
      <alignment horizontal="left" vertical="top" wrapText="1"/>
      <protection locked="0"/>
    </xf>
    <xf numFmtId="0" fontId="65" fillId="0" borderId="14" xfId="0" applyFont="1" applyBorder="1" applyAlignment="1" applyProtection="1">
      <alignment horizontal="left" vertical="top" wrapText="1"/>
      <protection locked="0"/>
    </xf>
    <xf numFmtId="0" fontId="65" fillId="0" borderId="15" xfId="0" applyFont="1" applyBorder="1" applyAlignment="1" applyProtection="1">
      <alignment horizontal="left" vertical="top" wrapText="1"/>
      <protection locked="0"/>
    </xf>
    <xf numFmtId="0" fontId="65" fillId="0" borderId="16" xfId="0" applyFont="1" applyBorder="1" applyAlignment="1" applyProtection="1">
      <alignment horizontal="left" vertical="top" wrapText="1"/>
      <protection locked="0"/>
    </xf>
    <xf numFmtId="0" fontId="84" fillId="0" borderId="0" xfId="0" applyFont="1" applyAlignment="1">
      <alignment horizontal="left" vertical="top" wrapText="1"/>
    </xf>
    <xf numFmtId="0" fontId="50" fillId="3" borderId="3" xfId="0" applyFont="1" applyFill="1" applyBorder="1" applyAlignment="1">
      <alignment horizontal="center" vertical="center" wrapText="1"/>
    </xf>
    <xf numFmtId="0" fontId="50" fillId="3" borderId="4" xfId="0" applyFont="1" applyFill="1" applyBorder="1" applyAlignment="1">
      <alignment horizontal="center" vertical="center" wrapText="1"/>
    </xf>
    <xf numFmtId="0" fontId="50" fillId="3" borderId="5" xfId="0" applyFont="1" applyFill="1" applyBorder="1" applyAlignment="1">
      <alignment horizontal="center" vertical="center" wrapText="1"/>
    </xf>
    <xf numFmtId="0" fontId="23" fillId="0" borderId="0" xfId="0" applyFont="1" applyAlignment="1">
      <alignment horizontal="left" vertical="top"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164" fontId="10" fillId="2" borderId="1" xfId="3" applyNumberFormat="1" applyFont="1" applyFill="1" applyBorder="1" applyAlignment="1" applyProtection="1">
      <alignment horizontal="center"/>
      <protection locked="0"/>
    </xf>
    <xf numFmtId="164" fontId="10" fillId="2" borderId="2" xfId="3" applyNumberFormat="1" applyFont="1" applyFill="1" applyBorder="1" applyAlignment="1" applyProtection="1">
      <alignment horizontal="center"/>
      <protection locked="0"/>
    </xf>
    <xf numFmtId="0" fontId="63" fillId="0" borderId="9" xfId="0" applyFont="1" applyBorder="1" applyAlignment="1" applyProtection="1">
      <alignment horizontal="left" vertical="top" wrapText="1"/>
      <protection locked="0"/>
    </xf>
    <xf numFmtId="0" fontId="94" fillId="0" borderId="10" xfId="0" applyFont="1" applyBorder="1" applyAlignment="1" applyProtection="1">
      <alignment horizontal="left" vertical="top" wrapText="1"/>
      <protection locked="0"/>
    </xf>
    <xf numFmtId="0" fontId="94" fillId="0" borderId="11" xfId="0" applyFont="1" applyBorder="1" applyAlignment="1" applyProtection="1">
      <alignment horizontal="left" vertical="top" wrapText="1"/>
      <protection locked="0"/>
    </xf>
    <xf numFmtId="0" fontId="94" fillId="0" borderId="12" xfId="0" applyFont="1" applyBorder="1" applyAlignment="1" applyProtection="1">
      <alignment horizontal="left" vertical="top" wrapText="1"/>
      <protection locked="0"/>
    </xf>
    <xf numFmtId="0" fontId="94" fillId="0" borderId="0" xfId="0" applyFont="1" applyAlignment="1" applyProtection="1">
      <alignment horizontal="left" vertical="top" wrapText="1"/>
      <protection locked="0"/>
    </xf>
    <xf numFmtId="0" fontId="94" fillId="0" borderId="13" xfId="0" applyFont="1" applyBorder="1" applyAlignment="1" applyProtection="1">
      <alignment horizontal="left" vertical="top" wrapText="1"/>
      <protection locked="0"/>
    </xf>
    <xf numFmtId="0" fontId="94" fillId="0" borderId="14" xfId="0" applyFont="1" applyBorder="1" applyAlignment="1" applyProtection="1">
      <alignment horizontal="left" vertical="top" wrapText="1"/>
      <protection locked="0"/>
    </xf>
    <xf numFmtId="0" fontId="94" fillId="0" borderId="15" xfId="0" applyFont="1" applyBorder="1" applyAlignment="1" applyProtection="1">
      <alignment horizontal="left" vertical="top" wrapText="1"/>
      <protection locked="0"/>
    </xf>
    <xf numFmtId="0" fontId="94" fillId="0" borderId="16"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95" fillId="0" borderId="10" xfId="0" applyFont="1" applyBorder="1" applyAlignment="1" applyProtection="1">
      <alignment horizontal="left" vertical="top" wrapText="1"/>
      <protection locked="0"/>
    </xf>
    <xf numFmtId="0" fontId="95" fillId="0" borderId="11" xfId="0" applyFont="1" applyBorder="1" applyAlignment="1" applyProtection="1">
      <alignment horizontal="left" vertical="top" wrapText="1"/>
      <protection locked="0"/>
    </xf>
    <xf numFmtId="0" fontId="95" fillId="0" borderId="12" xfId="0" applyFont="1" applyBorder="1" applyAlignment="1" applyProtection="1">
      <alignment horizontal="left" vertical="top" wrapText="1"/>
      <protection locked="0"/>
    </xf>
    <xf numFmtId="0" fontId="95" fillId="0" borderId="0" xfId="0" applyFont="1" applyAlignment="1" applyProtection="1">
      <alignment horizontal="left" vertical="top" wrapText="1"/>
      <protection locked="0"/>
    </xf>
    <xf numFmtId="0" fontId="95" fillId="0" borderId="13" xfId="0" applyFont="1" applyBorder="1" applyAlignment="1" applyProtection="1">
      <alignment horizontal="left" vertical="top" wrapText="1"/>
      <protection locked="0"/>
    </xf>
    <xf numFmtId="0" fontId="95" fillId="0" borderId="14" xfId="0" applyFont="1" applyBorder="1" applyAlignment="1" applyProtection="1">
      <alignment horizontal="left" vertical="top" wrapText="1"/>
      <protection locked="0"/>
    </xf>
    <xf numFmtId="0" fontId="95" fillId="0" borderId="15" xfId="0" applyFont="1" applyBorder="1" applyAlignment="1" applyProtection="1">
      <alignment horizontal="left" vertical="top" wrapText="1"/>
      <protection locked="0"/>
    </xf>
    <xf numFmtId="0" fontId="95" fillId="0" borderId="16" xfId="0" applyFont="1" applyBorder="1" applyAlignment="1" applyProtection="1">
      <alignment horizontal="left" vertical="top" wrapText="1"/>
      <protection locked="0"/>
    </xf>
    <xf numFmtId="0" fontId="63" fillId="0" borderId="10" xfId="0" applyFont="1" applyBorder="1" applyAlignment="1" applyProtection="1">
      <alignment horizontal="left" vertical="top" wrapText="1"/>
      <protection locked="0"/>
    </xf>
    <xf numFmtId="0" fontId="63" fillId="0" borderId="11" xfId="0" applyFont="1" applyBorder="1" applyAlignment="1" applyProtection="1">
      <alignment horizontal="left" vertical="top" wrapText="1"/>
      <protection locked="0"/>
    </xf>
    <xf numFmtId="0" fontId="63" fillId="0" borderId="12" xfId="0" applyFont="1" applyBorder="1" applyAlignment="1" applyProtection="1">
      <alignment horizontal="left" vertical="top" wrapText="1"/>
      <protection locked="0"/>
    </xf>
    <xf numFmtId="0" fontId="63" fillId="0" borderId="0" xfId="0" applyFont="1" applyAlignment="1" applyProtection="1">
      <alignment horizontal="left" vertical="top" wrapText="1"/>
      <protection locked="0"/>
    </xf>
    <xf numFmtId="0" fontId="63" fillId="0" borderId="13" xfId="0" applyFont="1" applyBorder="1" applyAlignment="1" applyProtection="1">
      <alignment horizontal="left" vertical="top" wrapText="1"/>
      <protection locked="0"/>
    </xf>
    <xf numFmtId="0" fontId="63" fillId="0" borderId="14" xfId="0" applyFont="1" applyBorder="1" applyAlignment="1" applyProtection="1">
      <alignment horizontal="left" vertical="top" wrapText="1"/>
      <protection locked="0"/>
    </xf>
    <xf numFmtId="0" fontId="63" fillId="0" borderId="15" xfId="0" applyFont="1" applyBorder="1" applyAlignment="1" applyProtection="1">
      <alignment horizontal="left" vertical="top" wrapText="1"/>
      <protection locked="0"/>
    </xf>
    <xf numFmtId="0" fontId="63" fillId="0" borderId="16" xfId="0" applyFont="1" applyBorder="1" applyAlignment="1" applyProtection="1">
      <alignment horizontal="left" vertical="top" wrapText="1"/>
      <protection locked="0"/>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0" fillId="0" borderId="0" xfId="0" applyAlignment="1">
      <alignment wrapText="1"/>
    </xf>
    <xf numFmtId="0" fontId="89" fillId="0" borderId="0" xfId="0" applyFont="1" applyAlignment="1">
      <alignment horizontal="left" vertical="top" wrapText="1"/>
    </xf>
    <xf numFmtId="0" fontId="100" fillId="0" borderId="1" xfId="0" applyFont="1" applyBorder="1" applyAlignment="1">
      <alignment horizontal="left" vertical="center" wrapText="1"/>
    </xf>
    <xf numFmtId="0" fontId="100" fillId="0" borderId="2" xfId="0" applyFont="1" applyBorder="1" applyAlignment="1">
      <alignment horizontal="left" vertical="center" wrapText="1"/>
    </xf>
    <xf numFmtId="43" fontId="86" fillId="2" borderId="1" xfId="3" applyFont="1" applyFill="1" applyBorder="1" applyAlignment="1" applyProtection="1">
      <alignment horizontal="center"/>
      <protection locked="0"/>
    </xf>
    <xf numFmtId="43" fontId="86" fillId="2" borderId="2" xfId="3" applyFont="1" applyFill="1" applyBorder="1" applyAlignment="1" applyProtection="1">
      <alignment horizontal="center"/>
      <protection locked="0"/>
    </xf>
    <xf numFmtId="0" fontId="17" fillId="0" borderId="9"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3" xfId="0" applyFont="1" applyBorder="1" applyAlignment="1" applyProtection="1">
      <alignment horizontal="left" vertical="top" wrapText="1"/>
      <protection locked="0"/>
    </xf>
    <xf numFmtId="0" fontId="17" fillId="0" borderId="14" xfId="0" applyFont="1" applyBorder="1" applyAlignment="1" applyProtection="1">
      <alignment horizontal="left" vertical="top" wrapText="1"/>
      <protection locked="0"/>
    </xf>
    <xf numFmtId="0" fontId="17" fillId="0" borderId="15" xfId="0" applyFont="1" applyBorder="1" applyAlignment="1" applyProtection="1">
      <alignment horizontal="left" vertical="top" wrapText="1"/>
      <protection locked="0"/>
    </xf>
    <xf numFmtId="0" fontId="17" fillId="0" borderId="16"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14"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16"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0" fillId="0" borderId="14" xfId="0" applyFont="1" applyBorder="1" applyAlignment="1" applyProtection="1">
      <alignment horizontal="left" vertical="top" wrapText="1"/>
      <protection locked="0"/>
    </xf>
    <xf numFmtId="0" fontId="10" fillId="0" borderId="15" xfId="0" applyFont="1" applyBorder="1" applyAlignment="1" applyProtection="1">
      <alignment horizontal="left" vertical="top" wrapText="1"/>
      <protection locked="0"/>
    </xf>
    <xf numFmtId="0" fontId="10" fillId="0" borderId="16"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12"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21" fillId="0" borderId="14" xfId="0" applyFont="1" applyBorder="1" applyAlignment="1" applyProtection="1">
      <alignment horizontal="left" vertical="top" wrapText="1"/>
      <protection locked="0"/>
    </xf>
    <xf numFmtId="0" fontId="21" fillId="0" borderId="15" xfId="0" applyFont="1" applyBorder="1" applyAlignment="1" applyProtection="1">
      <alignment horizontal="left" vertical="top" wrapText="1"/>
      <protection locked="0"/>
    </xf>
    <xf numFmtId="0" fontId="21" fillId="0" borderId="16" xfId="0" applyFont="1" applyBorder="1" applyAlignment="1" applyProtection="1">
      <alignment horizontal="left" vertical="top" wrapText="1"/>
      <protection locked="0"/>
    </xf>
    <xf numFmtId="0" fontId="28" fillId="0" borderId="9" xfId="0" applyFont="1" applyBorder="1" applyAlignment="1" applyProtection="1">
      <alignment horizontal="left" vertical="top" wrapText="1"/>
      <protection locked="0"/>
    </xf>
    <xf numFmtId="0" fontId="28" fillId="0" borderId="10" xfId="0" applyFont="1" applyBorder="1" applyAlignment="1" applyProtection="1">
      <alignment horizontal="left" vertical="top" wrapText="1"/>
      <protection locked="0"/>
    </xf>
    <xf numFmtId="0" fontId="28" fillId="0" borderId="11" xfId="0" applyFont="1" applyBorder="1" applyAlignment="1" applyProtection="1">
      <alignment horizontal="left" vertical="top" wrapText="1"/>
      <protection locked="0"/>
    </xf>
    <xf numFmtId="0" fontId="28" fillId="0" borderId="12" xfId="0" applyFont="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28" fillId="0" borderId="13" xfId="0" applyFont="1" applyBorder="1" applyAlignment="1" applyProtection="1">
      <alignment horizontal="left" vertical="top" wrapText="1"/>
      <protection locked="0"/>
    </xf>
    <xf numFmtId="0" fontId="28" fillId="0" borderId="14" xfId="0" applyFont="1" applyBorder="1" applyAlignment="1" applyProtection="1">
      <alignment horizontal="left" vertical="top" wrapText="1"/>
      <protection locked="0"/>
    </xf>
    <xf numFmtId="0" fontId="28" fillId="0" borderId="15" xfId="0" applyFont="1" applyBorder="1" applyAlignment="1" applyProtection="1">
      <alignment horizontal="left" vertical="top" wrapText="1"/>
      <protection locked="0"/>
    </xf>
    <xf numFmtId="0" fontId="28" fillId="0" borderId="16"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24" fillId="0" borderId="1" xfId="0" applyFont="1" applyBorder="1" applyAlignment="1">
      <alignment horizontal="left" vertical="center" wrapText="1"/>
    </xf>
    <xf numFmtId="0" fontId="23" fillId="0" borderId="1" xfId="0" applyFont="1" applyBorder="1" applyAlignment="1">
      <alignment horizontal="left" vertical="center" wrapText="1"/>
    </xf>
  </cellXfs>
  <cellStyles count="5">
    <cellStyle name="Comma" xfId="3" builtinId="3"/>
    <cellStyle name="Comma 2" xfId="4" xr:uid="{104CD87C-7A6F-4577-8654-8829CE99B893}"/>
    <cellStyle name="Hyperlink" xfId="1" builtinId="8"/>
    <cellStyle name="Normal" xfId="0" builtinId="0"/>
    <cellStyle name="Percent" xfId="2" builtinId="5"/>
  </cellStyles>
  <dxfs count="23">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ont>
        <color theme="6" tint="0.39994506668294322"/>
      </font>
      <fill>
        <patternFill>
          <bgColor theme="6" tint="0.39994506668294322"/>
        </patternFill>
      </fill>
    </dxf>
    <dxf>
      <fill>
        <patternFill>
          <bgColor theme="6" tint="0.39994506668294322"/>
        </patternFill>
      </fill>
    </dxf>
    <dxf>
      <fill>
        <patternFill>
          <bgColor theme="0"/>
        </patternFill>
      </fill>
    </dxf>
    <dxf>
      <fill>
        <patternFill>
          <bgColor theme="2" tint="-9.9948118533890809E-2"/>
        </patternFill>
      </fill>
    </dxf>
    <dxf>
      <fill>
        <patternFill>
          <bgColor theme="6" tint="0.39994506668294322"/>
        </patternFill>
      </fill>
    </dxf>
    <dxf>
      <fill>
        <patternFill>
          <bgColor theme="6" tint="0.39994506668294322"/>
        </patternFill>
      </fill>
    </dxf>
    <dxf>
      <fill>
        <patternFill>
          <bgColor theme="6" tint="0.39994506668294322"/>
        </patternFill>
      </fill>
    </dxf>
    <dxf>
      <font>
        <color theme="6" tint="0.39994506668294322"/>
      </font>
      <fill>
        <patternFill>
          <bgColor theme="6" tint="0.39994506668294322"/>
        </patternFill>
      </fill>
    </dxf>
    <dxf>
      <fill>
        <patternFill>
          <bgColor theme="6" tint="0.39994506668294322"/>
        </patternFill>
      </fill>
    </dxf>
    <dxf>
      <fill>
        <patternFill>
          <bgColor theme="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38806A"/>
      <color rgb="FFFF9D0D"/>
      <color rgb="FF4B9BB4"/>
      <color rgb="FF347863"/>
      <color rgb="FF4BB498"/>
      <color rgb="FF649E44"/>
      <color rgb="FF395677"/>
      <color rgb="FF0E2845"/>
      <color rgb="FF285C0C"/>
      <color rgb="FF0946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b="1">
                <a:solidFill>
                  <a:srgbClr val="38806A"/>
                </a:solidFill>
                <a:latin typeface="Source Sans Pro" panose="020B0503030403020204" pitchFamily="34" charset="0"/>
                <a:ea typeface="Source Sans Pro" panose="020B0503030403020204" pitchFamily="34" charset="0"/>
              </a:rPr>
              <a:t>Resultatfordeling fordelt etter livssyklusstadium </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barChart>
        <c:barDir val="col"/>
        <c:grouping val="clustered"/>
        <c:varyColors val="0"/>
        <c:ser>
          <c:idx val="0"/>
          <c:order val="0"/>
          <c:tx>
            <c:strRef>
              <c:f>Resultater!$D$7</c:f>
              <c:strCache>
                <c:ptCount val="1"/>
                <c:pt idx="0">
                  <c:v>Nybygg (+ eventuell riving av eksisterende bebyggelse)  </c:v>
                </c:pt>
              </c:strCache>
            </c:strRef>
          </c:tx>
          <c:spPr>
            <a:solidFill>
              <a:srgbClr val="FF9D0D"/>
            </a:solidFill>
            <a:ln>
              <a:noFill/>
            </a:ln>
            <a:effectLst/>
          </c:spPr>
          <c:invertIfNegative val="0"/>
          <c:dLbls>
            <c:delete val="1"/>
          </c:dLbls>
          <c:cat>
            <c:strRef>
              <c:f>Resultater!$C$8:$C$16</c:f>
              <c:strCache>
                <c:ptCount val="9"/>
                <c:pt idx="0">
                  <c:v>A1-A3 </c:v>
                </c:pt>
                <c:pt idx="1">
                  <c:v>A4 </c:v>
                </c:pt>
                <c:pt idx="2">
                  <c:v>A5 </c:v>
                </c:pt>
                <c:pt idx="3">
                  <c:v>A5 </c:v>
                </c:pt>
                <c:pt idx="4">
                  <c:v>B1-B3 </c:v>
                </c:pt>
                <c:pt idx="5">
                  <c:v>B4-B5 </c:v>
                </c:pt>
                <c:pt idx="6">
                  <c:v>B6 </c:v>
                </c:pt>
                <c:pt idx="7">
                  <c:v>B8 </c:v>
                </c:pt>
                <c:pt idx="8">
                  <c:v>C1-C4 </c:v>
                </c:pt>
              </c:strCache>
            </c:strRef>
          </c:cat>
          <c:val>
            <c:numRef>
              <c:f>Resultater!$D$8:$D$16</c:f>
              <c:numCache>
                <c:formatCode>#,##0_);[Red]\(#,##0\)</c:formatCode>
                <c:ptCount val="9"/>
                <c:pt idx="0">
                  <c:v>3544334.0999999996</c:v>
                </c:pt>
                <c:pt idx="1">
                  <c:v>219547.90999999997</c:v>
                </c:pt>
                <c:pt idx="2">
                  <c:v>710873.12</c:v>
                </c:pt>
                <c:pt idx="4">
                  <c:v>0</c:v>
                </c:pt>
                <c:pt idx="5">
                  <c:v>608504.02</c:v>
                </c:pt>
                <c:pt idx="6">
                  <c:v>10263620</c:v>
                </c:pt>
                <c:pt idx="7">
                  <c:v>1685693</c:v>
                </c:pt>
                <c:pt idx="8">
                  <c:v>293306</c:v>
                </c:pt>
              </c:numCache>
            </c:numRef>
          </c:val>
          <c:extLst>
            <c:ext xmlns:c16="http://schemas.microsoft.com/office/drawing/2014/chart" uri="{C3380CC4-5D6E-409C-BE32-E72D297353CC}">
              <c16:uniqueId val="{00000000-0F1E-41F6-8BAB-B440EA503613}"/>
            </c:ext>
          </c:extLst>
        </c:ser>
        <c:ser>
          <c:idx val="1"/>
          <c:order val="1"/>
          <c:tx>
            <c:strRef>
              <c:f>Resultater!$E$7</c:f>
              <c:strCache>
                <c:ptCount val="1"/>
                <c:pt idx="0">
                  <c:v>Bevaring gjennom rehabilitering/ombygging</c:v>
                </c:pt>
              </c:strCache>
            </c:strRef>
          </c:tx>
          <c:spPr>
            <a:solidFill>
              <a:srgbClr val="347863"/>
            </a:solidFill>
            <a:ln>
              <a:noFill/>
            </a:ln>
            <a:effectLst/>
          </c:spPr>
          <c:invertIfNegative val="0"/>
          <c:dLbls>
            <c:delete val="1"/>
          </c:dLbls>
          <c:cat>
            <c:strRef>
              <c:f>Resultater!$C$8:$C$16</c:f>
              <c:strCache>
                <c:ptCount val="9"/>
                <c:pt idx="0">
                  <c:v>A1-A3 </c:v>
                </c:pt>
                <c:pt idx="1">
                  <c:v>A4 </c:v>
                </c:pt>
                <c:pt idx="2">
                  <c:v>A5 </c:v>
                </c:pt>
                <c:pt idx="3">
                  <c:v>A5 </c:v>
                </c:pt>
                <c:pt idx="4">
                  <c:v>B1-B3 </c:v>
                </c:pt>
                <c:pt idx="5">
                  <c:v>B4-B5 </c:v>
                </c:pt>
                <c:pt idx="6">
                  <c:v>B6 </c:v>
                </c:pt>
                <c:pt idx="7">
                  <c:v>B8 </c:v>
                </c:pt>
                <c:pt idx="8">
                  <c:v>C1-C4 </c:v>
                </c:pt>
              </c:strCache>
            </c:strRef>
          </c:cat>
          <c:val>
            <c:numRef>
              <c:f>Resultater!$E$8:$E$16</c:f>
              <c:numCache>
                <c:formatCode>#,##0_);[Red]\(#,##0\)</c:formatCode>
                <c:ptCount val="9"/>
                <c:pt idx="0">
                  <c:v>1661222.52</c:v>
                </c:pt>
                <c:pt idx="1">
                  <c:v>70946.600000000006</c:v>
                </c:pt>
                <c:pt idx="2">
                  <c:v>484803.3</c:v>
                </c:pt>
                <c:pt idx="4">
                  <c:v>0</c:v>
                </c:pt>
                <c:pt idx="5">
                  <c:v>258543.30000000002</c:v>
                </c:pt>
                <c:pt idx="6">
                  <c:v>10263620</c:v>
                </c:pt>
                <c:pt idx="7">
                  <c:v>1685693</c:v>
                </c:pt>
                <c:pt idx="8">
                  <c:v>202755</c:v>
                </c:pt>
              </c:numCache>
            </c:numRef>
          </c:val>
          <c:extLst>
            <c:ext xmlns:c16="http://schemas.microsoft.com/office/drawing/2014/chart" uri="{C3380CC4-5D6E-409C-BE32-E72D297353CC}">
              <c16:uniqueId val="{00000001-0F1E-41F6-8BAB-B440EA503613}"/>
            </c:ext>
          </c:extLst>
        </c:ser>
        <c:ser>
          <c:idx val="2"/>
          <c:order val="2"/>
          <c:tx>
            <c:strRef>
              <c:f>Resultater!$F$7</c:f>
              <c:strCache>
                <c:ptCount val="1"/>
                <c:pt idx="0">
                  <c:v>Vesentlige naturinngrep </c:v>
                </c:pt>
              </c:strCache>
            </c:strRef>
          </c:tx>
          <c:spPr>
            <a:solidFill>
              <a:schemeClr val="accent3"/>
            </a:solidFill>
            <a:ln>
              <a:noFill/>
            </a:ln>
            <a:effectLst/>
          </c:spPr>
          <c:invertIfNegative val="0"/>
          <c:dLbls>
            <c:delete val="1"/>
          </c:dLbls>
          <c:cat>
            <c:strRef>
              <c:f>Resultater!$C$8:$C$16</c:f>
              <c:strCache>
                <c:ptCount val="9"/>
                <c:pt idx="0">
                  <c:v>A1-A3 </c:v>
                </c:pt>
                <c:pt idx="1">
                  <c:v>A4 </c:v>
                </c:pt>
                <c:pt idx="2">
                  <c:v>A5 </c:v>
                </c:pt>
                <c:pt idx="3">
                  <c:v>A5 </c:v>
                </c:pt>
                <c:pt idx="4">
                  <c:v>B1-B3 </c:v>
                </c:pt>
                <c:pt idx="5">
                  <c:v>B4-B5 </c:v>
                </c:pt>
                <c:pt idx="6">
                  <c:v>B6 </c:v>
                </c:pt>
                <c:pt idx="7">
                  <c:v>B8 </c:v>
                </c:pt>
                <c:pt idx="8">
                  <c:v>C1-C4 </c:v>
                </c:pt>
              </c:strCache>
            </c:strRef>
          </c:cat>
          <c:val>
            <c:numRef>
              <c:f>Resultater!$F$8:$F$16</c:f>
              <c:numCache>
                <c:formatCode>#,##0_);[Red]\(#,##0\)</c:formatCode>
                <c:ptCount val="9"/>
                <c:pt idx="3">
                  <c:v>0</c:v>
                </c:pt>
              </c:numCache>
            </c:numRef>
          </c:val>
          <c:extLst>
            <c:ext xmlns:c16="http://schemas.microsoft.com/office/drawing/2014/chart" uri="{C3380CC4-5D6E-409C-BE32-E72D297353CC}">
              <c16:uniqueId val="{00000002-0F1E-41F6-8BAB-B440EA503613}"/>
            </c:ext>
          </c:extLst>
        </c:ser>
        <c:dLbls>
          <c:dLblPos val="outEnd"/>
          <c:showLegendKey val="0"/>
          <c:showVal val="1"/>
          <c:showCatName val="0"/>
          <c:showSerName val="0"/>
          <c:showPercent val="0"/>
          <c:showBubbleSize val="0"/>
        </c:dLbls>
        <c:gapWidth val="219"/>
        <c:overlap val="-27"/>
        <c:axId val="1772315552"/>
        <c:axId val="1772313632"/>
      </c:barChart>
      <c:catAx>
        <c:axId val="1772315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72313632"/>
        <c:crosses val="autoZero"/>
        <c:auto val="1"/>
        <c:lblAlgn val="ctr"/>
        <c:lblOffset val="100"/>
        <c:noMultiLvlLbl val="0"/>
      </c:catAx>
      <c:valAx>
        <c:axId val="177231363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72315552"/>
        <c:crosses val="autoZero"/>
        <c:crossBetween val="between"/>
        <c:dispUnits>
          <c:builtInUnit val="thousands"/>
          <c:dispUnitsLbl>
            <c:layout>
              <c:manualLayout>
                <c:xMode val="edge"/>
                <c:yMode val="edge"/>
                <c:x val="5.8153452358814433E-3"/>
                <c:y val="9.4465523580022193E-2"/>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TONN</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rgbClr val="38806A"/>
                </a:solidFill>
                <a:latin typeface="Source Sans Pro" panose="020B0503030403020204" pitchFamily="34" charset="0"/>
                <a:ea typeface="Source Sans Pro" panose="020B0503030403020204" pitchFamily="34" charset="0"/>
                <a:cs typeface="+mn-cs"/>
              </a:defRPr>
            </a:pPr>
            <a:r>
              <a:rPr lang="en-US" sz="1400" b="1" i="0" u="none" strike="noStrike" kern="1200" spc="0" baseline="0">
                <a:solidFill>
                  <a:srgbClr val="38806A"/>
                </a:solidFill>
                <a:latin typeface="Source Sans Pro" panose="020B0503030403020204" pitchFamily="34" charset="0"/>
                <a:ea typeface="Source Sans Pro" panose="020B0503030403020204" pitchFamily="34" charset="0"/>
                <a:cs typeface="+mn-cs"/>
              </a:rPr>
              <a:t>Resultatfordeling fordelt etter livssyklusstadium (B6)</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rgbClr val="38806A"/>
              </a:solidFill>
              <a:latin typeface="Source Sans Pro" panose="020B0503030403020204" pitchFamily="34" charset="0"/>
              <a:ea typeface="Source Sans Pro" panose="020B0503030403020204" pitchFamily="34" charset="0"/>
              <a:cs typeface="+mn-cs"/>
            </a:defRPr>
          </a:pPr>
          <a:endParaRPr lang="nb-NO"/>
        </a:p>
      </c:txPr>
    </c:title>
    <c:autoTitleDeleted val="0"/>
    <c:plotArea>
      <c:layout/>
      <c:barChart>
        <c:barDir val="col"/>
        <c:grouping val="clustered"/>
        <c:varyColors val="0"/>
        <c:ser>
          <c:idx val="0"/>
          <c:order val="0"/>
          <c:tx>
            <c:strRef>
              <c:f>Resultater!$D$7</c:f>
              <c:strCache>
                <c:ptCount val="1"/>
                <c:pt idx="0">
                  <c:v>Nybygg (+ eventuell riving av eksisterende bebyggelse)  </c:v>
                </c:pt>
              </c:strCache>
            </c:strRef>
          </c:tx>
          <c:spPr>
            <a:solidFill>
              <a:srgbClr val="FF9D0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Resultater!$D$12:$D$15</c15:sqref>
                  </c15:fullRef>
                </c:ext>
              </c:extLst>
              <c:f>Resultater!$D$14</c:f>
              <c:numCache>
                <c:formatCode>#,##0_);[Red]\(#,##0\)</c:formatCode>
                <c:ptCount val="1"/>
                <c:pt idx="0">
                  <c:v>10263620</c:v>
                </c:pt>
              </c:numCache>
            </c:numRef>
          </c:val>
          <c:extLst>
            <c:ext xmlns:c15="http://schemas.microsoft.com/office/drawing/2012/chart" uri="{02D57815-91ED-43cb-92C2-25804820EDAC}">
              <c15:filteredCategoryTitle>
                <c15:cat>
                  <c:multiLvlStrRef>
                    <c:extLst>
                      <c:ext uri="{02D57815-91ED-43cb-92C2-25804820EDAC}">
                        <c15:formulaRef>
                          <c15:sqref>Resultater!$O$12:$P$15</c15:sqref>
                        </c15:formulaRef>
                      </c:ext>
                    </c:extLst>
                  </c:multiLvlStrRef>
                </c15:cat>
              </c15:filteredCategoryTitle>
            </c:ext>
            <c:ext xmlns:c16="http://schemas.microsoft.com/office/drawing/2014/chart" uri="{C3380CC4-5D6E-409C-BE32-E72D297353CC}">
              <c16:uniqueId val="{00000000-B468-49F8-A49B-216D0AB6AEF4}"/>
            </c:ext>
          </c:extLst>
        </c:ser>
        <c:ser>
          <c:idx val="1"/>
          <c:order val="1"/>
          <c:tx>
            <c:strRef>
              <c:f>Resultater!$E$7</c:f>
              <c:strCache>
                <c:ptCount val="1"/>
                <c:pt idx="0">
                  <c:v>Bevaring gjennom rehabilitering/ombygging</c:v>
                </c:pt>
              </c:strCache>
            </c:strRef>
          </c:tx>
          <c:spPr>
            <a:solidFill>
              <a:srgbClr val="34786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Resultater!$E$12:$E$15</c15:sqref>
                  </c15:fullRef>
                </c:ext>
              </c:extLst>
              <c:f>Resultater!$E$14</c:f>
              <c:numCache>
                <c:formatCode>#,##0_);[Red]\(#,##0\)</c:formatCode>
                <c:ptCount val="1"/>
                <c:pt idx="0">
                  <c:v>10263620</c:v>
                </c:pt>
              </c:numCache>
            </c:numRef>
          </c:val>
          <c:extLst>
            <c:ext xmlns:c15="http://schemas.microsoft.com/office/drawing/2012/chart" uri="{02D57815-91ED-43cb-92C2-25804820EDAC}">
              <c15:filteredCategoryTitle>
                <c15:cat>
                  <c:multiLvlStrRef>
                    <c:extLst>
                      <c:ext uri="{02D57815-91ED-43cb-92C2-25804820EDAC}">
                        <c15:formulaRef>
                          <c15:sqref>Resultater!$O$12:$P$15</c15:sqref>
                        </c15:formulaRef>
                      </c:ext>
                    </c:extLst>
                  </c:multiLvlStrRef>
                </c15:cat>
              </c15:filteredCategoryTitle>
            </c:ext>
            <c:ext xmlns:c16="http://schemas.microsoft.com/office/drawing/2014/chart" uri="{C3380CC4-5D6E-409C-BE32-E72D297353CC}">
              <c16:uniqueId val="{00000001-B468-49F8-A49B-216D0AB6AEF4}"/>
            </c:ext>
          </c:extLst>
        </c:ser>
        <c:dLbls>
          <c:dLblPos val="outEnd"/>
          <c:showLegendKey val="0"/>
          <c:showVal val="1"/>
          <c:showCatName val="0"/>
          <c:showSerName val="0"/>
          <c:showPercent val="0"/>
          <c:showBubbleSize val="0"/>
        </c:dLbls>
        <c:gapWidth val="219"/>
        <c:overlap val="-27"/>
        <c:axId val="1189473423"/>
        <c:axId val="1189466223"/>
        <c:extLst>
          <c:ext xmlns:c15="http://schemas.microsoft.com/office/drawing/2012/chart" uri="{02D57815-91ED-43cb-92C2-25804820EDAC}">
            <c15:filteredBarSeries>
              <c15:ser>
                <c:idx val="2"/>
                <c:order val="2"/>
                <c:tx>
                  <c:strRef>
                    <c:extLst>
                      <c:ext uri="{02D57815-91ED-43cb-92C2-25804820EDAC}">
                        <c15:formulaRef>
                          <c15:sqref>Resultater!$F$7</c15:sqref>
                        </c15:formulaRef>
                      </c:ext>
                    </c:extLst>
                    <c:strCache>
                      <c:ptCount val="1"/>
                      <c:pt idx="0">
                        <c:v>Vesentlige naturinngrep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ullRef>
                          <c15:sqref>Resultater!$F$12:$F$15</c15:sqref>
                        </c15:fullRef>
                        <c15:formulaRef>
                          <c15:sqref>Resultater!$F$14</c15:sqref>
                        </c15:formulaRef>
                      </c:ext>
                    </c:extLst>
                    <c:numCache>
                      <c:formatCode>#,##0_);[Red]\(#,##0\)</c:formatCode>
                      <c:ptCount val="1"/>
                    </c:numCache>
                  </c:numRef>
                </c:val>
                <c:extLst>
                  <c:ext uri="{02D57815-91ED-43cb-92C2-25804820EDAC}">
                    <c15:filteredCategoryTitle>
                      <c15:cat>
                        <c:multiLvlStrRef>
                          <c:extLst>
                            <c:ext uri="{02D57815-91ED-43cb-92C2-25804820EDAC}">
                              <c15:formulaRef>
                                <c15:sqref>Resultater!$O$12:$P$15</c15:sqref>
                              </c15:formulaRef>
                            </c:ext>
                          </c:extLst>
                        </c:multiLvlStrRef>
                      </c15:cat>
                    </c15:filteredCategoryTitle>
                  </c:ext>
                  <c:ext xmlns:c16="http://schemas.microsoft.com/office/drawing/2014/chart" uri="{C3380CC4-5D6E-409C-BE32-E72D297353CC}">
                    <c16:uniqueId val="{00000002-B468-49F8-A49B-216D0AB6AEF4}"/>
                  </c:ext>
                </c:extLst>
              </c15:ser>
            </c15:filteredBarSeries>
          </c:ext>
        </c:extLst>
      </c:barChart>
      <c:catAx>
        <c:axId val="1189473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89466223"/>
        <c:crosses val="autoZero"/>
        <c:auto val="1"/>
        <c:lblAlgn val="ctr"/>
        <c:lblOffset val="100"/>
        <c:noMultiLvlLbl val="0"/>
      </c:catAx>
      <c:valAx>
        <c:axId val="1189466223"/>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89473423"/>
        <c:crosses val="autoZero"/>
        <c:crossBetween val="between"/>
        <c:dispUnits>
          <c:builtInUnit val="thousands"/>
          <c:dispUnitsLbl>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TONN</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rgbClr val="38806A"/>
                </a:solidFill>
                <a:latin typeface="Source Sans Pro" panose="020B0503030403020204" pitchFamily="34" charset="0"/>
                <a:ea typeface="Source Sans Pro" panose="020B0503030403020204" pitchFamily="34" charset="0"/>
                <a:cs typeface="+mn-cs"/>
              </a:defRPr>
            </a:pPr>
            <a:r>
              <a:rPr lang="en-US" sz="1400" b="1" i="0" u="none" strike="noStrike" kern="1200" spc="0" baseline="0">
                <a:solidFill>
                  <a:srgbClr val="38806A"/>
                </a:solidFill>
                <a:latin typeface="Source Sans Pro" panose="020B0503030403020204" pitchFamily="34" charset="0"/>
                <a:ea typeface="Source Sans Pro" panose="020B0503030403020204" pitchFamily="34" charset="0"/>
                <a:cs typeface="+mn-cs"/>
              </a:rPr>
              <a:t>Resultatfordeling fordelt etter livssyklusstadium (B8)</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rgbClr val="38806A"/>
              </a:solidFill>
              <a:latin typeface="Source Sans Pro" panose="020B0503030403020204" pitchFamily="34" charset="0"/>
              <a:ea typeface="Source Sans Pro" panose="020B0503030403020204" pitchFamily="34" charset="0"/>
              <a:cs typeface="+mn-cs"/>
            </a:defRPr>
          </a:pPr>
          <a:endParaRPr lang="nb-NO"/>
        </a:p>
      </c:txPr>
    </c:title>
    <c:autoTitleDeleted val="0"/>
    <c:plotArea>
      <c:layout/>
      <c:barChart>
        <c:barDir val="col"/>
        <c:grouping val="clustered"/>
        <c:varyColors val="0"/>
        <c:ser>
          <c:idx val="0"/>
          <c:order val="0"/>
          <c:tx>
            <c:strRef>
              <c:f>Resultater!$D$7</c:f>
              <c:strCache>
                <c:ptCount val="1"/>
                <c:pt idx="0">
                  <c:v>Nybygg (+ eventuell riving av eksisterende bebyggelse)  </c:v>
                </c:pt>
              </c:strCache>
            </c:strRef>
          </c:tx>
          <c:spPr>
            <a:solidFill>
              <a:srgbClr val="FF9D0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Resultater!$D$12:$D$15</c15:sqref>
                  </c15:fullRef>
                </c:ext>
              </c:extLst>
              <c:f>Resultater!$D$15</c:f>
              <c:numCache>
                <c:formatCode>#,##0_);[Red]\(#,##0\)</c:formatCode>
                <c:ptCount val="1"/>
                <c:pt idx="0">
                  <c:v>1685693</c:v>
                </c:pt>
              </c:numCache>
            </c:numRef>
          </c:val>
          <c:extLst>
            <c:ext xmlns:c15="http://schemas.microsoft.com/office/drawing/2012/chart" uri="{02D57815-91ED-43cb-92C2-25804820EDAC}">
              <c15:filteredCategoryTitle>
                <c15:cat>
                  <c:multiLvlStrRef>
                    <c:extLst>
                      <c:ext uri="{02D57815-91ED-43cb-92C2-25804820EDAC}">
                        <c15:formulaRef>
                          <c15:sqref>Resultater!$O$12:$P$15</c15:sqref>
                        </c15:formulaRef>
                      </c:ext>
                    </c:extLst>
                  </c:multiLvlStrRef>
                </c15:cat>
              </c15:filteredCategoryTitle>
            </c:ext>
            <c:ext xmlns:c16="http://schemas.microsoft.com/office/drawing/2014/chart" uri="{C3380CC4-5D6E-409C-BE32-E72D297353CC}">
              <c16:uniqueId val="{00000000-1E6F-407A-AA9A-BF70EEE3DFA4}"/>
            </c:ext>
          </c:extLst>
        </c:ser>
        <c:ser>
          <c:idx val="1"/>
          <c:order val="1"/>
          <c:tx>
            <c:strRef>
              <c:f>Resultater!$E$7</c:f>
              <c:strCache>
                <c:ptCount val="1"/>
                <c:pt idx="0">
                  <c:v>Bevaring gjennom rehabilitering/ombygging</c:v>
                </c:pt>
              </c:strCache>
            </c:strRef>
          </c:tx>
          <c:spPr>
            <a:solidFill>
              <a:srgbClr val="34786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Resultater!$E$12:$E$15</c15:sqref>
                  </c15:fullRef>
                </c:ext>
              </c:extLst>
              <c:f>Resultater!$E$15</c:f>
              <c:numCache>
                <c:formatCode>#,##0_);[Red]\(#,##0\)</c:formatCode>
                <c:ptCount val="1"/>
                <c:pt idx="0">
                  <c:v>1685693</c:v>
                </c:pt>
              </c:numCache>
            </c:numRef>
          </c:val>
          <c:extLst>
            <c:ext xmlns:c15="http://schemas.microsoft.com/office/drawing/2012/chart" uri="{02D57815-91ED-43cb-92C2-25804820EDAC}">
              <c15:filteredCategoryTitle>
                <c15:cat>
                  <c:multiLvlStrRef>
                    <c:extLst>
                      <c:ext uri="{02D57815-91ED-43cb-92C2-25804820EDAC}">
                        <c15:formulaRef>
                          <c15:sqref>Resultater!$O$12:$P$15</c15:sqref>
                        </c15:formulaRef>
                      </c:ext>
                    </c:extLst>
                  </c:multiLvlStrRef>
                </c15:cat>
              </c15:filteredCategoryTitle>
            </c:ext>
            <c:ext xmlns:c16="http://schemas.microsoft.com/office/drawing/2014/chart" uri="{C3380CC4-5D6E-409C-BE32-E72D297353CC}">
              <c16:uniqueId val="{00000001-1E6F-407A-AA9A-BF70EEE3DFA4}"/>
            </c:ext>
          </c:extLst>
        </c:ser>
        <c:dLbls>
          <c:dLblPos val="outEnd"/>
          <c:showLegendKey val="0"/>
          <c:showVal val="1"/>
          <c:showCatName val="0"/>
          <c:showSerName val="0"/>
          <c:showPercent val="0"/>
          <c:showBubbleSize val="0"/>
        </c:dLbls>
        <c:gapWidth val="219"/>
        <c:overlap val="-27"/>
        <c:axId val="1189473423"/>
        <c:axId val="1189466223"/>
        <c:extLst>
          <c:ext xmlns:c15="http://schemas.microsoft.com/office/drawing/2012/chart" uri="{02D57815-91ED-43cb-92C2-25804820EDAC}">
            <c15:filteredBarSeries>
              <c15:ser>
                <c:idx val="2"/>
                <c:order val="2"/>
                <c:tx>
                  <c:strRef>
                    <c:extLst>
                      <c:ext uri="{02D57815-91ED-43cb-92C2-25804820EDAC}">
                        <c15:formulaRef>
                          <c15:sqref>Resultater!$F$7</c15:sqref>
                        </c15:formulaRef>
                      </c:ext>
                    </c:extLst>
                    <c:strCache>
                      <c:ptCount val="1"/>
                      <c:pt idx="0">
                        <c:v>Vesentlige naturinngrep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ullRef>
                          <c15:sqref>Resultater!$F$12:$F$15</c15:sqref>
                        </c15:fullRef>
                        <c15:formulaRef>
                          <c15:sqref>Resultater!$F$15</c15:sqref>
                        </c15:formulaRef>
                      </c:ext>
                    </c:extLst>
                    <c:numCache>
                      <c:formatCode>#,##0_);[Red]\(#,##0\)</c:formatCode>
                      <c:ptCount val="1"/>
                    </c:numCache>
                  </c:numRef>
                </c:val>
                <c:extLst>
                  <c:ext uri="{02D57815-91ED-43cb-92C2-25804820EDAC}">
                    <c15:filteredCategoryTitle>
                      <c15:cat>
                        <c:multiLvlStrRef>
                          <c:extLst>
                            <c:ext uri="{02D57815-91ED-43cb-92C2-25804820EDAC}">
                              <c15:formulaRef>
                                <c15:sqref>Resultater!$O$12:$P$15</c15:sqref>
                              </c15:formulaRef>
                            </c:ext>
                          </c:extLst>
                        </c:multiLvlStrRef>
                      </c15:cat>
                    </c15:filteredCategoryTitle>
                  </c:ext>
                  <c:ext xmlns:c16="http://schemas.microsoft.com/office/drawing/2014/chart" uri="{C3380CC4-5D6E-409C-BE32-E72D297353CC}">
                    <c16:uniqueId val="{00000002-1E6F-407A-AA9A-BF70EEE3DFA4}"/>
                  </c:ext>
                </c:extLst>
              </c15:ser>
            </c15:filteredBarSeries>
          </c:ext>
        </c:extLst>
      </c:barChart>
      <c:catAx>
        <c:axId val="1189473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89466223"/>
        <c:crosses val="autoZero"/>
        <c:auto val="1"/>
        <c:lblAlgn val="ctr"/>
        <c:lblOffset val="100"/>
        <c:noMultiLvlLbl val="0"/>
      </c:catAx>
      <c:valAx>
        <c:axId val="1189466223"/>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89473423"/>
        <c:crosses val="autoZero"/>
        <c:crossBetween val="between"/>
        <c:dispUnits>
          <c:builtInUnit val="thousands"/>
          <c:dispUnitsLbl>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TONN</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b="1">
                <a:solidFill>
                  <a:srgbClr val="38806A"/>
                </a:solidFill>
                <a:latin typeface="Source Sans Pro" panose="020B0503030403020204" pitchFamily="34" charset="0"/>
                <a:ea typeface="Source Sans Pro" panose="020B0503030403020204" pitchFamily="34" charset="0"/>
              </a:rPr>
              <a:t>Resultatfordeling fordelt etter livssyklusstadium (ekskludert</a:t>
            </a:r>
            <a:r>
              <a:rPr lang="en-US" sz="1800" b="1" baseline="0">
                <a:solidFill>
                  <a:srgbClr val="38806A"/>
                </a:solidFill>
                <a:latin typeface="Source Sans Pro" panose="020B0503030403020204" pitchFamily="34" charset="0"/>
                <a:ea typeface="Source Sans Pro" panose="020B0503030403020204" pitchFamily="34" charset="0"/>
              </a:rPr>
              <a:t> B6 og B8)</a:t>
            </a:r>
            <a:r>
              <a:rPr lang="en-US" sz="1800" b="1">
                <a:solidFill>
                  <a:srgbClr val="38806A"/>
                </a:solidFill>
                <a:latin typeface="Source Sans Pro" panose="020B0503030403020204" pitchFamily="34" charset="0"/>
                <a:ea typeface="Source Sans Pro" panose="020B0503030403020204" pitchFamily="34" charset="0"/>
              </a:rPr>
              <a:t> </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barChart>
        <c:barDir val="col"/>
        <c:grouping val="clustered"/>
        <c:varyColors val="0"/>
        <c:ser>
          <c:idx val="0"/>
          <c:order val="0"/>
          <c:tx>
            <c:strRef>
              <c:f>Resultater!$D$7</c:f>
              <c:strCache>
                <c:ptCount val="1"/>
                <c:pt idx="0">
                  <c:v>Nybygg (+ eventuell riving av eksisterende bebyggelse)  </c:v>
                </c:pt>
              </c:strCache>
            </c:strRef>
          </c:tx>
          <c:spPr>
            <a:solidFill>
              <a:srgbClr val="FF9D0D"/>
            </a:solidFill>
            <a:ln>
              <a:noFill/>
            </a:ln>
            <a:effectLst/>
          </c:spPr>
          <c:invertIfNegative val="0"/>
          <c:dLbls>
            <c:delete val="1"/>
          </c:dLbls>
          <c:cat>
            <c:strRef>
              <c:extLst>
                <c:ext xmlns:c15="http://schemas.microsoft.com/office/drawing/2012/chart" uri="{02D57815-91ED-43cb-92C2-25804820EDAC}">
                  <c15:fullRef>
                    <c15:sqref>Resultater!$C$8:$C$16</c15:sqref>
                  </c15:fullRef>
                </c:ext>
              </c:extLst>
              <c:f>(Resultater!$C$8:$C$13,Resultater!$C$16)</c:f>
              <c:strCache>
                <c:ptCount val="7"/>
                <c:pt idx="0">
                  <c:v>A1-A3 </c:v>
                </c:pt>
                <c:pt idx="1">
                  <c:v>A4 </c:v>
                </c:pt>
                <c:pt idx="2">
                  <c:v>A5 </c:v>
                </c:pt>
                <c:pt idx="3">
                  <c:v>A5 </c:v>
                </c:pt>
                <c:pt idx="4">
                  <c:v>B1-B3 </c:v>
                </c:pt>
                <c:pt idx="5">
                  <c:v>B4-B5 </c:v>
                </c:pt>
                <c:pt idx="6">
                  <c:v>C1-C4 </c:v>
                </c:pt>
              </c:strCache>
            </c:strRef>
          </c:cat>
          <c:val>
            <c:numRef>
              <c:extLst>
                <c:ext xmlns:c15="http://schemas.microsoft.com/office/drawing/2012/chart" uri="{02D57815-91ED-43cb-92C2-25804820EDAC}">
                  <c15:fullRef>
                    <c15:sqref>Resultater!$D$8:$D$16</c15:sqref>
                  </c15:fullRef>
                </c:ext>
              </c:extLst>
              <c:f>(Resultater!$D$8:$D$13,Resultater!$D$16)</c:f>
              <c:numCache>
                <c:formatCode>#,##0_);[Red]\(#,##0\)</c:formatCode>
                <c:ptCount val="7"/>
                <c:pt idx="0">
                  <c:v>3544334.0999999996</c:v>
                </c:pt>
                <c:pt idx="1">
                  <c:v>219547.90999999997</c:v>
                </c:pt>
                <c:pt idx="2">
                  <c:v>710873.12</c:v>
                </c:pt>
                <c:pt idx="4">
                  <c:v>0</c:v>
                </c:pt>
                <c:pt idx="5">
                  <c:v>608504.02</c:v>
                </c:pt>
                <c:pt idx="6">
                  <c:v>293306</c:v>
                </c:pt>
              </c:numCache>
            </c:numRef>
          </c:val>
          <c:extLst>
            <c:ext xmlns:c16="http://schemas.microsoft.com/office/drawing/2014/chart" uri="{C3380CC4-5D6E-409C-BE32-E72D297353CC}">
              <c16:uniqueId val="{00000000-7CD9-435C-BB90-734954809ADC}"/>
            </c:ext>
          </c:extLst>
        </c:ser>
        <c:ser>
          <c:idx val="1"/>
          <c:order val="1"/>
          <c:tx>
            <c:strRef>
              <c:f>Resultater!$E$7</c:f>
              <c:strCache>
                <c:ptCount val="1"/>
                <c:pt idx="0">
                  <c:v>Bevaring gjennom rehabilitering/ombygging</c:v>
                </c:pt>
              </c:strCache>
            </c:strRef>
          </c:tx>
          <c:spPr>
            <a:solidFill>
              <a:srgbClr val="347863"/>
            </a:solidFill>
            <a:ln>
              <a:noFill/>
            </a:ln>
            <a:effectLst/>
          </c:spPr>
          <c:invertIfNegative val="0"/>
          <c:dLbls>
            <c:delete val="1"/>
          </c:dLbls>
          <c:cat>
            <c:strRef>
              <c:extLst>
                <c:ext xmlns:c15="http://schemas.microsoft.com/office/drawing/2012/chart" uri="{02D57815-91ED-43cb-92C2-25804820EDAC}">
                  <c15:fullRef>
                    <c15:sqref>Resultater!$C$8:$C$16</c15:sqref>
                  </c15:fullRef>
                </c:ext>
              </c:extLst>
              <c:f>(Resultater!$C$8:$C$13,Resultater!$C$16)</c:f>
              <c:strCache>
                <c:ptCount val="7"/>
                <c:pt idx="0">
                  <c:v>A1-A3 </c:v>
                </c:pt>
                <c:pt idx="1">
                  <c:v>A4 </c:v>
                </c:pt>
                <c:pt idx="2">
                  <c:v>A5 </c:v>
                </c:pt>
                <c:pt idx="3">
                  <c:v>A5 </c:v>
                </c:pt>
                <c:pt idx="4">
                  <c:v>B1-B3 </c:v>
                </c:pt>
                <c:pt idx="5">
                  <c:v>B4-B5 </c:v>
                </c:pt>
                <c:pt idx="6">
                  <c:v>C1-C4 </c:v>
                </c:pt>
              </c:strCache>
            </c:strRef>
          </c:cat>
          <c:val>
            <c:numRef>
              <c:extLst>
                <c:ext xmlns:c15="http://schemas.microsoft.com/office/drawing/2012/chart" uri="{02D57815-91ED-43cb-92C2-25804820EDAC}">
                  <c15:fullRef>
                    <c15:sqref>Resultater!$E$8:$E$16</c15:sqref>
                  </c15:fullRef>
                </c:ext>
              </c:extLst>
              <c:f>(Resultater!$E$8:$E$13,Resultater!$E$16)</c:f>
              <c:numCache>
                <c:formatCode>#,##0_);[Red]\(#,##0\)</c:formatCode>
                <c:ptCount val="7"/>
                <c:pt idx="0">
                  <c:v>1661222.52</c:v>
                </c:pt>
                <c:pt idx="1">
                  <c:v>70946.600000000006</c:v>
                </c:pt>
                <c:pt idx="2">
                  <c:v>484803.3</c:v>
                </c:pt>
                <c:pt idx="4">
                  <c:v>0</c:v>
                </c:pt>
                <c:pt idx="5">
                  <c:v>258543.30000000002</c:v>
                </c:pt>
                <c:pt idx="6">
                  <c:v>202755</c:v>
                </c:pt>
              </c:numCache>
            </c:numRef>
          </c:val>
          <c:extLst>
            <c:ext xmlns:c16="http://schemas.microsoft.com/office/drawing/2014/chart" uri="{C3380CC4-5D6E-409C-BE32-E72D297353CC}">
              <c16:uniqueId val="{00000001-7CD9-435C-BB90-734954809ADC}"/>
            </c:ext>
          </c:extLst>
        </c:ser>
        <c:ser>
          <c:idx val="2"/>
          <c:order val="2"/>
          <c:tx>
            <c:strRef>
              <c:f>Resultater!$F$7</c:f>
              <c:strCache>
                <c:ptCount val="1"/>
                <c:pt idx="0">
                  <c:v>Vesentlige naturinngrep </c:v>
                </c:pt>
              </c:strCache>
            </c:strRef>
          </c:tx>
          <c:spPr>
            <a:solidFill>
              <a:schemeClr val="accent3"/>
            </a:solidFill>
            <a:ln>
              <a:noFill/>
            </a:ln>
            <a:effectLst/>
          </c:spPr>
          <c:invertIfNegative val="0"/>
          <c:dLbls>
            <c:delete val="1"/>
          </c:dLbls>
          <c:cat>
            <c:strRef>
              <c:extLst>
                <c:ext xmlns:c15="http://schemas.microsoft.com/office/drawing/2012/chart" uri="{02D57815-91ED-43cb-92C2-25804820EDAC}">
                  <c15:fullRef>
                    <c15:sqref>Resultater!$C$8:$C$16</c15:sqref>
                  </c15:fullRef>
                </c:ext>
              </c:extLst>
              <c:f>(Resultater!$C$8:$C$13,Resultater!$C$16)</c:f>
              <c:strCache>
                <c:ptCount val="7"/>
                <c:pt idx="0">
                  <c:v>A1-A3 </c:v>
                </c:pt>
                <c:pt idx="1">
                  <c:v>A4 </c:v>
                </c:pt>
                <c:pt idx="2">
                  <c:v>A5 </c:v>
                </c:pt>
                <c:pt idx="3">
                  <c:v>A5 </c:v>
                </c:pt>
                <c:pt idx="4">
                  <c:v>B1-B3 </c:v>
                </c:pt>
                <c:pt idx="5">
                  <c:v>B4-B5 </c:v>
                </c:pt>
                <c:pt idx="6">
                  <c:v>C1-C4 </c:v>
                </c:pt>
              </c:strCache>
            </c:strRef>
          </c:cat>
          <c:val>
            <c:numRef>
              <c:extLst>
                <c:ext xmlns:c15="http://schemas.microsoft.com/office/drawing/2012/chart" uri="{02D57815-91ED-43cb-92C2-25804820EDAC}">
                  <c15:fullRef>
                    <c15:sqref>Resultater!$F$8:$F$16</c15:sqref>
                  </c15:fullRef>
                </c:ext>
              </c:extLst>
              <c:f>(Resultater!$F$8:$F$13,Resultater!$F$16)</c:f>
              <c:numCache>
                <c:formatCode>#,##0_);[Red]\(#,##0\)</c:formatCode>
                <c:ptCount val="7"/>
                <c:pt idx="3">
                  <c:v>0</c:v>
                </c:pt>
              </c:numCache>
            </c:numRef>
          </c:val>
          <c:extLst>
            <c:ext xmlns:c16="http://schemas.microsoft.com/office/drawing/2014/chart" uri="{C3380CC4-5D6E-409C-BE32-E72D297353CC}">
              <c16:uniqueId val="{00000002-7CD9-435C-BB90-734954809ADC}"/>
            </c:ext>
          </c:extLst>
        </c:ser>
        <c:dLbls>
          <c:dLblPos val="outEnd"/>
          <c:showLegendKey val="0"/>
          <c:showVal val="1"/>
          <c:showCatName val="0"/>
          <c:showSerName val="0"/>
          <c:showPercent val="0"/>
          <c:showBubbleSize val="0"/>
        </c:dLbls>
        <c:gapWidth val="219"/>
        <c:overlap val="-27"/>
        <c:axId val="1772315552"/>
        <c:axId val="1772313632"/>
      </c:barChart>
      <c:catAx>
        <c:axId val="1772315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72313632"/>
        <c:crosses val="autoZero"/>
        <c:auto val="1"/>
        <c:lblAlgn val="ctr"/>
        <c:lblOffset val="100"/>
        <c:noMultiLvlLbl val="0"/>
      </c:catAx>
      <c:valAx>
        <c:axId val="177231363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72315552"/>
        <c:crosses val="autoZero"/>
        <c:crossBetween val="between"/>
        <c:dispUnits>
          <c:builtInUnit val="thousands"/>
          <c:dispUnitsLbl>
            <c:layout>
              <c:manualLayout>
                <c:xMode val="edge"/>
                <c:yMode val="edge"/>
                <c:x val="5.8153452358814433E-3"/>
                <c:y val="9.4465523580022193E-2"/>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TONN</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https://www.bergen.kommune.no/hvaskjer/tema/klima-i-planog-byggesaker"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7</xdr:col>
      <xdr:colOff>304800</xdr:colOff>
      <xdr:row>2</xdr:row>
      <xdr:rowOff>149357</xdr:rowOff>
    </xdr:to>
    <xdr:sp macro="" textlink="">
      <xdr:nvSpPr>
        <xdr:cNvPr id="1025" name="AutoShape 1">
          <a:extLst>
            <a:ext uri="{FF2B5EF4-FFF2-40B4-BE49-F238E27FC236}">
              <a16:creationId xmlns:a16="http://schemas.microsoft.com/office/drawing/2014/main" id="{B101D688-D42C-0B1A-9826-2B843DA0B222}"/>
            </a:ext>
          </a:extLst>
        </xdr:cNvPr>
        <xdr:cNvSpPr>
          <a:spLocks noChangeAspect="1" noChangeArrowheads="1"/>
        </xdr:cNvSpPr>
      </xdr:nvSpPr>
      <xdr:spPr bwMode="auto">
        <a:xfrm>
          <a:off x="838200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462190</xdr:colOff>
      <xdr:row>0</xdr:row>
      <xdr:rowOff>161925</xdr:rowOff>
    </xdr:from>
    <xdr:to>
      <xdr:col>2</xdr:col>
      <xdr:colOff>2670662</xdr:colOff>
      <xdr:row>9</xdr:row>
      <xdr:rowOff>231661</xdr:rowOff>
    </xdr:to>
    <xdr:pic>
      <xdr:nvPicPr>
        <xdr:cNvPr id="3" name="Bilde 2">
          <a:extLst>
            <a:ext uri="{FF2B5EF4-FFF2-40B4-BE49-F238E27FC236}">
              <a16:creationId xmlns:a16="http://schemas.microsoft.com/office/drawing/2014/main" id="{474F3926-94F4-8DE1-5420-23E6F7AFCBF5}"/>
            </a:ext>
          </a:extLst>
        </xdr:cNvPr>
        <xdr:cNvPicPr>
          <a:picLocks noChangeAspect="1"/>
        </xdr:cNvPicPr>
      </xdr:nvPicPr>
      <xdr:blipFill rotWithShape="1">
        <a:blip xmlns:r="http://schemas.openxmlformats.org/officeDocument/2006/relationships" r:embed="rId1"/>
        <a:srcRect t="16470"/>
        <a:stretch/>
      </xdr:blipFill>
      <xdr:spPr>
        <a:xfrm>
          <a:off x="462190" y="161925"/>
          <a:ext cx="2995872" cy="1304176"/>
        </a:xfrm>
        <a:prstGeom prst="rect">
          <a:avLst/>
        </a:prstGeom>
      </xdr:spPr>
    </xdr:pic>
    <xdr:clientData/>
  </xdr:twoCellAnchor>
  <xdr:twoCellAnchor>
    <xdr:from>
      <xdr:col>3</xdr:col>
      <xdr:colOff>1641764</xdr:colOff>
      <xdr:row>29</xdr:row>
      <xdr:rowOff>110837</xdr:rowOff>
    </xdr:from>
    <xdr:to>
      <xdr:col>3</xdr:col>
      <xdr:colOff>2403764</xdr:colOff>
      <xdr:row>31</xdr:row>
      <xdr:rowOff>103910</xdr:rowOff>
    </xdr:to>
    <xdr:sp macro="" textlink="">
      <xdr:nvSpPr>
        <xdr:cNvPr id="9" name="TextBox 8">
          <a:hlinkClick xmlns:r="http://schemas.openxmlformats.org/officeDocument/2006/relationships" r:id="rId2"/>
          <a:extLst>
            <a:ext uri="{FF2B5EF4-FFF2-40B4-BE49-F238E27FC236}">
              <a16:creationId xmlns:a16="http://schemas.microsoft.com/office/drawing/2014/main" id="{6E925375-14E6-3AD9-E829-EAD68C6BC71E}"/>
            </a:ext>
            <a:ext uri="{C183D7F6-B498-43B3-948B-1728B52AA6E4}">
              <adec:decorative xmlns:adec="http://schemas.microsoft.com/office/drawing/2017/decorative" val="0"/>
            </a:ext>
          </a:extLst>
        </xdr:cNvPr>
        <xdr:cNvSpPr txBox="1"/>
      </xdr:nvSpPr>
      <xdr:spPr>
        <a:xfrm>
          <a:off x="6754091" y="6747164"/>
          <a:ext cx="762000" cy="35329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4</xdr:col>
      <xdr:colOff>275954</xdr:colOff>
      <xdr:row>15</xdr:row>
      <xdr:rowOff>26126</xdr:rowOff>
    </xdr:from>
    <xdr:to>
      <xdr:col>6</xdr:col>
      <xdr:colOff>762001</xdr:colOff>
      <xdr:row>17</xdr:row>
      <xdr:rowOff>88871</xdr:rowOff>
    </xdr:to>
    <xdr:sp macro="" textlink="">
      <xdr:nvSpPr>
        <xdr:cNvPr id="4" name="Rektangel: avrundede hjørner 3">
          <a:extLst>
            <a:ext uri="{FF2B5EF4-FFF2-40B4-BE49-F238E27FC236}">
              <a16:creationId xmlns:a16="http://schemas.microsoft.com/office/drawing/2014/main" id="{56FFC7C2-CD79-4C09-B2E6-721B2AE41451}"/>
            </a:ext>
          </a:extLst>
        </xdr:cNvPr>
        <xdr:cNvSpPr>
          <a:spLocks noChangeAspect="1"/>
        </xdr:cNvSpPr>
      </xdr:nvSpPr>
      <xdr:spPr>
        <a:xfrm>
          <a:off x="9391379" y="3150326"/>
          <a:ext cx="3153047" cy="767595"/>
        </a:xfrm>
        <a:prstGeom prst="roundRect">
          <a:avLst/>
        </a:prstGeom>
        <a:solidFill>
          <a:srgbClr val="FF9D0D"/>
        </a:solidFill>
        <a:ln>
          <a:solidFill>
            <a:srgbClr val="38806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b-NO" sz="1200" b="0">
              <a:solidFill>
                <a:schemeClr val="bg1"/>
              </a:solidFill>
              <a:latin typeface="Source Sans Pro" panose="020B0503030403020204" pitchFamily="34" charset="0"/>
              <a:ea typeface="Source Sans Pro" panose="020B0503030403020204" pitchFamily="34" charset="0"/>
            </a:rPr>
            <a:t>Velg kun ett nummer dersom tiltaket stekker seg over flere</a:t>
          </a:r>
          <a:r>
            <a:rPr lang="nb-NO" sz="1200" b="0" baseline="0">
              <a:solidFill>
                <a:schemeClr val="bg1"/>
              </a:solidFill>
              <a:latin typeface="Source Sans Pro" panose="020B0503030403020204" pitchFamily="34" charset="0"/>
              <a:ea typeface="Source Sans Pro" panose="020B0503030403020204" pitchFamily="34" charset="0"/>
            </a:rPr>
            <a:t> gårds- og bruksnummer</a:t>
          </a:r>
          <a:endParaRPr lang="nb-NO" sz="1200" b="0">
            <a:solidFill>
              <a:schemeClr val="bg1"/>
            </a:solidFill>
            <a:latin typeface="Source Sans Pro" panose="020B0503030403020204" pitchFamily="34" charset="0"/>
            <a:ea typeface="Source Sans Pro" panose="020B0503030403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274548</xdr:colOff>
      <xdr:row>26</xdr:row>
      <xdr:rowOff>114370</xdr:rowOff>
    </xdr:from>
    <xdr:to>
      <xdr:col>3</xdr:col>
      <xdr:colOff>1852930</xdr:colOff>
      <xdr:row>30</xdr:row>
      <xdr:rowOff>76270</xdr:rowOff>
    </xdr:to>
    <xdr:sp macro="" textlink="">
      <xdr:nvSpPr>
        <xdr:cNvPr id="2" name="Rektangel: avrundede hjørner 1">
          <a:extLst>
            <a:ext uri="{FF2B5EF4-FFF2-40B4-BE49-F238E27FC236}">
              <a16:creationId xmlns:a16="http://schemas.microsoft.com/office/drawing/2014/main" id="{6883A336-8846-4D6B-BF64-D01925DDEEE0}"/>
            </a:ext>
          </a:extLst>
        </xdr:cNvPr>
        <xdr:cNvSpPr>
          <a:spLocks noChangeAspect="1"/>
        </xdr:cNvSpPr>
      </xdr:nvSpPr>
      <xdr:spPr>
        <a:xfrm>
          <a:off x="1798548" y="5067370"/>
          <a:ext cx="1245007" cy="723900"/>
        </a:xfrm>
        <a:prstGeom prst="roundRect">
          <a:avLst/>
        </a:prstGeom>
        <a:solidFill>
          <a:srgbClr val="FF9D0D"/>
        </a:solidFill>
        <a:ln>
          <a:solidFill>
            <a:srgbClr val="38806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b-NO" sz="1200" b="0">
              <a:solidFill>
                <a:schemeClr val="bg1"/>
              </a:solidFill>
              <a:latin typeface="Source Sans Pro" panose="020B0503030403020204" pitchFamily="34" charset="0"/>
              <a:ea typeface="Source Sans Pro" panose="020B0503030403020204" pitchFamily="34" charset="0"/>
            </a:rPr>
            <a:t>1. Nybygg større enn 1000 m</a:t>
          </a:r>
          <a:r>
            <a:rPr lang="nb-NO" sz="1200" b="0" baseline="30000">
              <a:solidFill>
                <a:schemeClr val="bg1"/>
              </a:solidFill>
              <a:latin typeface="Source Sans Pro" panose="020B0503030403020204" pitchFamily="34" charset="0"/>
              <a:ea typeface="Source Sans Pro" panose="020B0503030403020204" pitchFamily="34" charset="0"/>
            </a:rPr>
            <a:t>2</a:t>
          </a:r>
          <a:r>
            <a:rPr lang="nb-NO" sz="1200" b="0" baseline="0">
              <a:solidFill>
                <a:schemeClr val="bg1"/>
              </a:solidFill>
              <a:latin typeface="Source Sans Pro" panose="020B0503030403020204" pitchFamily="34" charset="0"/>
              <a:ea typeface="Source Sans Pro" panose="020B0503030403020204" pitchFamily="34" charset="0"/>
            </a:rPr>
            <a:t> </a:t>
          </a:r>
          <a:r>
            <a:rPr lang="nb-NO" sz="1200" b="0">
              <a:solidFill>
                <a:schemeClr val="bg1"/>
              </a:solidFill>
              <a:latin typeface="Source Sans Pro" panose="020B0503030403020204" pitchFamily="34" charset="0"/>
              <a:ea typeface="Source Sans Pro" panose="020B0503030403020204" pitchFamily="34" charset="0"/>
            </a:rPr>
            <a:t>BRA</a:t>
          </a:r>
        </a:p>
        <a:p>
          <a:pPr algn="l"/>
          <a:r>
            <a:rPr lang="nb-NO" sz="1200" b="0">
              <a:solidFill>
                <a:schemeClr val="bg1"/>
              </a:solidFill>
              <a:latin typeface="Source Sans Pro" panose="020B0503030403020204" pitchFamily="34" charset="0"/>
              <a:ea typeface="Source Sans Pro" panose="020B0503030403020204" pitchFamily="34" charset="0"/>
            </a:rPr>
            <a:t>2. Valg mellom riving eller bevaring av eksisterende bygg</a:t>
          </a:r>
        </a:p>
        <a:p>
          <a:pPr algn="l"/>
          <a:r>
            <a:rPr lang="nb-NO" sz="1200" b="0">
              <a:solidFill>
                <a:schemeClr val="bg1"/>
              </a:solidFill>
              <a:latin typeface="Source Sans Pro" panose="020B0503030403020204" pitchFamily="34" charset="0"/>
              <a:ea typeface="Source Sans Pro" panose="020B0503030403020204" pitchFamily="34" charset="0"/>
            </a:rPr>
            <a:t>3. Vesentlig naturinngrep</a:t>
          </a:r>
        </a:p>
      </xdr:txBody>
    </xdr:sp>
    <xdr:clientData/>
  </xdr:twoCellAnchor>
  <xdr:twoCellAnchor>
    <xdr:from>
      <xdr:col>8</xdr:col>
      <xdr:colOff>152183</xdr:colOff>
      <xdr:row>4</xdr:row>
      <xdr:rowOff>19051</xdr:rowOff>
    </xdr:from>
    <xdr:to>
      <xdr:col>11</xdr:col>
      <xdr:colOff>409993</xdr:colOff>
      <xdr:row>7</xdr:row>
      <xdr:rowOff>168700</xdr:rowOff>
    </xdr:to>
    <xdr:sp macro="" textlink="">
      <xdr:nvSpPr>
        <xdr:cNvPr id="3" name="Rektangel: avrundede hjørner 2">
          <a:extLst>
            <a:ext uri="{FF2B5EF4-FFF2-40B4-BE49-F238E27FC236}">
              <a16:creationId xmlns:a16="http://schemas.microsoft.com/office/drawing/2014/main" id="{54080FBF-EBE9-4D65-A125-DD929A84C736}"/>
            </a:ext>
          </a:extLst>
        </xdr:cNvPr>
        <xdr:cNvSpPr>
          <a:spLocks noChangeAspect="1"/>
        </xdr:cNvSpPr>
      </xdr:nvSpPr>
      <xdr:spPr>
        <a:xfrm>
          <a:off x="6248183" y="781051"/>
          <a:ext cx="2543810" cy="721149"/>
        </a:xfrm>
        <a:prstGeom prst="roundRect">
          <a:avLst/>
        </a:prstGeom>
        <a:solidFill>
          <a:srgbClr val="FF9D0D"/>
        </a:solidFill>
        <a:ln>
          <a:solidFill>
            <a:srgbClr val="38806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b-NO" sz="1200" b="0">
              <a:solidFill>
                <a:schemeClr val="bg1"/>
              </a:solidFill>
              <a:latin typeface="Source Sans Pro" panose="020B0503030403020204" pitchFamily="34" charset="0"/>
              <a:ea typeface="Source Sans Pro" panose="020B0503030403020204" pitchFamily="34" charset="0"/>
            </a:rPr>
            <a:t>Tekstboksene</a:t>
          </a:r>
          <a:r>
            <a:rPr lang="nb-NO" sz="1200" b="0" baseline="0">
              <a:solidFill>
                <a:schemeClr val="bg1"/>
              </a:solidFill>
              <a:latin typeface="Source Sans Pro" panose="020B0503030403020204" pitchFamily="34" charset="0"/>
              <a:ea typeface="Source Sans Pro" panose="020B0503030403020204" pitchFamily="34" charset="0"/>
            </a:rPr>
            <a:t> har begrenset størrelse. Gi kun en </a:t>
          </a:r>
          <a:r>
            <a:rPr lang="nb-NO" sz="1200" b="1" baseline="0">
              <a:solidFill>
                <a:schemeClr val="bg1"/>
              </a:solidFill>
              <a:latin typeface="Source Sans Pro" panose="020B0503030403020204" pitchFamily="34" charset="0"/>
              <a:ea typeface="Source Sans Pro" panose="020B0503030403020204" pitchFamily="34" charset="0"/>
            </a:rPr>
            <a:t>kort</a:t>
          </a:r>
          <a:r>
            <a:rPr lang="nb-NO" sz="1200" b="0" baseline="0">
              <a:solidFill>
                <a:schemeClr val="bg1"/>
              </a:solidFill>
              <a:latin typeface="Source Sans Pro" panose="020B0503030403020204" pitchFamily="34" charset="0"/>
              <a:ea typeface="Source Sans Pro" panose="020B0503030403020204" pitchFamily="34" charset="0"/>
            </a:rPr>
            <a:t> beskrivelse.</a:t>
          </a:r>
          <a:endParaRPr lang="nb-NO" sz="1200" b="0">
            <a:solidFill>
              <a:schemeClr val="bg1"/>
            </a:solidFill>
            <a:latin typeface="Source Sans Pro" panose="020B0503030403020204" pitchFamily="34" charset="0"/>
            <a:ea typeface="Source Sans Pro" panose="020B0503030403020204" pitchFamily="34" charset="0"/>
          </a:endParaRPr>
        </a:p>
      </xdr:txBody>
    </xdr:sp>
    <xdr:clientData/>
  </xdr:twoCellAnchor>
  <xdr:oneCellAnchor>
    <xdr:from>
      <xdr:col>1</xdr:col>
      <xdr:colOff>52916</xdr:colOff>
      <xdr:row>83</xdr:row>
      <xdr:rowOff>169333</xdr:rowOff>
    </xdr:from>
    <xdr:ext cx="5941635" cy="4405314"/>
    <xdr:pic>
      <xdr:nvPicPr>
        <xdr:cNvPr id="4" name="Picture 3">
          <a:extLst>
            <a:ext uri="{FF2B5EF4-FFF2-40B4-BE49-F238E27FC236}">
              <a16:creationId xmlns:a16="http://schemas.microsoft.com/office/drawing/2014/main" id="{CB619FFA-79EE-4B80-A84D-9C866C4DB995}"/>
            </a:ext>
          </a:extLst>
        </xdr:cNvPr>
        <xdr:cNvPicPr>
          <a:picLocks noChangeAspect="1"/>
        </xdr:cNvPicPr>
      </xdr:nvPicPr>
      <xdr:blipFill>
        <a:blip xmlns:r="http://schemas.openxmlformats.org/officeDocument/2006/relationships" r:embed="rId1"/>
        <a:stretch>
          <a:fillRect/>
        </a:stretch>
      </xdr:blipFill>
      <xdr:spPr>
        <a:xfrm>
          <a:off x="814916" y="15980833"/>
          <a:ext cx="5941635" cy="4405314"/>
        </a:xfrm>
        <a:prstGeom prst="rect">
          <a:avLst/>
        </a:prstGeom>
      </xdr:spPr>
    </xdr:pic>
    <xdr:clientData/>
  </xdr:oneCellAnchor>
  <xdr:twoCellAnchor>
    <xdr:from>
      <xdr:col>1</xdr:col>
      <xdr:colOff>0</xdr:colOff>
      <xdr:row>117</xdr:row>
      <xdr:rowOff>0</xdr:rowOff>
    </xdr:from>
    <xdr:to>
      <xdr:col>2</xdr:col>
      <xdr:colOff>2286933</xdr:colOff>
      <xdr:row>144</xdr:row>
      <xdr:rowOff>52916</xdr:rowOff>
    </xdr:to>
    <xdr:grpSp>
      <xdr:nvGrpSpPr>
        <xdr:cNvPr id="5" name="Group 4">
          <a:extLst>
            <a:ext uri="{FF2B5EF4-FFF2-40B4-BE49-F238E27FC236}">
              <a16:creationId xmlns:a16="http://schemas.microsoft.com/office/drawing/2014/main" id="{F23A3F78-CB47-4EE4-BF8A-C571BA261228}"/>
            </a:ext>
          </a:extLst>
        </xdr:cNvPr>
        <xdr:cNvGrpSpPr/>
      </xdr:nvGrpSpPr>
      <xdr:grpSpPr>
        <a:xfrm>
          <a:off x="762000" y="24050625"/>
          <a:ext cx="6049308" cy="5196416"/>
          <a:chOff x="762000" y="24055917"/>
          <a:chExt cx="6054600" cy="5196416"/>
        </a:xfrm>
      </xdr:grpSpPr>
      <xdr:pic>
        <xdr:nvPicPr>
          <xdr:cNvPr id="6" name="Picture 5">
            <a:extLst>
              <a:ext uri="{FF2B5EF4-FFF2-40B4-BE49-F238E27FC236}">
                <a16:creationId xmlns:a16="http://schemas.microsoft.com/office/drawing/2014/main" id="{47256EA8-F1B3-5DD6-D826-3D363D6C114D}"/>
              </a:ext>
            </a:extLst>
          </xdr:cNvPr>
          <xdr:cNvPicPr>
            <a:picLocks noChangeAspect="1"/>
          </xdr:cNvPicPr>
        </xdr:nvPicPr>
        <xdr:blipFill>
          <a:blip xmlns:r="http://schemas.openxmlformats.org/officeDocument/2006/relationships" r:embed="rId2"/>
          <a:stretch>
            <a:fillRect/>
          </a:stretch>
        </xdr:blipFill>
        <xdr:spPr>
          <a:xfrm>
            <a:off x="762000" y="24055917"/>
            <a:ext cx="6054600" cy="5196416"/>
          </a:xfrm>
          <a:prstGeom prst="rect">
            <a:avLst/>
          </a:prstGeom>
        </xdr:spPr>
      </xdr:pic>
      <xdr:sp macro="" textlink="">
        <xdr:nvSpPr>
          <xdr:cNvPr id="7" name="Rectangle 6">
            <a:extLst>
              <a:ext uri="{FF2B5EF4-FFF2-40B4-BE49-F238E27FC236}">
                <a16:creationId xmlns:a16="http://schemas.microsoft.com/office/drawing/2014/main" id="{0172718A-AC59-A9C8-35D7-8A5A93D9D3D0}"/>
              </a:ext>
            </a:extLst>
          </xdr:cNvPr>
          <xdr:cNvSpPr/>
        </xdr:nvSpPr>
        <xdr:spPr>
          <a:xfrm>
            <a:off x="1661583" y="25019000"/>
            <a:ext cx="603250" cy="1397000"/>
          </a:xfrm>
          <a:prstGeom prst="rect">
            <a:avLst/>
          </a:prstGeom>
          <a:solidFill>
            <a:schemeClr val="bg1">
              <a:lumMod val="8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8" name="Rectangle 7">
            <a:extLst>
              <a:ext uri="{FF2B5EF4-FFF2-40B4-BE49-F238E27FC236}">
                <a16:creationId xmlns:a16="http://schemas.microsoft.com/office/drawing/2014/main" id="{9949AC2C-187C-939E-5069-632E70FA6526}"/>
              </a:ext>
            </a:extLst>
          </xdr:cNvPr>
          <xdr:cNvSpPr/>
        </xdr:nvSpPr>
        <xdr:spPr>
          <a:xfrm>
            <a:off x="1153583" y="26928233"/>
            <a:ext cx="1602316" cy="1397000"/>
          </a:xfrm>
          <a:custGeom>
            <a:avLst/>
            <a:gdLst>
              <a:gd name="connsiteX0" fmla="*/ 0 w 1305982"/>
              <a:gd name="connsiteY0" fmla="*/ 0 h 1397000"/>
              <a:gd name="connsiteX1" fmla="*/ 1305982 w 1305982"/>
              <a:gd name="connsiteY1" fmla="*/ 0 h 1397000"/>
              <a:gd name="connsiteX2" fmla="*/ 1305982 w 1305982"/>
              <a:gd name="connsiteY2" fmla="*/ 1397000 h 1397000"/>
              <a:gd name="connsiteX3" fmla="*/ 0 w 1305982"/>
              <a:gd name="connsiteY3" fmla="*/ 1397000 h 1397000"/>
              <a:gd name="connsiteX4" fmla="*/ 0 w 1305982"/>
              <a:gd name="connsiteY4" fmla="*/ 0 h 1397000"/>
              <a:gd name="connsiteX0" fmla="*/ 296334 w 1602316"/>
              <a:gd name="connsiteY0" fmla="*/ 0 h 1397000"/>
              <a:gd name="connsiteX1" fmla="*/ 1602316 w 1602316"/>
              <a:gd name="connsiteY1" fmla="*/ 0 h 1397000"/>
              <a:gd name="connsiteX2" fmla="*/ 1602316 w 1602316"/>
              <a:gd name="connsiteY2" fmla="*/ 1397000 h 1397000"/>
              <a:gd name="connsiteX3" fmla="*/ 0 w 1602316"/>
              <a:gd name="connsiteY3" fmla="*/ 1386417 h 1397000"/>
              <a:gd name="connsiteX4" fmla="*/ 296334 w 1602316"/>
              <a:gd name="connsiteY4" fmla="*/ 0 h 1397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02316" h="1397000">
                <a:moveTo>
                  <a:pt x="296334" y="0"/>
                </a:moveTo>
                <a:lnTo>
                  <a:pt x="1602316" y="0"/>
                </a:lnTo>
                <a:lnTo>
                  <a:pt x="1602316" y="1397000"/>
                </a:lnTo>
                <a:lnTo>
                  <a:pt x="0" y="1386417"/>
                </a:lnTo>
                <a:lnTo>
                  <a:pt x="296334" y="0"/>
                </a:lnTo>
                <a:close/>
              </a:path>
            </a:pathLst>
          </a:custGeom>
          <a:solidFill>
            <a:schemeClr val="bg1">
              <a:lumMod val="8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grpSp>
    <xdr:clientData/>
  </xdr:twoCellAnchor>
  <xdr:twoCellAnchor>
    <xdr:from>
      <xdr:col>1</xdr:col>
      <xdr:colOff>0</xdr:colOff>
      <xdr:row>152</xdr:row>
      <xdr:rowOff>0</xdr:rowOff>
    </xdr:from>
    <xdr:to>
      <xdr:col>2</xdr:col>
      <xdr:colOff>2286933</xdr:colOff>
      <xdr:row>179</xdr:row>
      <xdr:rowOff>52916</xdr:rowOff>
    </xdr:to>
    <xdr:grpSp>
      <xdr:nvGrpSpPr>
        <xdr:cNvPr id="9" name="Group 8">
          <a:extLst>
            <a:ext uri="{FF2B5EF4-FFF2-40B4-BE49-F238E27FC236}">
              <a16:creationId xmlns:a16="http://schemas.microsoft.com/office/drawing/2014/main" id="{5FE6DAC3-7E31-4111-AE4F-35823DA220E2}"/>
            </a:ext>
          </a:extLst>
        </xdr:cNvPr>
        <xdr:cNvGrpSpPr/>
      </xdr:nvGrpSpPr>
      <xdr:grpSpPr>
        <a:xfrm>
          <a:off x="762000" y="30775275"/>
          <a:ext cx="6049308" cy="5196416"/>
          <a:chOff x="762000" y="30786917"/>
          <a:chExt cx="6054600" cy="5196416"/>
        </a:xfrm>
      </xdr:grpSpPr>
      <xdr:pic>
        <xdr:nvPicPr>
          <xdr:cNvPr id="10" name="Picture 9">
            <a:extLst>
              <a:ext uri="{FF2B5EF4-FFF2-40B4-BE49-F238E27FC236}">
                <a16:creationId xmlns:a16="http://schemas.microsoft.com/office/drawing/2014/main" id="{2C97755B-95BE-B73F-10E7-D61EE5AF5FB9}"/>
              </a:ext>
            </a:extLst>
          </xdr:cNvPr>
          <xdr:cNvPicPr>
            <a:picLocks noChangeAspect="1"/>
          </xdr:cNvPicPr>
        </xdr:nvPicPr>
        <xdr:blipFill>
          <a:blip xmlns:r="http://schemas.openxmlformats.org/officeDocument/2006/relationships" r:embed="rId2"/>
          <a:stretch>
            <a:fillRect/>
          </a:stretch>
        </xdr:blipFill>
        <xdr:spPr>
          <a:xfrm>
            <a:off x="762000" y="30786917"/>
            <a:ext cx="6054600" cy="5196416"/>
          </a:xfrm>
          <a:prstGeom prst="rect">
            <a:avLst/>
          </a:prstGeom>
        </xdr:spPr>
      </xdr:pic>
      <xdr:sp macro="" textlink="">
        <xdr:nvSpPr>
          <xdr:cNvPr id="11" name="Rectangle 10">
            <a:extLst>
              <a:ext uri="{FF2B5EF4-FFF2-40B4-BE49-F238E27FC236}">
                <a16:creationId xmlns:a16="http://schemas.microsoft.com/office/drawing/2014/main" id="{42A52A6F-B100-67AA-DB94-AE6B89104D38}"/>
              </a:ext>
            </a:extLst>
          </xdr:cNvPr>
          <xdr:cNvSpPr/>
        </xdr:nvSpPr>
        <xdr:spPr>
          <a:xfrm>
            <a:off x="1640417" y="31771167"/>
            <a:ext cx="603250" cy="1397000"/>
          </a:xfrm>
          <a:prstGeom prst="rect">
            <a:avLst/>
          </a:prstGeom>
          <a:solidFill>
            <a:schemeClr val="bg1">
              <a:lumMod val="8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12" name="Rectangle 7">
            <a:extLst>
              <a:ext uri="{FF2B5EF4-FFF2-40B4-BE49-F238E27FC236}">
                <a16:creationId xmlns:a16="http://schemas.microsoft.com/office/drawing/2014/main" id="{2F812B47-7C6C-6FCC-BC9C-DB1A5ABF7BAC}"/>
              </a:ext>
            </a:extLst>
          </xdr:cNvPr>
          <xdr:cNvSpPr/>
        </xdr:nvSpPr>
        <xdr:spPr>
          <a:xfrm>
            <a:off x="1132417" y="33680400"/>
            <a:ext cx="1602316" cy="1397000"/>
          </a:xfrm>
          <a:custGeom>
            <a:avLst/>
            <a:gdLst>
              <a:gd name="connsiteX0" fmla="*/ 0 w 1305982"/>
              <a:gd name="connsiteY0" fmla="*/ 0 h 1397000"/>
              <a:gd name="connsiteX1" fmla="*/ 1305982 w 1305982"/>
              <a:gd name="connsiteY1" fmla="*/ 0 h 1397000"/>
              <a:gd name="connsiteX2" fmla="*/ 1305982 w 1305982"/>
              <a:gd name="connsiteY2" fmla="*/ 1397000 h 1397000"/>
              <a:gd name="connsiteX3" fmla="*/ 0 w 1305982"/>
              <a:gd name="connsiteY3" fmla="*/ 1397000 h 1397000"/>
              <a:gd name="connsiteX4" fmla="*/ 0 w 1305982"/>
              <a:gd name="connsiteY4" fmla="*/ 0 h 1397000"/>
              <a:gd name="connsiteX0" fmla="*/ 296334 w 1602316"/>
              <a:gd name="connsiteY0" fmla="*/ 0 h 1397000"/>
              <a:gd name="connsiteX1" fmla="*/ 1602316 w 1602316"/>
              <a:gd name="connsiteY1" fmla="*/ 0 h 1397000"/>
              <a:gd name="connsiteX2" fmla="*/ 1602316 w 1602316"/>
              <a:gd name="connsiteY2" fmla="*/ 1397000 h 1397000"/>
              <a:gd name="connsiteX3" fmla="*/ 0 w 1602316"/>
              <a:gd name="connsiteY3" fmla="*/ 1386417 h 1397000"/>
              <a:gd name="connsiteX4" fmla="*/ 296334 w 1602316"/>
              <a:gd name="connsiteY4" fmla="*/ 0 h 1397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02316" h="1397000">
                <a:moveTo>
                  <a:pt x="296334" y="0"/>
                </a:moveTo>
                <a:lnTo>
                  <a:pt x="1602316" y="0"/>
                </a:lnTo>
                <a:lnTo>
                  <a:pt x="1602316" y="1397000"/>
                </a:lnTo>
                <a:lnTo>
                  <a:pt x="0" y="1386417"/>
                </a:lnTo>
                <a:lnTo>
                  <a:pt x="296334" y="0"/>
                </a:lnTo>
                <a:close/>
              </a:path>
            </a:pathLst>
          </a:custGeom>
          <a:solidFill>
            <a:schemeClr val="bg1">
              <a:lumMod val="8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13" name="Rectangle 12">
            <a:extLst>
              <a:ext uri="{FF2B5EF4-FFF2-40B4-BE49-F238E27FC236}">
                <a16:creationId xmlns:a16="http://schemas.microsoft.com/office/drawing/2014/main" id="{222CC35A-DB09-0F75-B38E-1A2B1E9E658C}"/>
              </a:ext>
            </a:extLst>
          </xdr:cNvPr>
          <xdr:cNvSpPr/>
        </xdr:nvSpPr>
        <xdr:spPr>
          <a:xfrm>
            <a:off x="2819399" y="31870650"/>
            <a:ext cx="2937933" cy="1593850"/>
          </a:xfrm>
          <a:prstGeom prst="rect">
            <a:avLst/>
          </a:prstGeom>
          <a:solidFill>
            <a:schemeClr val="accent4">
              <a:lumMod val="40000"/>
              <a:lumOff val="60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14" name="Oval 13">
            <a:extLst>
              <a:ext uri="{FF2B5EF4-FFF2-40B4-BE49-F238E27FC236}">
                <a16:creationId xmlns:a16="http://schemas.microsoft.com/office/drawing/2014/main" id="{BD0D5030-5087-2CDC-3F34-B9C991CE0D58}"/>
              </a:ext>
            </a:extLst>
          </xdr:cNvPr>
          <xdr:cNvSpPr/>
        </xdr:nvSpPr>
        <xdr:spPr>
          <a:xfrm>
            <a:off x="3291416" y="33792583"/>
            <a:ext cx="1153584" cy="1153584"/>
          </a:xfrm>
          <a:prstGeom prst="ellipse">
            <a:avLst/>
          </a:prstGeom>
          <a:solidFill>
            <a:schemeClr val="accent4">
              <a:lumMod val="40000"/>
              <a:lumOff val="60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nb-NO" sz="1100">
              <a:solidFill>
                <a:schemeClr val="lt1"/>
              </a:solidFill>
              <a:latin typeface="+mn-lt"/>
              <a:ea typeface="+mn-ea"/>
              <a:cs typeface="+mn-cs"/>
            </a:endParaRPr>
          </a:p>
        </xdr:txBody>
      </xdr:sp>
      <xdr:sp macro="" textlink="">
        <xdr:nvSpPr>
          <xdr:cNvPr id="15" name="Rectangle 13">
            <a:extLst>
              <a:ext uri="{FF2B5EF4-FFF2-40B4-BE49-F238E27FC236}">
                <a16:creationId xmlns:a16="http://schemas.microsoft.com/office/drawing/2014/main" id="{CD5A4C9F-5DBB-0401-1D2C-083DCADDEE79}"/>
              </a:ext>
            </a:extLst>
          </xdr:cNvPr>
          <xdr:cNvSpPr/>
        </xdr:nvSpPr>
        <xdr:spPr>
          <a:xfrm>
            <a:off x="3792789" y="33642300"/>
            <a:ext cx="2275692" cy="1790700"/>
          </a:xfrm>
          <a:custGeom>
            <a:avLst/>
            <a:gdLst>
              <a:gd name="connsiteX0" fmla="*/ 0 w 1316565"/>
              <a:gd name="connsiteY0" fmla="*/ 0 h 1885950"/>
              <a:gd name="connsiteX1" fmla="*/ 1316565 w 1316565"/>
              <a:gd name="connsiteY1" fmla="*/ 0 h 1885950"/>
              <a:gd name="connsiteX2" fmla="*/ 1316565 w 1316565"/>
              <a:gd name="connsiteY2" fmla="*/ 1885950 h 1885950"/>
              <a:gd name="connsiteX3" fmla="*/ 0 w 1316565"/>
              <a:gd name="connsiteY3" fmla="*/ 1885950 h 1885950"/>
              <a:gd name="connsiteX4" fmla="*/ 0 w 1316565"/>
              <a:gd name="connsiteY4" fmla="*/ 0 h 1885950"/>
              <a:gd name="connsiteX0" fmla="*/ 772584 w 2089149"/>
              <a:gd name="connsiteY0" fmla="*/ 0 h 1885950"/>
              <a:gd name="connsiteX1" fmla="*/ 2089149 w 2089149"/>
              <a:gd name="connsiteY1" fmla="*/ 0 h 1885950"/>
              <a:gd name="connsiteX2" fmla="*/ 2089149 w 2089149"/>
              <a:gd name="connsiteY2" fmla="*/ 1885950 h 1885950"/>
              <a:gd name="connsiteX3" fmla="*/ 0 w 2089149"/>
              <a:gd name="connsiteY3" fmla="*/ 1780117 h 1885950"/>
              <a:gd name="connsiteX4" fmla="*/ 772584 w 2089149"/>
              <a:gd name="connsiteY4" fmla="*/ 0 h 1885950"/>
              <a:gd name="connsiteX0" fmla="*/ 772584 w 2089149"/>
              <a:gd name="connsiteY0" fmla="*/ 0 h 1885950"/>
              <a:gd name="connsiteX1" fmla="*/ 2089149 w 2089149"/>
              <a:gd name="connsiteY1" fmla="*/ 0 h 1885950"/>
              <a:gd name="connsiteX2" fmla="*/ 2089149 w 2089149"/>
              <a:gd name="connsiteY2" fmla="*/ 1885950 h 1885950"/>
              <a:gd name="connsiteX3" fmla="*/ 0 w 2089149"/>
              <a:gd name="connsiteY3" fmla="*/ 1780117 h 1885950"/>
              <a:gd name="connsiteX4" fmla="*/ 772584 w 2089149"/>
              <a:gd name="connsiteY4" fmla="*/ 0 h 1885950"/>
              <a:gd name="connsiteX0" fmla="*/ 814979 w 2131544"/>
              <a:gd name="connsiteY0" fmla="*/ 0 h 1885950"/>
              <a:gd name="connsiteX1" fmla="*/ 2131544 w 2131544"/>
              <a:gd name="connsiteY1" fmla="*/ 0 h 1885950"/>
              <a:gd name="connsiteX2" fmla="*/ 2131544 w 2131544"/>
              <a:gd name="connsiteY2" fmla="*/ 1885950 h 1885950"/>
              <a:gd name="connsiteX3" fmla="*/ 42395 w 2131544"/>
              <a:gd name="connsiteY3" fmla="*/ 1780117 h 1885950"/>
              <a:gd name="connsiteX4" fmla="*/ 836146 w 2131544"/>
              <a:gd name="connsiteY4" fmla="*/ 891117 h 1885950"/>
              <a:gd name="connsiteX5" fmla="*/ 814979 w 2131544"/>
              <a:gd name="connsiteY5" fmla="*/ 0 h 1885950"/>
              <a:gd name="connsiteX0" fmla="*/ 842711 w 2159276"/>
              <a:gd name="connsiteY0" fmla="*/ 0 h 1885950"/>
              <a:gd name="connsiteX1" fmla="*/ 2159276 w 2159276"/>
              <a:gd name="connsiteY1" fmla="*/ 0 h 1885950"/>
              <a:gd name="connsiteX2" fmla="*/ 2159276 w 2159276"/>
              <a:gd name="connsiteY2" fmla="*/ 1885950 h 1885950"/>
              <a:gd name="connsiteX3" fmla="*/ 70127 w 2159276"/>
              <a:gd name="connsiteY3" fmla="*/ 1780117 h 1885950"/>
              <a:gd name="connsiteX4" fmla="*/ 567544 w 2159276"/>
              <a:gd name="connsiteY4" fmla="*/ 1335617 h 1885950"/>
              <a:gd name="connsiteX5" fmla="*/ 863878 w 2159276"/>
              <a:gd name="connsiteY5" fmla="*/ 891117 h 1885950"/>
              <a:gd name="connsiteX6" fmla="*/ 842711 w 2159276"/>
              <a:gd name="connsiteY6" fmla="*/ 0 h 1885950"/>
              <a:gd name="connsiteX0" fmla="*/ 842711 w 2159276"/>
              <a:gd name="connsiteY0" fmla="*/ 0 h 1790700"/>
              <a:gd name="connsiteX1" fmla="*/ 2159276 w 2159276"/>
              <a:gd name="connsiteY1" fmla="*/ 0 h 1790700"/>
              <a:gd name="connsiteX2" fmla="*/ 1312609 w 2159276"/>
              <a:gd name="connsiteY2" fmla="*/ 1790700 h 1790700"/>
              <a:gd name="connsiteX3" fmla="*/ 70127 w 2159276"/>
              <a:gd name="connsiteY3" fmla="*/ 1780117 h 1790700"/>
              <a:gd name="connsiteX4" fmla="*/ 567544 w 2159276"/>
              <a:gd name="connsiteY4" fmla="*/ 1335617 h 1790700"/>
              <a:gd name="connsiteX5" fmla="*/ 863878 w 2159276"/>
              <a:gd name="connsiteY5" fmla="*/ 891117 h 1790700"/>
              <a:gd name="connsiteX6" fmla="*/ 842711 w 2159276"/>
              <a:gd name="connsiteY6" fmla="*/ 0 h 1790700"/>
              <a:gd name="connsiteX0" fmla="*/ 842711 w 2159276"/>
              <a:gd name="connsiteY0" fmla="*/ 0 h 1790700"/>
              <a:gd name="connsiteX1" fmla="*/ 2159276 w 2159276"/>
              <a:gd name="connsiteY1" fmla="*/ 0 h 1790700"/>
              <a:gd name="connsiteX2" fmla="*/ 1312609 w 2159276"/>
              <a:gd name="connsiteY2" fmla="*/ 1790700 h 1790700"/>
              <a:gd name="connsiteX3" fmla="*/ 70127 w 2159276"/>
              <a:gd name="connsiteY3" fmla="*/ 1780117 h 1790700"/>
              <a:gd name="connsiteX4" fmla="*/ 567544 w 2159276"/>
              <a:gd name="connsiteY4" fmla="*/ 1335617 h 1790700"/>
              <a:gd name="connsiteX5" fmla="*/ 863878 w 2159276"/>
              <a:gd name="connsiteY5" fmla="*/ 891117 h 1790700"/>
              <a:gd name="connsiteX6" fmla="*/ 842711 w 2159276"/>
              <a:gd name="connsiteY6" fmla="*/ 0 h 1790700"/>
              <a:gd name="connsiteX0" fmla="*/ 842711 w 2275692"/>
              <a:gd name="connsiteY0" fmla="*/ 0 h 1790700"/>
              <a:gd name="connsiteX1" fmla="*/ 2275692 w 2275692"/>
              <a:gd name="connsiteY1" fmla="*/ 52917 h 1790700"/>
              <a:gd name="connsiteX2" fmla="*/ 1312609 w 2275692"/>
              <a:gd name="connsiteY2" fmla="*/ 1790700 h 1790700"/>
              <a:gd name="connsiteX3" fmla="*/ 70127 w 2275692"/>
              <a:gd name="connsiteY3" fmla="*/ 1780117 h 1790700"/>
              <a:gd name="connsiteX4" fmla="*/ 567544 w 2275692"/>
              <a:gd name="connsiteY4" fmla="*/ 1335617 h 1790700"/>
              <a:gd name="connsiteX5" fmla="*/ 863878 w 2275692"/>
              <a:gd name="connsiteY5" fmla="*/ 891117 h 1790700"/>
              <a:gd name="connsiteX6" fmla="*/ 842711 w 2275692"/>
              <a:gd name="connsiteY6" fmla="*/ 0 h 179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75692" h="1790700">
                <a:moveTo>
                  <a:pt x="842711" y="0"/>
                </a:moveTo>
                <a:lnTo>
                  <a:pt x="2275692" y="52917"/>
                </a:lnTo>
                <a:cubicBezTo>
                  <a:pt x="1993470" y="649817"/>
                  <a:pt x="1711247" y="982133"/>
                  <a:pt x="1312609" y="1790700"/>
                </a:cubicBezTo>
                <a:lnTo>
                  <a:pt x="70127" y="1780117"/>
                </a:lnTo>
                <a:cubicBezTo>
                  <a:pt x="-211037" y="1679575"/>
                  <a:pt x="435252" y="1483784"/>
                  <a:pt x="567544" y="1335617"/>
                </a:cubicBezTo>
                <a:cubicBezTo>
                  <a:pt x="699836" y="1187450"/>
                  <a:pt x="802142" y="1104900"/>
                  <a:pt x="863878" y="891117"/>
                </a:cubicBezTo>
                <a:cubicBezTo>
                  <a:pt x="992642" y="594431"/>
                  <a:pt x="595061" y="134408"/>
                  <a:pt x="842711" y="0"/>
                </a:cubicBezTo>
                <a:close/>
              </a:path>
            </a:pathLst>
          </a:custGeom>
          <a:solidFill>
            <a:schemeClr val="accent4">
              <a:lumMod val="40000"/>
              <a:lumOff val="60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33856</xdr:colOff>
      <xdr:row>2</xdr:row>
      <xdr:rowOff>152401</xdr:rowOff>
    </xdr:from>
    <xdr:to>
      <xdr:col>14</xdr:col>
      <xdr:colOff>732156</xdr:colOff>
      <xdr:row>3</xdr:row>
      <xdr:rowOff>620249</xdr:rowOff>
    </xdr:to>
    <xdr:sp macro="" textlink="">
      <xdr:nvSpPr>
        <xdr:cNvPr id="2" name="Rektangel: avrundede hjørner 1">
          <a:extLst>
            <a:ext uri="{FF2B5EF4-FFF2-40B4-BE49-F238E27FC236}">
              <a16:creationId xmlns:a16="http://schemas.microsoft.com/office/drawing/2014/main" id="{F085F4C8-6D43-B8D2-71C1-008FA37823AE}"/>
            </a:ext>
          </a:extLst>
        </xdr:cNvPr>
        <xdr:cNvSpPr/>
      </xdr:nvSpPr>
      <xdr:spPr>
        <a:xfrm>
          <a:off x="825164" y="709247"/>
          <a:ext cx="10985300" cy="731617"/>
        </a:xfrm>
        <a:prstGeom prst="roundRect">
          <a:avLst/>
        </a:prstGeom>
        <a:noFill/>
        <a:ln w="28575">
          <a:solidFill>
            <a:srgbClr val="FFAA0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400" b="1">
            <a:solidFill>
              <a:schemeClr val="bg1"/>
            </a:solidFill>
            <a:latin typeface="Source Sans Pro" panose="020B0503030403020204" pitchFamily="34" charset="0"/>
            <a:ea typeface="Source Sans Pro" panose="020B0503030403020204" pitchFamily="34" charset="0"/>
          </a:endParaRPr>
        </a:p>
      </xdr:txBody>
    </xdr:sp>
    <xdr:clientData/>
  </xdr:twoCellAnchor>
  <xdr:twoCellAnchor>
    <xdr:from>
      <xdr:col>1</xdr:col>
      <xdr:colOff>150017</xdr:colOff>
      <xdr:row>2</xdr:row>
      <xdr:rowOff>250032</xdr:rowOff>
    </xdr:from>
    <xdr:to>
      <xdr:col>14</xdr:col>
      <xdr:colOff>657225</xdr:colOff>
      <xdr:row>3</xdr:row>
      <xdr:rowOff>511969</xdr:rowOff>
    </xdr:to>
    <xdr:sp macro="" textlink="">
      <xdr:nvSpPr>
        <xdr:cNvPr id="3073" name="Text Box 1">
          <a:extLst>
            <a:ext uri="{FF2B5EF4-FFF2-40B4-BE49-F238E27FC236}">
              <a16:creationId xmlns:a16="http://schemas.microsoft.com/office/drawing/2014/main" id="{EE3E9DD4-CF3B-4A05-BD1F-7048DB3500DD}"/>
            </a:ext>
          </a:extLst>
        </xdr:cNvPr>
        <xdr:cNvSpPr txBox="1">
          <a:spLocks noChangeArrowheads="1"/>
        </xdr:cNvSpPr>
      </xdr:nvSpPr>
      <xdr:spPr bwMode="auto">
        <a:xfrm>
          <a:off x="912017" y="812007"/>
          <a:ext cx="10413208" cy="519112"/>
        </a:xfrm>
        <a:prstGeom prst="rect">
          <a:avLst/>
        </a:prstGeom>
        <a:solidFill>
          <a:schemeClr val="bg1"/>
        </a:solidFill>
        <a:ln w="9525">
          <a:solidFill>
            <a:schemeClr val="bg1"/>
          </a:solidFill>
          <a:miter lim="800000"/>
          <a:headEnd/>
          <a:tailEnd/>
        </a:ln>
      </xdr:spPr>
      <xdr:txBody>
        <a:bodyPr vertOverflow="clip" wrap="square" lIns="27432" tIns="22860" rIns="0" bIns="0" anchor="t" upright="1"/>
        <a:lstStyle/>
        <a:p>
          <a:pPr algn="ctr" rtl="0">
            <a:defRPr sz="1000"/>
          </a:pPr>
          <a:r>
            <a:rPr lang="nb-NO" sz="1400" b="1" i="0" u="none" strike="noStrike" baseline="0">
              <a:solidFill>
                <a:srgbClr val="000000"/>
              </a:solidFill>
              <a:latin typeface="Source Sans Pro" panose="020B0503030403020204" pitchFamily="34" charset="0"/>
              <a:ea typeface="Calibri"/>
              <a:cs typeface="Calibri"/>
            </a:rPr>
            <a:t>I denne fanen skal det redegjøres for utslippsreduserende tiltak for prosjektet, herunder kun tiltak som skal sikres og gjennomføres. Denne siden er obligatorisk å fylle ut i plansaker, men bør også benyttes i byggesaker.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16326</xdr:colOff>
      <xdr:row>2</xdr:row>
      <xdr:rowOff>133350</xdr:rowOff>
    </xdr:from>
    <xdr:to>
      <xdr:col>7</xdr:col>
      <xdr:colOff>1581149</xdr:colOff>
      <xdr:row>5</xdr:row>
      <xdr:rowOff>152400</xdr:rowOff>
    </xdr:to>
    <xdr:sp macro="" textlink="">
      <xdr:nvSpPr>
        <xdr:cNvPr id="2" name="Rektangel: avrundede hjørner 1">
          <a:extLst>
            <a:ext uri="{FF2B5EF4-FFF2-40B4-BE49-F238E27FC236}">
              <a16:creationId xmlns:a16="http://schemas.microsoft.com/office/drawing/2014/main" id="{FF9085F5-2677-47C4-BB3C-26C0C27A6B53}"/>
            </a:ext>
          </a:extLst>
        </xdr:cNvPr>
        <xdr:cNvSpPr/>
      </xdr:nvSpPr>
      <xdr:spPr>
        <a:xfrm>
          <a:off x="778326" y="695325"/>
          <a:ext cx="13585373" cy="733425"/>
        </a:xfrm>
        <a:prstGeom prst="roundRect">
          <a:avLst/>
        </a:prstGeom>
        <a:noFill/>
        <a:ln w="28575">
          <a:solidFill>
            <a:srgbClr val="FFAA0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xdr:col>
      <xdr:colOff>123823</xdr:colOff>
      <xdr:row>2</xdr:row>
      <xdr:rowOff>219076</xdr:rowOff>
    </xdr:from>
    <xdr:to>
      <xdr:col>7</xdr:col>
      <xdr:colOff>1504950</xdr:colOff>
      <xdr:row>5</xdr:row>
      <xdr:rowOff>104775</xdr:rowOff>
    </xdr:to>
    <xdr:sp macro="" textlink="">
      <xdr:nvSpPr>
        <xdr:cNvPr id="4121" name="Text Box 25">
          <a:extLst>
            <a:ext uri="{FF2B5EF4-FFF2-40B4-BE49-F238E27FC236}">
              <a16:creationId xmlns:a16="http://schemas.microsoft.com/office/drawing/2014/main" id="{BDFFA84F-6ADE-3242-21BE-4D3E8C767FA5}"/>
            </a:ext>
          </a:extLst>
        </xdr:cNvPr>
        <xdr:cNvSpPr txBox="1">
          <a:spLocks noChangeArrowheads="1"/>
        </xdr:cNvSpPr>
      </xdr:nvSpPr>
      <xdr:spPr bwMode="auto">
        <a:xfrm>
          <a:off x="885823" y="781051"/>
          <a:ext cx="13401677" cy="600074"/>
        </a:xfrm>
        <a:prstGeom prst="rect">
          <a:avLst/>
        </a:prstGeom>
        <a:noFill/>
        <a:ln w="9525">
          <a:noFill/>
          <a:miter lim="800000"/>
          <a:headEnd/>
          <a:tailEnd/>
        </a:ln>
      </xdr:spPr>
      <xdr:txBody>
        <a:bodyPr vertOverflow="clip" wrap="square" lIns="27432" tIns="27432" rIns="0" bIns="0" anchor="t" upright="1"/>
        <a:lstStyle/>
        <a:p>
          <a:pPr algn="ctr" rtl="0">
            <a:defRPr sz="1000"/>
          </a:pPr>
          <a:r>
            <a:rPr lang="nb-NO" sz="1400" b="1" i="0" u="none" strike="noStrike" baseline="0">
              <a:solidFill>
                <a:srgbClr val="000000"/>
              </a:solidFill>
              <a:latin typeface="Source Sans Pro" panose="020B0503030403020204" pitchFamily="34" charset="0"/>
              <a:ea typeface="Calibri"/>
              <a:cs typeface="Calibri"/>
            </a:rPr>
            <a:t>I denne fanen skal det beregnes utslipp for nybygg. Utfyllende kommentarer til forutsetninger for beregningen kan legges til i </a:t>
          </a:r>
          <a:r>
            <a:rPr lang="nb-NO" sz="1400" b="1" i="0" u="none" strike="noStrike" baseline="0">
              <a:solidFill>
                <a:schemeClr val="tx1"/>
              </a:solidFill>
              <a:latin typeface="Source Sans Pro" panose="020B0503030403020204" pitchFamily="34" charset="0"/>
              <a:ea typeface="Calibri"/>
              <a:cs typeface="Calibri"/>
            </a:rPr>
            <a:t>tekstboksene. Denne fanen skal også benyttes dersom det skal gjennomføres beregning for riving av eksisterende bebyggelse. I slike tilfeller skal også fanen for "Bevaring" fylles ut.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68035</xdr:colOff>
      <xdr:row>2</xdr:row>
      <xdr:rowOff>144818</xdr:rowOff>
    </xdr:from>
    <xdr:to>
      <xdr:col>8</xdr:col>
      <xdr:colOff>28574</xdr:colOff>
      <xdr:row>5</xdr:row>
      <xdr:rowOff>255173</xdr:rowOff>
    </xdr:to>
    <xdr:sp macro="" textlink="">
      <xdr:nvSpPr>
        <xdr:cNvPr id="5130" name="Rektangel: avrundede hjørner 1">
          <a:extLst>
            <a:ext uri="{FF2B5EF4-FFF2-40B4-BE49-F238E27FC236}">
              <a16:creationId xmlns:a16="http://schemas.microsoft.com/office/drawing/2014/main" id="{AA9C8A67-64D9-4539-90BD-8C26E578458E}"/>
            </a:ext>
          </a:extLst>
        </xdr:cNvPr>
        <xdr:cNvSpPr/>
      </xdr:nvSpPr>
      <xdr:spPr>
        <a:xfrm>
          <a:off x="830035" y="2030768"/>
          <a:ext cx="13562239" cy="758055"/>
        </a:xfrm>
        <a:prstGeom prst="roundRect">
          <a:avLst/>
        </a:prstGeom>
        <a:noFill/>
        <a:ln w="28575">
          <a:solidFill>
            <a:srgbClr val="FFAA0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xdr:col>
      <xdr:colOff>152400</xdr:colOff>
      <xdr:row>2</xdr:row>
      <xdr:rowOff>247649</xdr:rowOff>
    </xdr:from>
    <xdr:to>
      <xdr:col>7</xdr:col>
      <xdr:colOff>1533525</xdr:colOff>
      <xdr:row>5</xdr:row>
      <xdr:rowOff>200024</xdr:rowOff>
    </xdr:to>
    <xdr:sp macro="" textlink="">
      <xdr:nvSpPr>
        <xdr:cNvPr id="5129" name="Text Box 19">
          <a:extLst>
            <a:ext uri="{FF2B5EF4-FFF2-40B4-BE49-F238E27FC236}">
              <a16:creationId xmlns:a16="http://schemas.microsoft.com/office/drawing/2014/main" id="{31536EA3-A2D2-00E3-887A-89C46081DB9A}"/>
            </a:ext>
          </a:extLst>
        </xdr:cNvPr>
        <xdr:cNvSpPr txBox="1">
          <a:spLocks noChangeArrowheads="1"/>
        </xdr:cNvSpPr>
      </xdr:nvSpPr>
      <xdr:spPr bwMode="auto">
        <a:xfrm>
          <a:off x="914400" y="2133599"/>
          <a:ext cx="13401675" cy="600075"/>
        </a:xfrm>
        <a:prstGeom prst="rect">
          <a:avLst/>
        </a:prstGeom>
        <a:noFill/>
        <a:ln w="9525">
          <a:noFill/>
          <a:miter lim="800000"/>
          <a:headEnd/>
          <a:tailEnd/>
        </a:ln>
      </xdr:spPr>
      <xdr:txBody>
        <a:bodyPr vertOverflow="clip" wrap="square" lIns="27432" tIns="27432" rIns="0" bIns="0" anchor="t" upright="1"/>
        <a:lstStyle/>
        <a:p>
          <a:pPr algn="ctr" rtl="0">
            <a:defRPr sz="1000"/>
          </a:pPr>
          <a:r>
            <a:rPr lang="nb-NO" sz="1400" b="1" i="0" u="none" strike="noStrike" baseline="0">
              <a:solidFill>
                <a:srgbClr val="000000"/>
              </a:solidFill>
              <a:latin typeface="Source Sans Pro" panose="020B0503030403020204" pitchFamily="34" charset="0"/>
              <a:ea typeface="Calibri"/>
              <a:cs typeface="Calibri"/>
            </a:rPr>
            <a:t>I denne fanen skal det beregnes utslipp for bevaring av eksisterende bebyggelse. Beregningene skal ta høyde for oppgradering av bebyggelsen og eventuelt endret bruk. Utfyllende kommentarer til forutsetninger for beregningen kan legges til i tekstboksene.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23532</xdr:colOff>
      <xdr:row>2</xdr:row>
      <xdr:rowOff>164110</xdr:rowOff>
    </xdr:from>
    <xdr:to>
      <xdr:col>7</xdr:col>
      <xdr:colOff>1847850</xdr:colOff>
      <xdr:row>4</xdr:row>
      <xdr:rowOff>161925</xdr:rowOff>
    </xdr:to>
    <xdr:sp macro="" textlink="">
      <xdr:nvSpPr>
        <xdr:cNvPr id="2" name="Rektangel: avrundede hjørner 1">
          <a:extLst>
            <a:ext uri="{FF2B5EF4-FFF2-40B4-BE49-F238E27FC236}">
              <a16:creationId xmlns:a16="http://schemas.microsoft.com/office/drawing/2014/main" id="{77A1DFF1-D8F4-4FD5-BB61-CBE9F5384239}"/>
            </a:ext>
          </a:extLst>
        </xdr:cNvPr>
        <xdr:cNvSpPr/>
      </xdr:nvSpPr>
      <xdr:spPr>
        <a:xfrm>
          <a:off x="785532" y="726085"/>
          <a:ext cx="12892368" cy="731240"/>
        </a:xfrm>
        <a:prstGeom prst="roundRect">
          <a:avLst/>
        </a:prstGeom>
        <a:noFill/>
        <a:ln w="28575">
          <a:solidFill>
            <a:srgbClr val="FFAA0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xdr:col>
      <xdr:colOff>98094</xdr:colOff>
      <xdr:row>3</xdr:row>
      <xdr:rowOff>2596</xdr:rowOff>
    </xdr:from>
    <xdr:to>
      <xdr:col>7</xdr:col>
      <xdr:colOff>1752599</xdr:colOff>
      <xdr:row>4</xdr:row>
      <xdr:rowOff>74220</xdr:rowOff>
    </xdr:to>
    <xdr:sp macro="" textlink="">
      <xdr:nvSpPr>
        <xdr:cNvPr id="6145" name="Text Box 1">
          <a:extLst>
            <a:ext uri="{FF2B5EF4-FFF2-40B4-BE49-F238E27FC236}">
              <a16:creationId xmlns:a16="http://schemas.microsoft.com/office/drawing/2014/main" id="{29270A38-0CAC-D996-1750-6E43C1B40E32}"/>
            </a:ext>
          </a:extLst>
        </xdr:cNvPr>
        <xdr:cNvSpPr txBox="1">
          <a:spLocks noChangeArrowheads="1"/>
        </xdr:cNvSpPr>
      </xdr:nvSpPr>
      <xdr:spPr bwMode="auto">
        <a:xfrm>
          <a:off x="860094" y="821746"/>
          <a:ext cx="12722555" cy="547874"/>
        </a:xfrm>
        <a:prstGeom prst="rect">
          <a:avLst/>
        </a:prstGeom>
        <a:noFill/>
        <a:ln w="9525">
          <a:noFill/>
          <a:miter lim="800000"/>
          <a:headEnd/>
          <a:tailEnd/>
        </a:ln>
      </xdr:spPr>
      <xdr:txBody>
        <a:bodyPr vertOverflow="clip" wrap="square" lIns="27432" tIns="22860" rIns="0" bIns="0" anchor="t" upright="1"/>
        <a:lstStyle/>
        <a:p>
          <a:pPr algn="ctr" rtl="0">
            <a:defRPr sz="1000"/>
          </a:pPr>
          <a:r>
            <a:rPr lang="nb-NO" sz="1400" b="1" i="0" u="none" strike="noStrike" baseline="0">
              <a:solidFill>
                <a:srgbClr val="000000"/>
              </a:solidFill>
              <a:latin typeface="Source Sans Pro" panose="020B0503030403020204" pitchFamily="34" charset="0"/>
              <a:ea typeface="Calibri"/>
              <a:cs typeface="Calibri"/>
            </a:rPr>
            <a:t>I denne fanen skal det beregnes utslipp for arealbruksendringer. Ved vesentlige naturinngrep skal det vises til minst to mulige alternativer for plasseringer av planlagt bebyggelse og hvordan disse kan være med på å redusere klimagassutslippene tilknyttet natur- og terrenginngrep.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742950</xdr:colOff>
      <xdr:row>27</xdr:row>
      <xdr:rowOff>103822</xdr:rowOff>
    </xdr:from>
    <xdr:to>
      <xdr:col>7</xdr:col>
      <xdr:colOff>9524</xdr:colOff>
      <xdr:row>62</xdr:row>
      <xdr:rowOff>19050</xdr:rowOff>
    </xdr:to>
    <xdr:graphicFrame macro="">
      <xdr:nvGraphicFramePr>
        <xdr:cNvPr id="7" name="Chart 6">
          <a:extLst>
            <a:ext uri="{FF2B5EF4-FFF2-40B4-BE49-F238E27FC236}">
              <a16:creationId xmlns:a16="http://schemas.microsoft.com/office/drawing/2014/main" id="{E7FAF046-3C25-BA9B-81EA-5F79CDCC33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752475</xdr:colOff>
      <xdr:row>95</xdr:row>
      <xdr:rowOff>38324</xdr:rowOff>
    </xdr:from>
    <xdr:to>
      <xdr:col>3</xdr:col>
      <xdr:colOff>2752725</xdr:colOff>
      <xdr:row>119</xdr:row>
      <xdr:rowOff>132791</xdr:rowOff>
    </xdr:to>
    <xdr:graphicFrame macro="">
      <xdr:nvGraphicFramePr>
        <xdr:cNvPr id="8" name="Chart 7">
          <a:extLst>
            <a:ext uri="{FF2B5EF4-FFF2-40B4-BE49-F238E27FC236}">
              <a16:creationId xmlns:a16="http://schemas.microsoft.com/office/drawing/2014/main" id="{534C0732-357C-8344-27A9-82D6CF669A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228600</xdr:colOff>
      <xdr:row>95</xdr:row>
      <xdr:rowOff>32657</xdr:rowOff>
    </xdr:from>
    <xdr:to>
      <xdr:col>7</xdr:col>
      <xdr:colOff>9525</xdr:colOff>
      <xdr:row>119</xdr:row>
      <xdr:rowOff>127124</xdr:rowOff>
    </xdr:to>
    <xdr:graphicFrame macro="">
      <xdr:nvGraphicFramePr>
        <xdr:cNvPr id="3" name="Chart 2">
          <a:extLst>
            <a:ext uri="{FF2B5EF4-FFF2-40B4-BE49-F238E27FC236}">
              <a16:creationId xmlns:a16="http://schemas.microsoft.com/office/drawing/2014/main" id="{7A76C227-AAC3-4C88-A036-50AD30A1F1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752475</xdr:colOff>
      <xdr:row>63</xdr:row>
      <xdr:rowOff>136070</xdr:rowOff>
    </xdr:from>
    <xdr:to>
      <xdr:col>7</xdr:col>
      <xdr:colOff>19050</xdr:colOff>
      <xdr:row>93</xdr:row>
      <xdr:rowOff>21771</xdr:rowOff>
    </xdr:to>
    <xdr:graphicFrame macro="">
      <xdr:nvGraphicFramePr>
        <xdr:cNvPr id="10" name="Chart 9">
          <a:extLst>
            <a:ext uri="{FF2B5EF4-FFF2-40B4-BE49-F238E27FC236}">
              <a16:creationId xmlns:a16="http://schemas.microsoft.com/office/drawing/2014/main" id="{A9A1DF6B-A32F-4B63-9B9D-2F54405F33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9C033-6574-4095-8EF2-F913E8101C6E}">
  <sheetPr codeName="Sheet1">
    <tabColor theme="2" tint="-9.9978637043366805E-2"/>
    <pageSetUpPr fitToPage="1"/>
  </sheetPr>
  <dimension ref="A2:H37"/>
  <sheetViews>
    <sheetView showGridLines="0" zoomScale="90" zoomScaleNormal="90" workbookViewId="0">
      <selection activeCell="D14" sqref="D14"/>
    </sheetView>
  </sheetViews>
  <sheetFormatPr defaultColWidth="11.42578125" defaultRowHeight="15" x14ac:dyDescent="0.25"/>
  <cols>
    <col min="1" max="1" width="11.42578125" style="43"/>
    <col min="2" max="2" width="0" style="11" hidden="1" customWidth="1"/>
    <col min="3" max="3" width="47.85546875" style="11" customWidth="1"/>
    <col min="4" max="4" width="73.5703125" style="11" customWidth="1"/>
    <col min="5" max="5" width="27.42578125" style="11" bestFit="1" customWidth="1"/>
    <col min="6" max="16384" width="11.42578125" style="11"/>
  </cols>
  <sheetData>
    <row r="2" spans="3:8" x14ac:dyDescent="0.25">
      <c r="H2" s="12"/>
    </row>
    <row r="7" spans="3:8" hidden="1" x14ac:dyDescent="0.25"/>
    <row r="8" spans="3:8" hidden="1" x14ac:dyDescent="0.25"/>
    <row r="9" spans="3:8" ht="10.5" customHeight="1" x14ac:dyDescent="0.25"/>
    <row r="10" spans="3:8" ht="46.5" x14ac:dyDescent="0.7">
      <c r="C10" s="112" t="s">
        <v>0</v>
      </c>
    </row>
    <row r="11" spans="3:8" ht="10.5" customHeight="1" x14ac:dyDescent="0.65">
      <c r="C11" s="44"/>
    </row>
    <row r="12" spans="3:8" ht="19.5" customHeight="1" x14ac:dyDescent="0.55000000000000004">
      <c r="C12" s="23"/>
    </row>
    <row r="13" spans="3:8" ht="18.75" x14ac:dyDescent="0.3">
      <c r="C13" s="110"/>
      <c r="D13" s="111" t="s">
        <v>1</v>
      </c>
      <c r="E13" s="13"/>
    </row>
    <row r="14" spans="3:8" ht="28.5" customHeight="1" x14ac:dyDescent="0.25">
      <c r="C14" s="108" t="s">
        <v>2</v>
      </c>
      <c r="D14" s="109" t="s">
        <v>3</v>
      </c>
    </row>
    <row r="15" spans="3:8" ht="27" customHeight="1" x14ac:dyDescent="0.25">
      <c r="C15" s="57" t="s">
        <v>4</v>
      </c>
      <c r="D15" s="125" t="s">
        <v>213</v>
      </c>
    </row>
    <row r="16" spans="3:8" ht="27.75" customHeight="1" x14ac:dyDescent="0.25">
      <c r="C16" s="57" t="s">
        <v>208</v>
      </c>
      <c r="D16" s="167">
        <v>15</v>
      </c>
    </row>
    <row r="17" spans="3:8" ht="27.75" customHeight="1" x14ac:dyDescent="0.25">
      <c r="C17" s="57" t="s">
        <v>209</v>
      </c>
      <c r="D17" s="167">
        <v>429</v>
      </c>
    </row>
    <row r="18" spans="3:8" ht="26.25" customHeight="1" x14ac:dyDescent="0.25">
      <c r="C18" s="57" t="s">
        <v>5</v>
      </c>
      <c r="D18" s="58" t="s">
        <v>214</v>
      </c>
    </row>
    <row r="19" spans="3:8" ht="27.75" customHeight="1" x14ac:dyDescent="0.25">
      <c r="C19" s="57" t="s">
        <v>6</v>
      </c>
      <c r="D19" s="219">
        <v>45345</v>
      </c>
    </row>
    <row r="20" spans="3:8" ht="29.25" customHeight="1" x14ac:dyDescent="0.25">
      <c r="C20" s="57" t="s">
        <v>7</v>
      </c>
      <c r="D20" s="59" t="s">
        <v>215</v>
      </c>
    </row>
    <row r="21" spans="3:8" ht="15.75" x14ac:dyDescent="0.25">
      <c r="C21" s="54" t="s">
        <v>196</v>
      </c>
    </row>
    <row r="22" spans="3:8" ht="6" customHeight="1" x14ac:dyDescent="0.25">
      <c r="C22" s="20"/>
    </row>
    <row r="23" spans="3:8" ht="6" customHeight="1" x14ac:dyDescent="0.25">
      <c r="C23" s="20"/>
    </row>
    <row r="24" spans="3:8" ht="31.5" x14ac:dyDescent="0.5">
      <c r="C24" s="107" t="s">
        <v>8</v>
      </c>
    </row>
    <row r="25" spans="3:8" ht="8.1" customHeight="1" x14ac:dyDescent="0.25"/>
    <row r="26" spans="3:8" ht="8.1" customHeight="1" x14ac:dyDescent="0.25"/>
    <row r="27" spans="3:8" x14ac:dyDescent="0.25">
      <c r="C27" s="224" t="s">
        <v>212</v>
      </c>
      <c r="D27" s="224"/>
      <c r="E27" s="224"/>
      <c r="F27" s="224"/>
      <c r="G27" s="224"/>
      <c r="H27" s="224"/>
    </row>
    <row r="28" spans="3:8" x14ac:dyDescent="0.25">
      <c r="C28" s="224"/>
      <c r="D28" s="224"/>
      <c r="E28" s="224"/>
      <c r="F28" s="224"/>
      <c r="G28" s="224"/>
      <c r="H28" s="224"/>
    </row>
    <row r="29" spans="3:8" x14ac:dyDescent="0.25">
      <c r="C29" s="224"/>
      <c r="D29" s="224"/>
      <c r="E29" s="224"/>
      <c r="F29" s="224"/>
      <c r="G29" s="224"/>
      <c r="H29" s="224"/>
    </row>
    <row r="30" spans="3:8" x14ac:dyDescent="0.25">
      <c r="C30" s="224"/>
      <c r="D30" s="224"/>
      <c r="E30" s="224"/>
      <c r="F30" s="224"/>
      <c r="G30" s="224"/>
      <c r="H30" s="224"/>
    </row>
    <row r="31" spans="3:8" x14ac:dyDescent="0.25">
      <c r="C31" s="224"/>
      <c r="D31" s="224"/>
      <c r="E31" s="224"/>
      <c r="F31" s="224"/>
      <c r="G31" s="224"/>
      <c r="H31" s="224"/>
    </row>
    <row r="32" spans="3:8" x14ac:dyDescent="0.25">
      <c r="C32" s="224"/>
      <c r="D32" s="224"/>
      <c r="E32" s="224"/>
      <c r="F32" s="224"/>
      <c r="G32" s="224"/>
      <c r="H32" s="224"/>
    </row>
    <row r="33" spans="3:8" x14ac:dyDescent="0.25">
      <c r="C33" s="224"/>
      <c r="D33" s="224"/>
      <c r="E33" s="224"/>
      <c r="F33" s="224"/>
      <c r="G33" s="224"/>
      <c r="H33" s="224"/>
    </row>
    <row r="34" spans="3:8" x14ac:dyDescent="0.25">
      <c r="C34" s="224"/>
      <c r="D34" s="224"/>
      <c r="E34" s="224"/>
      <c r="F34" s="224"/>
      <c r="G34" s="224"/>
      <c r="H34" s="224"/>
    </row>
    <row r="35" spans="3:8" x14ac:dyDescent="0.25">
      <c r="C35" s="224"/>
      <c r="D35" s="224"/>
      <c r="E35" s="224"/>
      <c r="F35" s="224"/>
      <c r="G35" s="224"/>
      <c r="H35" s="224"/>
    </row>
    <row r="36" spans="3:8" x14ac:dyDescent="0.25">
      <c r="C36" s="224"/>
      <c r="D36" s="224"/>
      <c r="E36" s="224"/>
      <c r="F36" s="224"/>
      <c r="G36" s="224"/>
      <c r="H36" s="224"/>
    </row>
    <row r="37" spans="3:8" ht="336.75" customHeight="1" x14ac:dyDescent="0.25">
      <c r="C37" s="224"/>
      <c r="D37" s="224"/>
      <c r="E37" s="224"/>
      <c r="F37" s="224"/>
      <c r="G37" s="224"/>
      <c r="H37" s="224"/>
    </row>
  </sheetData>
  <sheetProtection sheet="1" objects="1" scenarios="1" selectLockedCells="1"/>
  <mergeCells count="1">
    <mergeCell ref="C27:H37"/>
  </mergeCells>
  <dataValidations count="2">
    <dataValidation type="list" allowBlank="1" showInputMessage="1" showErrorMessage="1" errorTitle="Ugyldig input." error="Velg en verdi fra nedtrekksmenyen." promptTitle="Velg en fase" prompt="Velg en fase fra nedtrekksmenyen_x000a_" sqref="D20" xr:uid="{8A9D2F25-D0A8-4194-AC3E-27F970EC5C3B}">
      <formula1>"1. gangsbehandling,2. gangsbehandling,Rammesøknad,Ferdigattest*"</formula1>
    </dataValidation>
    <dataValidation type="whole" allowBlank="1" showInputMessage="1" showErrorMessage="1" sqref="D16:D17" xr:uid="{4F7D8B2E-E5AC-4499-9033-35A26C88E148}">
      <formula1>0</formula1>
      <formula2>9999</formula2>
    </dataValidation>
  </dataValidations>
  <pageMargins left="0.7" right="0.7" top="0.75" bottom="0.75" header="0.3" footer="0.3"/>
  <pageSetup scale="46" fitToHeight="0" orientation="portrait" r:id="rId1"/>
  <headerFooter>
    <oddFooter>&amp;C_x000D_&amp;1#&amp;"Verdana"&amp;7&amp;K000000 Confidential</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B21AB-6CBE-4792-BD39-E6AD3C81A355}">
  <sheetPr>
    <tabColor theme="2" tint="-9.9978637043366805E-2"/>
    <pageSetUpPr fitToPage="1"/>
  </sheetPr>
  <dimension ref="B2:L221"/>
  <sheetViews>
    <sheetView showGridLines="0" topLeftCell="A153" zoomScaleNormal="100" workbookViewId="0">
      <selection activeCell="B60" sqref="B60:H77"/>
    </sheetView>
  </sheetViews>
  <sheetFormatPr defaultColWidth="11.42578125" defaultRowHeight="14.25" x14ac:dyDescent="0.2"/>
  <cols>
    <col min="1" max="1" width="11.42578125" style="1"/>
    <col min="2" max="2" width="56.42578125" style="1" customWidth="1"/>
    <col min="3" max="3" width="34.42578125" style="1" customWidth="1"/>
    <col min="4" max="4" width="42.140625" style="1" customWidth="1"/>
    <col min="5" max="5" width="11.42578125" style="1" customWidth="1"/>
    <col min="6" max="7" width="11.42578125" style="1"/>
    <col min="8" max="8" width="19" style="1" customWidth="1"/>
    <col min="9" max="16384" width="11.42578125" style="1"/>
  </cols>
  <sheetData>
    <row r="2" spans="2:8" ht="31.5" x14ac:dyDescent="0.5">
      <c r="B2" s="107" t="s">
        <v>9</v>
      </c>
    </row>
    <row r="3" spans="2:8" ht="18.75" x14ac:dyDescent="0.3">
      <c r="B3" s="65" t="s">
        <v>10</v>
      </c>
    </row>
    <row r="4" spans="2:8" ht="15" x14ac:dyDescent="0.25">
      <c r="B4" s="15"/>
    </row>
    <row r="5" spans="2:8" ht="15.75" customHeight="1" x14ac:dyDescent="0.2">
      <c r="B5" s="231" t="s">
        <v>11</v>
      </c>
      <c r="C5" s="232"/>
      <c r="D5" s="232"/>
      <c r="E5" s="232"/>
      <c r="F5" s="232"/>
      <c r="G5" s="232"/>
      <c r="H5" s="233"/>
    </row>
    <row r="6" spans="2:8" ht="15.95" customHeight="1" x14ac:dyDescent="0.2">
      <c r="B6" s="225" t="s">
        <v>244</v>
      </c>
      <c r="C6" s="226"/>
      <c r="D6" s="226"/>
      <c r="E6" s="226"/>
      <c r="F6" s="226"/>
      <c r="G6" s="226"/>
      <c r="H6" s="227"/>
    </row>
    <row r="7" spans="2:8" ht="15.95" customHeight="1" x14ac:dyDescent="0.2">
      <c r="B7" s="225"/>
      <c r="C7" s="226"/>
      <c r="D7" s="226"/>
      <c r="E7" s="226"/>
      <c r="F7" s="226"/>
      <c r="G7" s="226"/>
      <c r="H7" s="227"/>
    </row>
    <row r="8" spans="2:8" ht="15.95" customHeight="1" x14ac:dyDescent="0.2">
      <c r="B8" s="225"/>
      <c r="C8" s="226"/>
      <c r="D8" s="226"/>
      <c r="E8" s="226"/>
      <c r="F8" s="226"/>
      <c r="G8" s="226"/>
      <c r="H8" s="227"/>
    </row>
    <row r="9" spans="2:8" ht="15.95" customHeight="1" x14ac:dyDescent="0.2">
      <c r="B9" s="225"/>
      <c r="C9" s="226"/>
      <c r="D9" s="226"/>
      <c r="E9" s="226"/>
      <c r="F9" s="226"/>
      <c r="G9" s="226"/>
      <c r="H9" s="227"/>
    </row>
    <row r="10" spans="2:8" ht="15.95" customHeight="1" x14ac:dyDescent="0.2">
      <c r="B10" s="234" t="s">
        <v>12</v>
      </c>
      <c r="C10" s="235"/>
      <c r="D10" s="235"/>
      <c r="E10" s="235"/>
      <c r="F10" s="235"/>
      <c r="G10" s="235"/>
      <c r="H10" s="236"/>
    </row>
    <row r="11" spans="2:8" ht="15.95" customHeight="1" x14ac:dyDescent="0.2">
      <c r="B11" s="225" t="s">
        <v>216</v>
      </c>
      <c r="C11" s="226"/>
      <c r="D11" s="226"/>
      <c r="E11" s="226"/>
      <c r="F11" s="226"/>
      <c r="G11" s="226"/>
      <c r="H11" s="227"/>
    </row>
    <row r="12" spans="2:8" ht="15.95" customHeight="1" x14ac:dyDescent="0.2">
      <c r="B12" s="225"/>
      <c r="C12" s="226"/>
      <c r="D12" s="226"/>
      <c r="E12" s="226"/>
      <c r="F12" s="226"/>
      <c r="G12" s="226"/>
      <c r="H12" s="227"/>
    </row>
    <row r="13" spans="2:8" ht="15.95" customHeight="1" x14ac:dyDescent="0.2">
      <c r="B13" s="225"/>
      <c r="C13" s="226"/>
      <c r="D13" s="226"/>
      <c r="E13" s="226"/>
      <c r="F13" s="226"/>
      <c r="G13" s="226"/>
      <c r="H13" s="227"/>
    </row>
    <row r="14" spans="2:8" ht="15.95" customHeight="1" x14ac:dyDescent="0.2">
      <c r="B14" s="225"/>
      <c r="C14" s="226"/>
      <c r="D14" s="226"/>
      <c r="E14" s="226"/>
      <c r="F14" s="226"/>
      <c r="G14" s="226"/>
      <c r="H14" s="227"/>
    </row>
    <row r="15" spans="2:8" ht="15.95" customHeight="1" x14ac:dyDescent="0.2">
      <c r="B15" s="234" t="s">
        <v>13</v>
      </c>
      <c r="C15" s="235"/>
      <c r="D15" s="235"/>
      <c r="E15" s="235"/>
      <c r="F15" s="235"/>
      <c r="G15" s="235"/>
      <c r="H15" s="236"/>
    </row>
    <row r="16" spans="2:8" ht="15.95" customHeight="1" x14ac:dyDescent="0.2">
      <c r="B16" s="225" t="s">
        <v>220</v>
      </c>
      <c r="C16" s="226"/>
      <c r="D16" s="226"/>
      <c r="E16" s="226"/>
      <c r="F16" s="226"/>
      <c r="G16" s="226"/>
      <c r="H16" s="227"/>
    </row>
    <row r="17" spans="2:12" ht="15.95" customHeight="1" x14ac:dyDescent="0.2">
      <c r="B17" s="225"/>
      <c r="C17" s="226"/>
      <c r="D17" s="226"/>
      <c r="E17" s="226"/>
      <c r="F17" s="226"/>
      <c r="G17" s="226"/>
      <c r="H17" s="227"/>
    </row>
    <row r="18" spans="2:12" ht="15.95" customHeight="1" x14ac:dyDescent="0.2">
      <c r="B18" s="225"/>
      <c r="C18" s="226"/>
      <c r="D18" s="226"/>
      <c r="E18" s="226"/>
      <c r="F18" s="226"/>
      <c r="G18" s="226"/>
      <c r="H18" s="227"/>
    </row>
    <row r="19" spans="2:12" ht="15.95" customHeight="1" x14ac:dyDescent="0.2">
      <c r="B19" s="225"/>
      <c r="C19" s="226"/>
      <c r="D19" s="226"/>
      <c r="E19" s="226"/>
      <c r="F19" s="226"/>
      <c r="G19" s="226"/>
      <c r="H19" s="227"/>
    </row>
    <row r="20" spans="2:12" ht="15.95" customHeight="1" x14ac:dyDescent="0.2">
      <c r="B20" s="228"/>
      <c r="C20" s="229"/>
      <c r="D20" s="229"/>
      <c r="E20" s="229"/>
      <c r="F20" s="229"/>
      <c r="G20" s="229"/>
      <c r="H20" s="230"/>
    </row>
    <row r="25" spans="2:12" ht="21" x14ac:dyDescent="0.35">
      <c r="B25" s="22" t="s">
        <v>14</v>
      </c>
      <c r="C25" s="11"/>
      <c r="D25" s="11"/>
      <c r="E25" s="11"/>
      <c r="F25" s="11"/>
      <c r="G25" s="11"/>
      <c r="H25" s="11"/>
      <c r="I25" s="11"/>
      <c r="J25" s="11"/>
      <c r="K25" s="11"/>
      <c r="L25" s="11"/>
    </row>
    <row r="26" spans="2:12" ht="18.75" x14ac:dyDescent="0.3">
      <c r="B26" s="65" t="s">
        <v>181</v>
      </c>
      <c r="C26" s="11"/>
      <c r="D26" s="11"/>
      <c r="E26" s="11"/>
      <c r="F26" s="11"/>
      <c r="G26" s="11"/>
      <c r="H26" s="11"/>
      <c r="I26" s="11"/>
      <c r="J26" s="11"/>
      <c r="K26" s="11"/>
      <c r="L26" s="11"/>
    </row>
    <row r="27" spans="2:12" ht="15" x14ac:dyDescent="0.25">
      <c r="B27" s="15"/>
      <c r="C27" s="11"/>
      <c r="D27" s="11"/>
      <c r="E27" s="11"/>
      <c r="F27" s="11"/>
      <c r="G27" s="11"/>
      <c r="H27" s="11"/>
      <c r="I27" s="11"/>
      <c r="J27" s="11"/>
      <c r="K27" s="11"/>
      <c r="L27" s="11"/>
    </row>
    <row r="28" spans="2:12" ht="17.100000000000001" customHeight="1" x14ac:dyDescent="0.25">
      <c r="B28" s="85" t="s">
        <v>217</v>
      </c>
      <c r="C28" s="18"/>
      <c r="D28" s="19"/>
      <c r="E28" s="11"/>
      <c r="F28" s="11"/>
      <c r="G28" s="11"/>
      <c r="H28" s="11"/>
      <c r="I28" s="11"/>
      <c r="J28" s="11"/>
      <c r="K28" s="11"/>
      <c r="L28" s="11"/>
    </row>
    <row r="29" spans="2:12" ht="17.100000000000001" customHeight="1" x14ac:dyDescent="0.25">
      <c r="B29" s="85" t="s">
        <v>217</v>
      </c>
      <c r="C29" s="18"/>
      <c r="D29" s="19"/>
      <c r="E29" s="11"/>
      <c r="F29" s="11"/>
      <c r="G29" s="11"/>
      <c r="H29" s="11"/>
      <c r="I29" s="11"/>
      <c r="J29" s="11"/>
      <c r="K29" s="11"/>
      <c r="L29" s="11"/>
    </row>
    <row r="30" spans="2:12" ht="17.100000000000001" customHeight="1" x14ac:dyDescent="0.25">
      <c r="B30" s="85" t="s">
        <v>218</v>
      </c>
      <c r="C30" s="18"/>
      <c r="D30" s="19"/>
      <c r="E30" s="11"/>
      <c r="F30" s="11"/>
      <c r="G30" s="11"/>
      <c r="H30" s="11"/>
      <c r="I30" s="11"/>
      <c r="J30" s="11"/>
      <c r="K30" s="11"/>
      <c r="L30" s="11"/>
    </row>
    <row r="31" spans="2:12" ht="11.1" customHeight="1" x14ac:dyDescent="0.25">
      <c r="B31" s="11"/>
      <c r="C31" s="11"/>
      <c r="D31" s="11"/>
      <c r="E31" s="11"/>
      <c r="F31" s="11"/>
      <c r="G31" s="11"/>
      <c r="H31" s="11"/>
      <c r="I31" s="11"/>
      <c r="J31" s="11"/>
      <c r="K31" s="11"/>
      <c r="L31" s="11"/>
    </row>
    <row r="32" spans="2:12" ht="11.1" customHeight="1" x14ac:dyDescent="0.25">
      <c r="B32" s="11"/>
      <c r="C32" s="11"/>
      <c r="D32" s="11"/>
      <c r="E32" s="11"/>
      <c r="F32" s="11"/>
      <c r="G32" s="11"/>
      <c r="H32" s="11"/>
      <c r="I32" s="11"/>
      <c r="J32" s="11"/>
      <c r="K32" s="11"/>
      <c r="L32" s="11"/>
    </row>
    <row r="33" spans="2:12" ht="11.1" customHeight="1" x14ac:dyDescent="0.25">
      <c r="B33" s="11"/>
      <c r="C33" s="11"/>
      <c r="D33" s="11"/>
      <c r="E33" s="11"/>
      <c r="F33" s="11"/>
      <c r="G33" s="11"/>
      <c r="H33" s="11"/>
      <c r="I33" s="11"/>
      <c r="J33" s="11"/>
      <c r="K33" s="11"/>
      <c r="L33" s="11"/>
    </row>
    <row r="34" spans="2:12" ht="11.1" customHeight="1" x14ac:dyDescent="0.25">
      <c r="B34" s="11"/>
      <c r="C34" s="11"/>
      <c r="D34" s="11"/>
      <c r="E34" s="11"/>
      <c r="F34" s="11"/>
      <c r="G34" s="11"/>
      <c r="H34" s="11"/>
      <c r="I34" s="11"/>
      <c r="J34" s="11"/>
      <c r="K34" s="11"/>
      <c r="L34" s="11"/>
    </row>
    <row r="35" spans="2:12" ht="11.1" customHeight="1" x14ac:dyDescent="0.25">
      <c r="B35" s="11"/>
      <c r="C35" s="11"/>
      <c r="D35" s="11"/>
      <c r="E35" s="11"/>
      <c r="F35" s="11"/>
      <c r="G35" s="11"/>
      <c r="H35" s="11"/>
      <c r="I35" s="11"/>
      <c r="J35" s="11"/>
      <c r="K35" s="11"/>
      <c r="L35" s="11"/>
    </row>
    <row r="36" spans="2:12" ht="11.1" customHeight="1" x14ac:dyDescent="0.25">
      <c r="B36" s="11"/>
      <c r="C36" s="11"/>
      <c r="D36" s="11"/>
      <c r="E36" s="11"/>
      <c r="F36" s="11"/>
      <c r="G36" s="11"/>
      <c r="H36" s="11"/>
      <c r="I36" s="11"/>
      <c r="J36" s="11"/>
      <c r="K36" s="11"/>
      <c r="L36" s="11"/>
    </row>
    <row r="37" spans="2:12" ht="21" x14ac:dyDescent="0.35">
      <c r="B37" s="22" t="s">
        <v>15</v>
      </c>
      <c r="C37" s="11"/>
      <c r="D37" s="11"/>
      <c r="E37" s="11"/>
      <c r="F37" s="11"/>
      <c r="G37" s="11"/>
      <c r="H37" s="11"/>
      <c r="I37" s="11"/>
      <c r="J37" s="11"/>
      <c r="K37" s="11"/>
      <c r="L37" s="11"/>
    </row>
    <row r="38" spans="2:12" ht="39" customHeight="1" x14ac:dyDescent="0.25">
      <c r="B38" s="252" t="s">
        <v>16</v>
      </c>
      <c r="C38" s="252"/>
      <c r="D38" s="252"/>
      <c r="E38" s="11"/>
      <c r="F38" s="11"/>
      <c r="G38" s="11"/>
      <c r="H38" s="11"/>
      <c r="I38" s="11"/>
      <c r="J38" s="11"/>
      <c r="K38" s="11"/>
      <c r="L38" s="11"/>
    </row>
    <row r="39" spans="2:12" ht="15" x14ac:dyDescent="0.25">
      <c r="B39" s="19"/>
      <c r="C39" s="11"/>
      <c r="D39" s="11"/>
      <c r="E39" s="11"/>
      <c r="F39" s="11"/>
      <c r="G39" s="11"/>
      <c r="H39" s="11"/>
      <c r="I39" s="11"/>
      <c r="J39" s="11"/>
      <c r="K39" s="11"/>
      <c r="L39" s="11"/>
    </row>
    <row r="40" spans="2:12" ht="15" x14ac:dyDescent="0.25">
      <c r="C40" s="11"/>
      <c r="D40" s="11"/>
      <c r="E40" s="11"/>
      <c r="F40" s="11"/>
      <c r="G40" s="11"/>
      <c r="H40" s="11"/>
      <c r="I40" s="11"/>
      <c r="J40" s="11"/>
      <c r="K40" s="11"/>
      <c r="L40" s="11"/>
    </row>
    <row r="41" spans="2:12" ht="53.25" customHeight="1" x14ac:dyDescent="0.25">
      <c r="B41" s="118" t="s">
        <v>17</v>
      </c>
      <c r="C41" s="119" t="s">
        <v>18</v>
      </c>
      <c r="D41" s="119" t="s">
        <v>19</v>
      </c>
      <c r="E41" s="11"/>
      <c r="F41" s="11"/>
      <c r="G41" s="11"/>
      <c r="H41" s="11"/>
      <c r="I41" s="11"/>
      <c r="J41" s="11"/>
      <c r="K41" s="11"/>
      <c r="L41" s="11"/>
    </row>
    <row r="42" spans="2:12" ht="21" customHeight="1" x14ac:dyDescent="0.25">
      <c r="B42" s="60" t="s">
        <v>182</v>
      </c>
      <c r="C42" s="61">
        <v>1970</v>
      </c>
      <c r="D42" s="61">
        <v>1970</v>
      </c>
      <c r="E42" s="11"/>
      <c r="F42" s="11"/>
      <c r="G42" s="11"/>
      <c r="H42" s="11"/>
      <c r="I42" s="11"/>
      <c r="J42" s="11"/>
      <c r="K42" s="11"/>
      <c r="L42" s="11"/>
    </row>
    <row r="43" spans="2:12" ht="21" customHeight="1" x14ac:dyDescent="0.25">
      <c r="B43" s="120" t="s">
        <v>20</v>
      </c>
      <c r="C43" s="223">
        <v>16356.8</v>
      </c>
      <c r="D43" s="223">
        <v>16002</v>
      </c>
      <c r="E43" s="11"/>
      <c r="F43" s="11"/>
      <c r="G43" s="11"/>
      <c r="H43" s="11"/>
      <c r="I43" s="11"/>
      <c r="J43" s="11"/>
      <c r="K43" s="11"/>
      <c r="L43" s="11"/>
    </row>
    <row r="44" spans="2:12" ht="21" customHeight="1" x14ac:dyDescent="0.25">
      <c r="B44" s="120" t="s">
        <v>21</v>
      </c>
      <c r="C44" s="223">
        <v>16002</v>
      </c>
      <c r="D44" s="223">
        <v>16002</v>
      </c>
      <c r="E44" s="11"/>
      <c r="F44" s="11"/>
      <c r="G44" s="11"/>
      <c r="H44" s="11"/>
      <c r="I44" s="11"/>
      <c r="J44" s="11"/>
      <c r="K44" s="11"/>
      <c r="L44" s="11"/>
    </row>
    <row r="45" spans="2:12" ht="21" customHeight="1" x14ac:dyDescent="0.25">
      <c r="B45" s="62" t="s">
        <v>22</v>
      </c>
      <c r="C45" s="223">
        <v>21818</v>
      </c>
      <c r="D45" s="223">
        <v>21818</v>
      </c>
      <c r="E45" s="11"/>
      <c r="F45" s="11"/>
      <c r="G45" s="11"/>
      <c r="H45" s="11"/>
      <c r="I45" s="11"/>
      <c r="J45" s="11"/>
      <c r="K45" s="11"/>
      <c r="L45" s="11"/>
    </row>
    <row r="46" spans="2:12" ht="21" customHeight="1" x14ac:dyDescent="0.25">
      <c r="B46" s="60" t="s">
        <v>23</v>
      </c>
      <c r="C46" s="223">
        <v>19478</v>
      </c>
      <c r="D46" s="223">
        <v>19478</v>
      </c>
      <c r="E46" s="11"/>
      <c r="F46" s="11"/>
      <c r="G46" s="11"/>
      <c r="H46" s="11"/>
      <c r="I46" s="11"/>
      <c r="J46" s="11"/>
      <c r="K46" s="11"/>
      <c r="L46" s="11"/>
    </row>
    <row r="47" spans="2:12" ht="21" customHeight="1" x14ac:dyDescent="0.25">
      <c r="B47" s="63" t="s">
        <v>24</v>
      </c>
      <c r="C47" s="64">
        <v>3</v>
      </c>
      <c r="D47" s="61">
        <v>3</v>
      </c>
      <c r="E47" s="11"/>
      <c r="F47" s="11"/>
      <c r="G47" s="11"/>
      <c r="H47" s="11"/>
      <c r="I47" s="11"/>
      <c r="J47" s="11"/>
      <c r="K47" s="11"/>
      <c r="L47" s="11"/>
    </row>
    <row r="48" spans="2:12" ht="21" customHeight="1" x14ac:dyDescent="0.25">
      <c r="B48" s="60" t="s">
        <v>25</v>
      </c>
      <c r="C48" s="61" t="s">
        <v>219</v>
      </c>
      <c r="D48" s="61" t="s">
        <v>219</v>
      </c>
      <c r="E48" s="11"/>
      <c r="F48" s="11"/>
      <c r="G48" s="11"/>
      <c r="H48" s="11"/>
      <c r="I48" s="11"/>
      <c r="J48" s="11"/>
      <c r="K48" s="11"/>
      <c r="L48" s="11"/>
    </row>
    <row r="49" spans="2:12" ht="21" customHeight="1" x14ac:dyDescent="0.25">
      <c r="B49" s="60" t="s">
        <v>26</v>
      </c>
      <c r="C49" s="61">
        <v>6</v>
      </c>
      <c r="D49" s="61">
        <v>6</v>
      </c>
      <c r="E49" s="11"/>
      <c r="F49" s="11"/>
      <c r="G49" s="11"/>
      <c r="H49" s="11"/>
      <c r="I49" s="11"/>
      <c r="J49" s="11"/>
      <c r="K49" s="11"/>
      <c r="L49" s="11"/>
    </row>
    <row r="50" spans="2:12" ht="21" customHeight="1" x14ac:dyDescent="0.25">
      <c r="B50" s="60" t="s">
        <v>28</v>
      </c>
      <c r="C50" s="61">
        <v>1</v>
      </c>
      <c r="D50" s="61">
        <v>1</v>
      </c>
      <c r="E50" s="11"/>
      <c r="F50" s="11"/>
      <c r="G50" s="11"/>
      <c r="H50" s="11"/>
      <c r="I50" s="11"/>
      <c r="J50" s="11"/>
      <c r="K50" s="11"/>
      <c r="L50" s="11"/>
    </row>
    <row r="51" spans="2:12" ht="21" customHeight="1" x14ac:dyDescent="0.25">
      <c r="B51" s="60" t="s">
        <v>29</v>
      </c>
      <c r="C51" s="61" t="s">
        <v>27</v>
      </c>
      <c r="D51" s="61" t="s">
        <v>27</v>
      </c>
      <c r="E51" s="11"/>
      <c r="F51" s="11"/>
      <c r="G51" s="11"/>
      <c r="H51" s="11"/>
      <c r="I51" s="11"/>
      <c r="J51" s="11"/>
      <c r="K51" s="11"/>
      <c r="L51" s="11"/>
    </row>
    <row r="52" spans="2:12" ht="21" customHeight="1" x14ac:dyDescent="0.25">
      <c r="B52" s="60" t="s">
        <v>30</v>
      </c>
      <c r="C52" s="64">
        <v>575</v>
      </c>
      <c r="D52" s="61">
        <v>575</v>
      </c>
      <c r="E52" s="11"/>
      <c r="F52" s="11"/>
      <c r="G52" s="11"/>
      <c r="H52" s="11"/>
      <c r="I52" s="11"/>
      <c r="J52" s="11"/>
      <c r="K52" s="11"/>
      <c r="L52" s="11"/>
    </row>
    <row r="53" spans="2:12" ht="21" customHeight="1" x14ac:dyDescent="0.25">
      <c r="B53" s="60" t="s">
        <v>31</v>
      </c>
      <c r="C53" s="64">
        <v>575</v>
      </c>
      <c r="D53" s="61">
        <v>575</v>
      </c>
      <c r="F53" s="11"/>
      <c r="G53" s="11"/>
      <c r="H53" s="11"/>
      <c r="I53" s="11"/>
      <c r="J53" s="11"/>
      <c r="K53" s="11"/>
      <c r="L53" s="11"/>
    </row>
    <row r="54" spans="2:12" ht="15.75" x14ac:dyDescent="0.25">
      <c r="B54" s="68" t="s">
        <v>32</v>
      </c>
      <c r="C54" s="11"/>
      <c r="D54" s="11"/>
      <c r="E54" s="11"/>
      <c r="F54" s="11"/>
      <c r="G54" s="11"/>
      <c r="H54" s="11"/>
      <c r="I54" s="11"/>
      <c r="J54" s="11"/>
      <c r="K54" s="11"/>
      <c r="L54" s="11"/>
    </row>
    <row r="55" spans="2:12" ht="15" x14ac:dyDescent="0.25">
      <c r="B55" s="14"/>
      <c r="C55" s="11"/>
      <c r="D55" s="11"/>
      <c r="E55" s="11"/>
      <c r="F55" s="11"/>
      <c r="G55" s="11"/>
      <c r="H55" s="11"/>
      <c r="I55" s="11"/>
      <c r="J55" s="11"/>
      <c r="K55" s="11"/>
      <c r="L55" s="11"/>
    </row>
    <row r="56" spans="2:12" ht="15" x14ac:dyDescent="0.25">
      <c r="B56" s="14"/>
      <c r="C56" s="11"/>
      <c r="D56" s="11"/>
      <c r="E56" s="11"/>
      <c r="F56" s="11"/>
      <c r="G56" s="11"/>
      <c r="H56" s="11"/>
      <c r="I56" s="11"/>
      <c r="J56" s="11"/>
      <c r="K56" s="11"/>
      <c r="L56" s="11"/>
    </row>
    <row r="57" spans="2:12" ht="18.75" x14ac:dyDescent="0.25">
      <c r="B57" s="47" t="s">
        <v>33</v>
      </c>
      <c r="C57" s="11"/>
      <c r="D57" s="11"/>
      <c r="E57" s="11"/>
      <c r="F57" s="11"/>
      <c r="G57" s="11"/>
      <c r="H57" s="11"/>
      <c r="I57" s="11"/>
      <c r="J57" s="11"/>
      <c r="K57" s="11"/>
      <c r="L57" s="11"/>
    </row>
    <row r="58" spans="2:12" ht="15.75" x14ac:dyDescent="0.25">
      <c r="B58" s="68" t="s">
        <v>195</v>
      </c>
      <c r="C58" s="11"/>
      <c r="D58" s="11"/>
      <c r="E58" s="11"/>
      <c r="F58" s="11"/>
      <c r="G58" s="11"/>
      <c r="H58" s="11"/>
      <c r="I58" s="11"/>
      <c r="J58" s="11"/>
      <c r="K58" s="11"/>
      <c r="L58" s="11"/>
    </row>
    <row r="59" spans="2:12" ht="15" x14ac:dyDescent="0.25">
      <c r="C59" s="11"/>
      <c r="D59" s="11"/>
      <c r="E59" s="11"/>
      <c r="F59" s="11"/>
      <c r="G59" s="11"/>
      <c r="H59" s="11"/>
      <c r="I59" s="11"/>
      <c r="J59" s="11"/>
      <c r="K59" s="11"/>
      <c r="L59" s="11"/>
    </row>
    <row r="60" spans="2:12" ht="15.95" customHeight="1" x14ac:dyDescent="0.25">
      <c r="B60" s="237" t="s">
        <v>243</v>
      </c>
      <c r="C60" s="238"/>
      <c r="D60" s="238"/>
      <c r="E60" s="238"/>
      <c r="F60" s="238"/>
      <c r="G60" s="238"/>
      <c r="H60" s="239"/>
      <c r="I60" s="11"/>
      <c r="J60" s="11"/>
      <c r="K60" s="11"/>
      <c r="L60" s="11"/>
    </row>
    <row r="61" spans="2:12" ht="15.95" customHeight="1" x14ac:dyDescent="0.25">
      <c r="B61" s="243"/>
      <c r="C61" s="244"/>
      <c r="D61" s="244"/>
      <c r="E61" s="244"/>
      <c r="F61" s="244"/>
      <c r="G61" s="244"/>
      <c r="H61" s="245"/>
      <c r="I61" s="11"/>
      <c r="J61" s="11"/>
      <c r="K61" s="11"/>
      <c r="L61" s="11"/>
    </row>
    <row r="62" spans="2:12" ht="15.95" customHeight="1" x14ac:dyDescent="0.25">
      <c r="B62" s="243"/>
      <c r="C62" s="244"/>
      <c r="D62" s="244"/>
      <c r="E62" s="244"/>
      <c r="F62" s="244"/>
      <c r="G62" s="244"/>
      <c r="H62" s="245"/>
      <c r="I62" s="11"/>
      <c r="J62" s="11"/>
      <c r="K62" s="11"/>
      <c r="L62" s="11"/>
    </row>
    <row r="63" spans="2:12" ht="15.95" customHeight="1" x14ac:dyDescent="0.25">
      <c r="B63" s="243"/>
      <c r="C63" s="244"/>
      <c r="D63" s="244"/>
      <c r="E63" s="244"/>
      <c r="F63" s="244"/>
      <c r="G63" s="244"/>
      <c r="H63" s="245"/>
      <c r="I63" s="11"/>
      <c r="J63" s="11"/>
      <c r="K63" s="11"/>
      <c r="L63" s="11"/>
    </row>
    <row r="64" spans="2:12" ht="15.95" customHeight="1" x14ac:dyDescent="0.25">
      <c r="B64" s="243"/>
      <c r="C64" s="244"/>
      <c r="D64" s="244"/>
      <c r="E64" s="244"/>
      <c r="F64" s="244"/>
      <c r="G64" s="244"/>
      <c r="H64" s="245"/>
      <c r="I64" s="11"/>
      <c r="J64" s="11"/>
      <c r="K64" s="11"/>
      <c r="L64" s="11"/>
    </row>
    <row r="65" spans="2:12" ht="15.95" customHeight="1" x14ac:dyDescent="0.25">
      <c r="B65" s="243"/>
      <c r="C65" s="244"/>
      <c r="D65" s="244"/>
      <c r="E65" s="244"/>
      <c r="F65" s="244"/>
      <c r="G65" s="244"/>
      <c r="H65" s="245"/>
      <c r="I65" s="11"/>
      <c r="J65" s="11"/>
      <c r="K65" s="11"/>
      <c r="L65" s="11"/>
    </row>
    <row r="66" spans="2:12" ht="15.95" customHeight="1" x14ac:dyDescent="0.25">
      <c r="B66" s="243"/>
      <c r="C66" s="244"/>
      <c r="D66" s="244"/>
      <c r="E66" s="244"/>
      <c r="F66" s="244"/>
      <c r="G66" s="244"/>
      <c r="H66" s="245"/>
      <c r="I66" s="11"/>
      <c r="J66" s="11"/>
      <c r="K66" s="11"/>
      <c r="L66" s="11"/>
    </row>
    <row r="67" spans="2:12" ht="15.95" customHeight="1" x14ac:dyDescent="0.25">
      <c r="B67" s="243"/>
      <c r="C67" s="244"/>
      <c r="D67" s="244"/>
      <c r="E67" s="244"/>
      <c r="F67" s="244"/>
      <c r="G67" s="244"/>
      <c r="H67" s="245"/>
      <c r="I67" s="11"/>
      <c r="J67" s="11"/>
      <c r="K67" s="11"/>
      <c r="L67" s="11"/>
    </row>
    <row r="68" spans="2:12" ht="15.95" customHeight="1" x14ac:dyDescent="0.25">
      <c r="B68" s="243"/>
      <c r="C68" s="244"/>
      <c r="D68" s="244"/>
      <c r="E68" s="244"/>
      <c r="F68" s="244"/>
      <c r="G68" s="244"/>
      <c r="H68" s="245"/>
      <c r="I68" s="11"/>
      <c r="J68" s="11"/>
      <c r="K68" s="11"/>
      <c r="L68" s="11"/>
    </row>
    <row r="69" spans="2:12" ht="15.95" customHeight="1" x14ac:dyDescent="0.25">
      <c r="B69" s="243"/>
      <c r="C69" s="244"/>
      <c r="D69" s="244"/>
      <c r="E69" s="244"/>
      <c r="F69" s="244"/>
      <c r="G69" s="244"/>
      <c r="H69" s="245"/>
      <c r="I69" s="11"/>
      <c r="J69" s="11"/>
      <c r="K69" s="11"/>
      <c r="L69" s="11"/>
    </row>
    <row r="70" spans="2:12" ht="15.95" customHeight="1" x14ac:dyDescent="0.25">
      <c r="B70" s="243"/>
      <c r="C70" s="244"/>
      <c r="D70" s="244"/>
      <c r="E70" s="244"/>
      <c r="F70" s="244"/>
      <c r="G70" s="244"/>
      <c r="H70" s="245"/>
      <c r="I70" s="11"/>
      <c r="J70" s="11"/>
      <c r="K70" s="11"/>
      <c r="L70" s="11"/>
    </row>
    <row r="71" spans="2:12" ht="15.95" customHeight="1" x14ac:dyDescent="0.25">
      <c r="B71" s="243"/>
      <c r="C71" s="244"/>
      <c r="D71" s="244"/>
      <c r="E71" s="244"/>
      <c r="F71" s="244"/>
      <c r="G71" s="244"/>
      <c r="H71" s="245"/>
      <c r="I71" s="11"/>
      <c r="J71" s="11"/>
      <c r="K71" s="11"/>
      <c r="L71" s="11"/>
    </row>
    <row r="72" spans="2:12" ht="15.95" customHeight="1" x14ac:dyDescent="0.25">
      <c r="B72" s="243"/>
      <c r="C72" s="244"/>
      <c r="D72" s="244"/>
      <c r="E72" s="244"/>
      <c r="F72" s="244"/>
      <c r="G72" s="244"/>
      <c r="H72" s="245"/>
      <c r="I72" s="11"/>
      <c r="J72" s="11"/>
      <c r="K72" s="11"/>
      <c r="L72" s="11"/>
    </row>
    <row r="73" spans="2:12" ht="15.95" customHeight="1" x14ac:dyDescent="0.25">
      <c r="B73" s="243"/>
      <c r="C73" s="244"/>
      <c r="D73" s="244"/>
      <c r="E73" s="244"/>
      <c r="F73" s="244"/>
      <c r="G73" s="244"/>
      <c r="H73" s="245"/>
      <c r="I73" s="11"/>
      <c r="J73" s="11"/>
      <c r="K73" s="11"/>
      <c r="L73" s="11"/>
    </row>
    <row r="74" spans="2:12" ht="15.95" customHeight="1" x14ac:dyDescent="0.25">
      <c r="B74" s="243"/>
      <c r="C74" s="244"/>
      <c r="D74" s="244"/>
      <c r="E74" s="244"/>
      <c r="F74" s="244"/>
      <c r="G74" s="244"/>
      <c r="H74" s="245"/>
      <c r="I74" s="11"/>
      <c r="J74" s="11"/>
      <c r="K74" s="11"/>
      <c r="L74" s="11"/>
    </row>
    <row r="75" spans="2:12" ht="15.95" customHeight="1" x14ac:dyDescent="0.25">
      <c r="B75" s="243"/>
      <c r="C75" s="244"/>
      <c r="D75" s="244"/>
      <c r="E75" s="244"/>
      <c r="F75" s="244"/>
      <c r="G75" s="244"/>
      <c r="H75" s="245"/>
      <c r="I75" s="11"/>
      <c r="J75" s="11"/>
      <c r="K75" s="11"/>
      <c r="L75" s="11"/>
    </row>
    <row r="76" spans="2:12" ht="15.95" customHeight="1" x14ac:dyDescent="0.25">
      <c r="B76" s="243"/>
      <c r="C76" s="244"/>
      <c r="D76" s="244"/>
      <c r="E76" s="244"/>
      <c r="F76" s="244"/>
      <c r="G76" s="244"/>
      <c r="H76" s="245"/>
      <c r="I76" s="11"/>
      <c r="J76" s="11"/>
      <c r="K76" s="11"/>
      <c r="L76" s="11"/>
    </row>
    <row r="77" spans="2:12" ht="15.95" customHeight="1" x14ac:dyDescent="0.25">
      <c r="B77" s="240"/>
      <c r="C77" s="241"/>
      <c r="D77" s="241"/>
      <c r="E77" s="241"/>
      <c r="F77" s="241"/>
      <c r="G77" s="241"/>
      <c r="H77" s="242"/>
      <c r="I77" s="11"/>
      <c r="J77" s="11"/>
      <c r="K77" s="11"/>
      <c r="L77" s="11"/>
    </row>
    <row r="78" spans="2:12" ht="15" x14ac:dyDescent="0.25">
      <c r="B78" s="11"/>
      <c r="C78" s="11"/>
      <c r="D78" s="11"/>
      <c r="E78" s="11"/>
      <c r="F78" s="11"/>
      <c r="G78" s="11"/>
      <c r="H78" s="11"/>
      <c r="I78" s="11"/>
      <c r="J78" s="11"/>
      <c r="K78" s="11"/>
      <c r="L78" s="11"/>
    </row>
    <row r="79" spans="2:12" ht="15" x14ac:dyDescent="0.25">
      <c r="B79" s="11"/>
      <c r="C79" s="11"/>
      <c r="D79" s="11"/>
      <c r="E79" s="11"/>
      <c r="F79" s="11"/>
      <c r="G79" s="11"/>
      <c r="H79" s="11"/>
      <c r="I79" s="11"/>
      <c r="J79" s="11"/>
      <c r="K79" s="11"/>
      <c r="L79" s="11"/>
    </row>
    <row r="80" spans="2:12" ht="15" x14ac:dyDescent="0.25">
      <c r="B80" s="11"/>
      <c r="C80" s="11"/>
      <c r="D80" s="11"/>
      <c r="E80" s="11"/>
      <c r="F80" s="11"/>
      <c r="G80" s="11"/>
      <c r="H80" s="11"/>
      <c r="I80" s="11"/>
      <c r="J80" s="11"/>
      <c r="K80" s="11"/>
      <c r="L80" s="11"/>
    </row>
    <row r="81" spans="2:12" ht="15" x14ac:dyDescent="0.25">
      <c r="B81" s="11"/>
      <c r="C81" s="11"/>
      <c r="D81" s="11"/>
      <c r="E81" s="11"/>
      <c r="F81" s="11"/>
      <c r="G81" s="11"/>
      <c r="H81" s="11"/>
      <c r="I81" s="11"/>
      <c r="J81" s="11"/>
      <c r="K81" s="11"/>
      <c r="L81" s="11"/>
    </row>
    <row r="82" spans="2:12" ht="18.75" x14ac:dyDescent="0.25">
      <c r="B82" s="47" t="s">
        <v>204</v>
      </c>
      <c r="C82" s="11"/>
      <c r="D82" s="11"/>
      <c r="E82" s="47"/>
      <c r="F82" s="11"/>
      <c r="G82" s="11"/>
      <c r="H82" s="11"/>
      <c r="I82" s="11"/>
      <c r="J82" s="11"/>
      <c r="K82" s="11"/>
      <c r="L82" s="11"/>
    </row>
    <row r="83" spans="2:12" ht="15" x14ac:dyDescent="0.25">
      <c r="B83" s="21"/>
      <c r="C83" s="11"/>
      <c r="D83" s="11"/>
      <c r="E83" s="21"/>
      <c r="F83" s="11"/>
      <c r="G83" s="11"/>
      <c r="H83" s="11"/>
      <c r="I83" s="11"/>
      <c r="J83" s="11"/>
      <c r="K83" s="11"/>
      <c r="L83" s="11"/>
    </row>
    <row r="84" spans="2:12" ht="14.1" customHeight="1" x14ac:dyDescent="0.25">
      <c r="B84" s="246"/>
      <c r="C84" s="247"/>
      <c r="D84" s="113"/>
      <c r="E84" s="50"/>
      <c r="F84" s="50"/>
      <c r="G84" s="50"/>
      <c r="H84" s="50"/>
      <c r="I84" s="50"/>
      <c r="J84" s="50"/>
      <c r="K84" s="50"/>
      <c r="L84" s="50"/>
    </row>
    <row r="85" spans="2:12" ht="14.1" customHeight="1" x14ac:dyDescent="0.25">
      <c r="B85" s="248"/>
      <c r="C85" s="249"/>
      <c r="D85" s="113"/>
      <c r="E85" s="50"/>
      <c r="F85" s="50"/>
      <c r="G85" s="50"/>
      <c r="H85" s="50"/>
      <c r="I85" s="50"/>
      <c r="J85" s="50"/>
      <c r="K85" s="50"/>
      <c r="L85" s="50"/>
    </row>
    <row r="86" spans="2:12" ht="14.1" customHeight="1" x14ac:dyDescent="0.25">
      <c r="B86" s="248"/>
      <c r="C86" s="249"/>
      <c r="D86" s="113"/>
      <c r="E86" s="50"/>
      <c r="F86" s="50"/>
      <c r="G86" s="50"/>
      <c r="H86" s="50"/>
      <c r="I86" s="50"/>
      <c r="J86" s="50"/>
      <c r="K86" s="50"/>
      <c r="L86" s="50"/>
    </row>
    <row r="87" spans="2:12" ht="14.1" customHeight="1" x14ac:dyDescent="0.25">
      <c r="B87" s="248"/>
      <c r="C87" s="249"/>
      <c r="D87" s="113"/>
      <c r="E87" s="50"/>
      <c r="F87" s="50"/>
      <c r="G87" s="50"/>
      <c r="H87" s="50"/>
      <c r="I87" s="50"/>
      <c r="J87" s="50"/>
      <c r="K87" s="50"/>
      <c r="L87" s="50"/>
    </row>
    <row r="88" spans="2:12" ht="14.1" customHeight="1" x14ac:dyDescent="0.25">
      <c r="B88" s="248"/>
      <c r="C88" s="249"/>
      <c r="D88" s="113"/>
      <c r="E88" s="50"/>
      <c r="F88" s="50"/>
      <c r="G88" s="50"/>
      <c r="H88" s="50"/>
      <c r="I88" s="50"/>
      <c r="J88" s="50"/>
      <c r="K88" s="50"/>
      <c r="L88" s="50"/>
    </row>
    <row r="89" spans="2:12" ht="14.1" customHeight="1" x14ac:dyDescent="0.25">
      <c r="B89" s="248"/>
      <c r="C89" s="249"/>
      <c r="D89" s="113"/>
      <c r="E89" s="50"/>
      <c r="F89" s="50"/>
      <c r="G89" s="50"/>
      <c r="H89" s="50"/>
      <c r="I89" s="50"/>
      <c r="J89" s="50"/>
      <c r="K89" s="50"/>
      <c r="L89" s="50"/>
    </row>
    <row r="90" spans="2:12" ht="14.1" customHeight="1" x14ac:dyDescent="0.25">
      <c r="B90" s="248"/>
      <c r="C90" s="249"/>
      <c r="D90" s="113"/>
      <c r="E90" s="50"/>
      <c r="F90" s="50"/>
      <c r="G90" s="50"/>
      <c r="H90" s="50"/>
      <c r="I90" s="50"/>
      <c r="J90" s="50"/>
      <c r="K90" s="50"/>
      <c r="L90" s="50"/>
    </row>
    <row r="91" spans="2:12" ht="14.1" customHeight="1" x14ac:dyDescent="0.25">
      <c r="B91" s="248"/>
      <c r="C91" s="249"/>
      <c r="D91" s="113"/>
      <c r="E91" s="50"/>
      <c r="F91" s="50"/>
      <c r="G91" s="50"/>
      <c r="H91" s="50"/>
      <c r="I91" s="50"/>
      <c r="J91" s="50"/>
      <c r="K91" s="50"/>
      <c r="L91" s="50"/>
    </row>
    <row r="92" spans="2:12" ht="14.1" customHeight="1" x14ac:dyDescent="0.25">
      <c r="B92" s="248"/>
      <c r="C92" s="249"/>
      <c r="D92" s="113"/>
      <c r="E92" s="50"/>
      <c r="F92" s="50"/>
      <c r="G92" s="50"/>
      <c r="H92" s="50"/>
      <c r="I92" s="50"/>
      <c r="J92" s="50"/>
      <c r="K92" s="50"/>
      <c r="L92" s="50"/>
    </row>
    <row r="93" spans="2:12" ht="14.1" customHeight="1" x14ac:dyDescent="0.25">
      <c r="B93" s="248"/>
      <c r="C93" s="249"/>
      <c r="D93" s="113"/>
      <c r="E93" s="50"/>
      <c r="F93" s="50"/>
      <c r="G93" s="50"/>
      <c r="H93" s="50"/>
      <c r="I93" s="50"/>
      <c r="J93" s="50"/>
      <c r="K93" s="50"/>
      <c r="L93" s="50"/>
    </row>
    <row r="94" spans="2:12" ht="14.1" customHeight="1" x14ac:dyDescent="0.25">
      <c r="B94" s="248"/>
      <c r="C94" s="249"/>
      <c r="D94" s="113"/>
      <c r="E94" s="50"/>
      <c r="F94" s="50"/>
      <c r="G94" s="50"/>
      <c r="H94" s="50"/>
      <c r="I94" s="50"/>
      <c r="J94" s="50"/>
      <c r="K94" s="50"/>
      <c r="L94" s="50"/>
    </row>
    <row r="95" spans="2:12" ht="14.1" customHeight="1" x14ac:dyDescent="0.25">
      <c r="B95" s="248"/>
      <c r="C95" s="249"/>
      <c r="D95" s="113"/>
      <c r="E95" s="50"/>
      <c r="F95" s="50"/>
      <c r="G95" s="50"/>
      <c r="H95" s="50"/>
      <c r="I95" s="50"/>
      <c r="J95" s="50"/>
      <c r="K95" s="50"/>
      <c r="L95" s="50"/>
    </row>
    <row r="96" spans="2:12" ht="14.1" customHeight="1" x14ac:dyDescent="0.25">
      <c r="B96" s="248"/>
      <c r="C96" s="249"/>
      <c r="D96" s="113"/>
      <c r="E96" s="50"/>
      <c r="F96" s="50"/>
      <c r="G96" s="50"/>
      <c r="H96" s="50"/>
      <c r="I96" s="50"/>
      <c r="J96" s="50"/>
      <c r="K96" s="50"/>
      <c r="L96" s="50"/>
    </row>
    <row r="97" spans="2:12" ht="14.1" customHeight="1" x14ac:dyDescent="0.25">
      <c r="B97" s="248"/>
      <c r="C97" s="249"/>
      <c r="D97" s="113"/>
      <c r="E97" s="50"/>
      <c r="F97" s="50"/>
      <c r="G97" s="50"/>
      <c r="H97" s="50"/>
      <c r="I97" s="50"/>
      <c r="J97" s="50"/>
      <c r="K97" s="50"/>
      <c r="L97" s="50"/>
    </row>
    <row r="98" spans="2:12" ht="14.1" customHeight="1" x14ac:dyDescent="0.25">
      <c r="B98" s="248"/>
      <c r="C98" s="249"/>
      <c r="D98" s="113"/>
      <c r="E98" s="50"/>
      <c r="F98" s="50"/>
      <c r="G98" s="50"/>
      <c r="H98" s="50"/>
      <c r="I98" s="50"/>
      <c r="J98" s="50"/>
      <c r="K98" s="50"/>
      <c r="L98" s="50"/>
    </row>
    <row r="99" spans="2:12" ht="14.1" customHeight="1" x14ac:dyDescent="0.25">
      <c r="B99" s="248"/>
      <c r="C99" s="249"/>
      <c r="D99" s="113"/>
      <c r="E99" s="50"/>
      <c r="F99" s="50"/>
      <c r="G99" s="50"/>
      <c r="H99" s="50"/>
      <c r="I99" s="50"/>
      <c r="J99" s="50"/>
      <c r="K99" s="50"/>
      <c r="L99" s="50"/>
    </row>
    <row r="100" spans="2:12" ht="14.1" customHeight="1" x14ac:dyDescent="0.25">
      <c r="B100" s="248"/>
      <c r="C100" s="249"/>
      <c r="D100" s="113"/>
      <c r="E100" s="50"/>
      <c r="F100" s="50"/>
      <c r="G100" s="50"/>
      <c r="H100" s="50"/>
      <c r="I100" s="50"/>
      <c r="J100" s="50"/>
      <c r="K100" s="50"/>
      <c r="L100" s="50"/>
    </row>
    <row r="101" spans="2:12" ht="14.1" customHeight="1" x14ac:dyDescent="0.25">
      <c r="B101" s="248"/>
      <c r="C101" s="249"/>
      <c r="D101" s="113"/>
      <c r="E101" s="50"/>
      <c r="F101" s="50"/>
      <c r="G101" s="50"/>
      <c r="H101" s="50"/>
      <c r="I101" s="50"/>
      <c r="J101" s="50"/>
      <c r="K101" s="50"/>
      <c r="L101" s="50"/>
    </row>
    <row r="102" spans="2:12" ht="14.1" customHeight="1" x14ac:dyDescent="0.25">
      <c r="B102" s="248"/>
      <c r="C102" s="249"/>
      <c r="D102" s="113"/>
      <c r="E102" s="50"/>
      <c r="F102" s="50"/>
      <c r="G102" s="50"/>
      <c r="H102" s="50"/>
      <c r="I102" s="50"/>
      <c r="J102" s="50"/>
      <c r="K102" s="50"/>
      <c r="L102" s="50"/>
    </row>
    <row r="103" spans="2:12" ht="14.1" customHeight="1" x14ac:dyDescent="0.25">
      <c r="B103" s="248"/>
      <c r="C103" s="249"/>
      <c r="D103" s="113"/>
      <c r="E103" s="50"/>
      <c r="F103" s="50"/>
      <c r="G103" s="50"/>
      <c r="H103" s="50"/>
      <c r="I103" s="50"/>
      <c r="J103" s="50"/>
      <c r="K103" s="50"/>
      <c r="L103" s="50"/>
    </row>
    <row r="104" spans="2:12" ht="14.1" customHeight="1" x14ac:dyDescent="0.25">
      <c r="B104" s="248"/>
      <c r="C104" s="249"/>
      <c r="D104" s="113"/>
      <c r="E104" s="50"/>
      <c r="F104" s="50"/>
      <c r="G104" s="50"/>
      <c r="H104" s="50"/>
      <c r="I104" s="50"/>
      <c r="J104" s="50"/>
      <c r="K104" s="50"/>
      <c r="L104" s="50"/>
    </row>
    <row r="105" spans="2:12" ht="14.1" customHeight="1" x14ac:dyDescent="0.25">
      <c r="B105" s="248"/>
      <c r="C105" s="249"/>
      <c r="D105" s="113"/>
      <c r="E105" s="50"/>
      <c r="F105" s="50"/>
      <c r="G105" s="50"/>
      <c r="H105" s="50"/>
      <c r="I105" s="50"/>
      <c r="J105" s="50"/>
      <c r="K105" s="50"/>
      <c r="L105" s="50"/>
    </row>
    <row r="106" spans="2:12" ht="14.1" customHeight="1" x14ac:dyDescent="0.25">
      <c r="B106" s="248"/>
      <c r="C106" s="249"/>
      <c r="D106" s="113"/>
      <c r="E106" s="50"/>
      <c r="F106" s="50"/>
      <c r="G106" s="50"/>
      <c r="H106" s="50"/>
      <c r="I106" s="50"/>
      <c r="J106" s="50"/>
      <c r="K106" s="50"/>
      <c r="L106" s="50"/>
    </row>
    <row r="107" spans="2:12" ht="14.1" customHeight="1" x14ac:dyDescent="0.25">
      <c r="B107" s="248"/>
      <c r="C107" s="249"/>
      <c r="D107" s="113"/>
      <c r="E107" s="50"/>
      <c r="F107" s="50"/>
      <c r="G107" s="50"/>
      <c r="H107" s="50"/>
      <c r="I107" s="50"/>
      <c r="J107" s="50"/>
      <c r="K107" s="50"/>
      <c r="L107" s="50"/>
    </row>
    <row r="108" spans="2:12" ht="14.1" customHeight="1" x14ac:dyDescent="0.25">
      <c r="B108" s="248"/>
      <c r="C108" s="249"/>
      <c r="D108" s="113"/>
      <c r="E108" s="50"/>
      <c r="F108" s="50"/>
      <c r="G108" s="50"/>
      <c r="H108" s="50"/>
      <c r="I108" s="50"/>
      <c r="J108" s="50"/>
      <c r="K108" s="50"/>
      <c r="L108" s="50"/>
    </row>
    <row r="109" spans="2:12" ht="14.1" customHeight="1" x14ac:dyDescent="0.25">
      <c r="B109" s="248"/>
      <c r="C109" s="249"/>
      <c r="D109" s="113"/>
      <c r="E109" s="50"/>
      <c r="F109" s="50"/>
      <c r="G109" s="50"/>
      <c r="H109" s="50"/>
      <c r="I109" s="50"/>
      <c r="J109" s="50"/>
      <c r="K109" s="50"/>
      <c r="L109" s="50"/>
    </row>
    <row r="110" spans="2:12" ht="14.1" customHeight="1" x14ac:dyDescent="0.25">
      <c r="B110" s="248"/>
      <c r="C110" s="249"/>
      <c r="D110" s="113"/>
      <c r="E110" s="50"/>
      <c r="F110" s="50"/>
      <c r="G110" s="50"/>
      <c r="H110" s="50"/>
      <c r="I110" s="50"/>
      <c r="J110" s="50"/>
      <c r="K110" s="50"/>
      <c r="L110" s="50"/>
    </row>
    <row r="111" spans="2:12" ht="14.1" customHeight="1" x14ac:dyDescent="0.25">
      <c r="B111" s="248"/>
      <c r="C111" s="249"/>
      <c r="D111" s="113"/>
      <c r="E111" s="50"/>
      <c r="F111" s="50"/>
      <c r="G111" s="50"/>
      <c r="H111" s="50"/>
      <c r="I111" s="50"/>
      <c r="J111" s="50"/>
      <c r="K111" s="50"/>
      <c r="L111" s="50"/>
    </row>
    <row r="112" spans="2:12" ht="14.1" customHeight="1" x14ac:dyDescent="0.25">
      <c r="B112" s="250"/>
      <c r="C112" s="251"/>
      <c r="D112" s="113"/>
      <c r="E112" s="50"/>
      <c r="F112" s="50"/>
      <c r="G112" s="50"/>
      <c r="H112" s="50"/>
      <c r="I112" s="50"/>
      <c r="J112" s="50"/>
      <c r="K112" s="50"/>
      <c r="L112" s="50"/>
    </row>
    <row r="113" spans="2:12" ht="15" x14ac:dyDescent="0.25">
      <c r="B113" s="113"/>
      <c r="C113" s="113"/>
      <c r="D113" s="113"/>
      <c r="E113" s="113"/>
      <c r="F113" s="113"/>
      <c r="G113" s="113"/>
      <c r="H113" s="113"/>
      <c r="I113" s="11"/>
      <c r="J113" s="11"/>
      <c r="K113" s="11"/>
      <c r="L113" s="11"/>
    </row>
    <row r="114" spans="2:12" ht="15" x14ac:dyDescent="0.25">
      <c r="B114" s="113"/>
      <c r="C114" s="113"/>
      <c r="D114" s="113"/>
      <c r="E114" s="113"/>
      <c r="F114" s="113"/>
      <c r="G114" s="113"/>
      <c r="H114" s="113"/>
      <c r="I114" s="11"/>
      <c r="J114" s="11"/>
      <c r="K114" s="11"/>
      <c r="L114" s="11"/>
    </row>
    <row r="115" spans="2:12" ht="15" x14ac:dyDescent="0.25">
      <c r="B115" s="113"/>
      <c r="C115" s="113"/>
      <c r="D115" s="113"/>
      <c r="E115" s="113"/>
      <c r="F115" s="113"/>
      <c r="G115" s="113"/>
      <c r="H115" s="113"/>
      <c r="I115" s="11"/>
      <c r="J115" s="11"/>
      <c r="K115" s="11"/>
      <c r="L115" s="11"/>
    </row>
    <row r="116" spans="2:12" ht="18.75" x14ac:dyDescent="0.25">
      <c r="B116" s="47" t="s">
        <v>205</v>
      </c>
      <c r="C116" s="11"/>
      <c r="D116" s="11"/>
      <c r="E116" s="11"/>
      <c r="F116" s="11"/>
      <c r="G116" s="11"/>
      <c r="H116" s="11"/>
      <c r="I116" s="11"/>
      <c r="J116" s="11"/>
      <c r="K116" s="11"/>
      <c r="L116" s="11"/>
    </row>
    <row r="117" spans="2:12" ht="15" x14ac:dyDescent="0.25">
      <c r="B117" s="21"/>
      <c r="C117" s="11"/>
      <c r="D117" s="11"/>
      <c r="E117" s="11"/>
      <c r="F117" s="11"/>
      <c r="G117" s="11"/>
      <c r="H117" s="11"/>
      <c r="I117" s="11"/>
      <c r="J117" s="11"/>
      <c r="K117" s="11"/>
      <c r="L117" s="11"/>
    </row>
    <row r="118" spans="2:12" ht="15" x14ac:dyDescent="0.25">
      <c r="B118" s="246"/>
      <c r="C118" s="247"/>
      <c r="D118" s="49"/>
      <c r="E118" s="49"/>
      <c r="F118" s="49"/>
      <c r="G118" s="49"/>
      <c r="H118" s="49"/>
      <c r="I118" s="49"/>
      <c r="J118" s="11"/>
      <c r="K118" s="11"/>
      <c r="L118" s="11"/>
    </row>
    <row r="119" spans="2:12" ht="15" x14ac:dyDescent="0.25">
      <c r="B119" s="248"/>
      <c r="C119" s="249"/>
      <c r="D119" s="49"/>
      <c r="E119" s="49"/>
      <c r="F119" s="49"/>
      <c r="G119" s="49"/>
      <c r="H119" s="49"/>
      <c r="I119" s="49"/>
      <c r="J119" s="11"/>
      <c r="K119" s="11"/>
      <c r="L119" s="11"/>
    </row>
    <row r="120" spans="2:12" ht="15" x14ac:dyDescent="0.25">
      <c r="B120" s="248"/>
      <c r="C120" s="249"/>
      <c r="D120" s="49"/>
      <c r="E120" s="49"/>
      <c r="F120" s="49"/>
      <c r="G120" s="49"/>
      <c r="H120" s="49"/>
      <c r="I120" s="49"/>
      <c r="J120" s="11"/>
      <c r="K120" s="11"/>
      <c r="L120" s="11"/>
    </row>
    <row r="121" spans="2:12" ht="15" x14ac:dyDescent="0.25">
      <c r="B121" s="248"/>
      <c r="C121" s="249"/>
      <c r="D121" s="49"/>
      <c r="E121" s="49"/>
      <c r="F121" s="49"/>
      <c r="G121" s="49"/>
      <c r="H121" s="49"/>
      <c r="I121" s="49"/>
      <c r="J121" s="11"/>
      <c r="K121" s="11"/>
      <c r="L121" s="11"/>
    </row>
    <row r="122" spans="2:12" ht="15" x14ac:dyDescent="0.25">
      <c r="B122" s="248"/>
      <c r="C122" s="249"/>
      <c r="D122" s="49"/>
      <c r="E122" s="49"/>
      <c r="F122" s="49"/>
      <c r="G122" s="49"/>
      <c r="H122" s="49"/>
      <c r="I122" s="49"/>
      <c r="J122" s="11"/>
      <c r="K122" s="11"/>
      <c r="L122" s="11"/>
    </row>
    <row r="123" spans="2:12" ht="15" x14ac:dyDescent="0.25">
      <c r="B123" s="248"/>
      <c r="C123" s="249"/>
      <c r="D123" s="49"/>
      <c r="E123" s="49"/>
      <c r="F123" s="49"/>
      <c r="G123" s="49"/>
      <c r="H123" s="49"/>
      <c r="I123" s="49"/>
      <c r="J123" s="11"/>
      <c r="K123" s="11"/>
      <c r="L123" s="11"/>
    </row>
    <row r="124" spans="2:12" ht="15" x14ac:dyDescent="0.25">
      <c r="B124" s="248"/>
      <c r="C124" s="249"/>
      <c r="D124" s="49"/>
      <c r="E124" s="49"/>
      <c r="F124" s="49"/>
      <c r="G124" s="49"/>
      <c r="H124" s="49"/>
      <c r="I124" s="49"/>
      <c r="J124" s="11"/>
      <c r="K124" s="11"/>
      <c r="L124" s="11"/>
    </row>
    <row r="125" spans="2:12" ht="15" x14ac:dyDescent="0.25">
      <c r="B125" s="248"/>
      <c r="C125" s="249"/>
      <c r="D125" s="49"/>
      <c r="E125" s="49"/>
      <c r="F125" s="49"/>
      <c r="G125" s="49"/>
      <c r="H125" s="49"/>
      <c r="I125" s="49"/>
      <c r="J125" s="11"/>
      <c r="K125" s="11"/>
      <c r="L125" s="11"/>
    </row>
    <row r="126" spans="2:12" ht="15" x14ac:dyDescent="0.25">
      <c r="B126" s="248"/>
      <c r="C126" s="249"/>
      <c r="D126" s="49"/>
      <c r="E126" s="49"/>
      <c r="F126" s="49"/>
      <c r="G126" s="49"/>
      <c r="H126" s="49"/>
      <c r="I126" s="49"/>
      <c r="J126" s="11"/>
      <c r="K126" s="11"/>
      <c r="L126" s="11"/>
    </row>
    <row r="127" spans="2:12" ht="15" x14ac:dyDescent="0.25">
      <c r="B127" s="248"/>
      <c r="C127" s="249"/>
      <c r="D127" s="49"/>
      <c r="E127" s="49"/>
      <c r="F127" s="49"/>
      <c r="G127" s="49"/>
      <c r="H127" s="49"/>
      <c r="I127" s="49"/>
      <c r="J127" s="11"/>
      <c r="K127" s="11"/>
      <c r="L127" s="11"/>
    </row>
    <row r="128" spans="2:12" ht="15" x14ac:dyDescent="0.25">
      <c r="B128" s="248"/>
      <c r="C128" s="249"/>
      <c r="D128" s="49"/>
      <c r="E128" s="49"/>
      <c r="F128" s="49"/>
      <c r="G128" s="49"/>
      <c r="H128" s="49"/>
      <c r="I128" s="49"/>
      <c r="J128" s="11"/>
      <c r="K128" s="11"/>
      <c r="L128" s="11"/>
    </row>
    <row r="129" spans="2:12" ht="15" x14ac:dyDescent="0.25">
      <c r="B129" s="248"/>
      <c r="C129" s="249"/>
      <c r="D129" s="49"/>
      <c r="E129" s="49"/>
      <c r="F129" s="49"/>
      <c r="G129" s="49"/>
      <c r="H129" s="49"/>
      <c r="I129" s="49"/>
      <c r="J129" s="11"/>
      <c r="K129" s="11"/>
      <c r="L129" s="11"/>
    </row>
    <row r="130" spans="2:12" ht="15" x14ac:dyDescent="0.25">
      <c r="B130" s="248"/>
      <c r="C130" s="249"/>
      <c r="D130" s="49"/>
      <c r="E130" s="49"/>
      <c r="F130" s="49"/>
      <c r="G130" s="49"/>
      <c r="H130" s="49"/>
      <c r="I130" s="49"/>
      <c r="J130" s="11"/>
      <c r="K130" s="11"/>
      <c r="L130" s="11"/>
    </row>
    <row r="131" spans="2:12" ht="15" x14ac:dyDescent="0.25">
      <c r="B131" s="248"/>
      <c r="C131" s="249"/>
      <c r="D131" s="49"/>
      <c r="E131" s="49"/>
      <c r="F131" s="49"/>
      <c r="G131" s="49"/>
      <c r="H131" s="49"/>
      <c r="I131" s="49"/>
      <c r="J131" s="11"/>
      <c r="K131" s="11"/>
      <c r="L131" s="11"/>
    </row>
    <row r="132" spans="2:12" ht="15" x14ac:dyDescent="0.25">
      <c r="B132" s="248"/>
      <c r="C132" s="249"/>
      <c r="D132" s="49"/>
      <c r="E132" s="49"/>
      <c r="F132" s="49"/>
      <c r="G132" s="49"/>
      <c r="H132" s="49"/>
      <c r="I132" s="49"/>
      <c r="J132" s="11"/>
      <c r="K132" s="11"/>
      <c r="L132" s="11"/>
    </row>
    <row r="133" spans="2:12" ht="15" x14ac:dyDescent="0.25">
      <c r="B133" s="248"/>
      <c r="C133" s="249"/>
      <c r="D133" s="49"/>
      <c r="E133" s="49"/>
      <c r="F133" s="49"/>
      <c r="G133" s="49"/>
      <c r="H133" s="49"/>
      <c r="I133" s="49"/>
      <c r="J133" s="11"/>
      <c r="K133" s="11"/>
      <c r="L133" s="11"/>
    </row>
    <row r="134" spans="2:12" ht="15" x14ac:dyDescent="0.25">
      <c r="B134" s="248"/>
      <c r="C134" s="249"/>
      <c r="D134" s="49"/>
      <c r="E134" s="49"/>
      <c r="F134" s="49"/>
      <c r="G134" s="49"/>
      <c r="H134" s="49"/>
      <c r="I134" s="49"/>
      <c r="J134" s="11"/>
      <c r="K134" s="11"/>
      <c r="L134" s="11"/>
    </row>
    <row r="135" spans="2:12" ht="15" x14ac:dyDescent="0.25">
      <c r="B135" s="248"/>
      <c r="C135" s="249"/>
      <c r="D135" s="49"/>
      <c r="E135" s="49"/>
      <c r="F135" s="49"/>
      <c r="G135" s="49"/>
      <c r="H135" s="49"/>
      <c r="I135" s="49"/>
      <c r="J135" s="11"/>
      <c r="K135" s="11"/>
      <c r="L135" s="11"/>
    </row>
    <row r="136" spans="2:12" ht="15" x14ac:dyDescent="0.25">
      <c r="B136" s="248"/>
      <c r="C136" s="249"/>
      <c r="D136" s="49"/>
      <c r="E136" s="49"/>
      <c r="F136" s="49"/>
      <c r="G136" s="49"/>
      <c r="H136" s="49"/>
      <c r="I136" s="49"/>
      <c r="J136" s="11"/>
      <c r="K136" s="11"/>
      <c r="L136" s="11"/>
    </row>
    <row r="137" spans="2:12" ht="15" x14ac:dyDescent="0.25">
      <c r="B137" s="248"/>
      <c r="C137" s="249"/>
      <c r="D137" s="49"/>
      <c r="E137" s="49"/>
      <c r="F137" s="49"/>
      <c r="G137" s="49"/>
      <c r="H137" s="49"/>
      <c r="I137" s="49"/>
      <c r="J137" s="11"/>
      <c r="K137" s="11"/>
      <c r="L137" s="11"/>
    </row>
    <row r="138" spans="2:12" ht="15" x14ac:dyDescent="0.25">
      <c r="B138" s="248"/>
      <c r="C138" s="249"/>
      <c r="D138" s="49"/>
      <c r="E138" s="49"/>
      <c r="F138" s="49"/>
      <c r="G138" s="49"/>
      <c r="H138" s="49"/>
      <c r="I138" s="49"/>
      <c r="J138" s="11"/>
      <c r="K138" s="11"/>
      <c r="L138" s="11"/>
    </row>
    <row r="139" spans="2:12" ht="15" x14ac:dyDescent="0.25">
      <c r="B139" s="248"/>
      <c r="C139" s="249"/>
      <c r="D139" s="49"/>
      <c r="E139" s="49"/>
      <c r="F139" s="49"/>
      <c r="G139" s="49"/>
      <c r="H139" s="49"/>
      <c r="I139" s="49"/>
      <c r="J139" s="11"/>
      <c r="K139" s="11"/>
      <c r="L139" s="11"/>
    </row>
    <row r="140" spans="2:12" ht="15" x14ac:dyDescent="0.25">
      <c r="B140" s="248"/>
      <c r="C140" s="249"/>
      <c r="D140" s="49"/>
      <c r="E140" s="49"/>
      <c r="F140" s="49"/>
      <c r="G140" s="49"/>
      <c r="H140" s="49"/>
      <c r="I140" s="49"/>
      <c r="J140" s="11"/>
      <c r="K140" s="11"/>
      <c r="L140" s="11"/>
    </row>
    <row r="141" spans="2:12" ht="15" x14ac:dyDescent="0.25">
      <c r="B141" s="248"/>
      <c r="C141" s="249"/>
      <c r="D141" s="49"/>
      <c r="E141" s="49"/>
      <c r="F141" s="49"/>
      <c r="G141" s="49"/>
      <c r="H141" s="49"/>
      <c r="I141" s="49"/>
      <c r="J141" s="11"/>
      <c r="K141" s="11"/>
      <c r="L141" s="11"/>
    </row>
    <row r="142" spans="2:12" ht="15" x14ac:dyDescent="0.25">
      <c r="B142" s="248"/>
      <c r="C142" s="249"/>
      <c r="D142" s="49"/>
      <c r="E142" s="49"/>
      <c r="F142" s="49"/>
      <c r="G142" s="49"/>
      <c r="H142" s="49"/>
      <c r="I142" s="49"/>
      <c r="J142" s="11"/>
      <c r="K142" s="11"/>
      <c r="L142" s="11"/>
    </row>
    <row r="143" spans="2:12" ht="15" x14ac:dyDescent="0.25">
      <c r="B143" s="248"/>
      <c r="C143" s="249"/>
      <c r="D143" s="49"/>
      <c r="E143" s="49"/>
      <c r="F143" s="49"/>
      <c r="G143" s="49"/>
      <c r="H143" s="49"/>
      <c r="I143" s="49"/>
      <c r="J143" s="11"/>
      <c r="K143" s="11"/>
      <c r="L143" s="11"/>
    </row>
    <row r="144" spans="2:12" ht="15" x14ac:dyDescent="0.25">
      <c r="B144" s="248"/>
      <c r="C144" s="249"/>
      <c r="D144" s="49"/>
      <c r="E144" s="49"/>
      <c r="F144" s="49"/>
      <c r="G144" s="49"/>
      <c r="H144" s="49"/>
      <c r="I144" s="49"/>
      <c r="J144" s="11"/>
      <c r="K144" s="11"/>
      <c r="L144" s="11"/>
    </row>
    <row r="145" spans="2:12" ht="15" x14ac:dyDescent="0.25">
      <c r="B145" s="248"/>
      <c r="C145" s="249"/>
      <c r="D145" s="49"/>
      <c r="E145" s="49"/>
      <c r="F145" s="49"/>
      <c r="G145" s="49"/>
      <c r="H145" s="49"/>
      <c r="I145" s="49"/>
      <c r="J145" s="11"/>
      <c r="K145" s="11"/>
      <c r="L145" s="11"/>
    </row>
    <row r="146" spans="2:12" ht="15" x14ac:dyDescent="0.25">
      <c r="B146" s="250"/>
      <c r="C146" s="251"/>
      <c r="D146" s="49"/>
      <c r="E146" s="49"/>
      <c r="F146" s="49"/>
      <c r="G146" s="49"/>
      <c r="H146" s="49"/>
      <c r="I146" s="49"/>
      <c r="J146" s="11"/>
      <c r="K146" s="11"/>
      <c r="L146" s="11"/>
    </row>
    <row r="147" spans="2:12" ht="15" x14ac:dyDescent="0.25">
      <c r="B147" s="113"/>
      <c r="C147" s="113"/>
      <c r="D147" s="113"/>
      <c r="E147" s="113"/>
      <c r="F147" s="113"/>
      <c r="G147" s="113"/>
      <c r="H147" s="113"/>
      <c r="I147" s="11"/>
      <c r="J147" s="11"/>
      <c r="K147" s="11"/>
      <c r="L147" s="11"/>
    </row>
    <row r="148" spans="2:12" ht="15" x14ac:dyDescent="0.25">
      <c r="B148" s="113"/>
      <c r="C148" s="113"/>
      <c r="D148" s="113"/>
      <c r="E148" s="113"/>
      <c r="F148" s="113"/>
      <c r="G148" s="113"/>
      <c r="H148" s="113"/>
      <c r="I148" s="11"/>
      <c r="J148" s="11"/>
      <c r="K148" s="11"/>
      <c r="L148" s="11"/>
    </row>
    <row r="149" spans="2:12" ht="15" x14ac:dyDescent="0.25">
      <c r="B149" s="113"/>
      <c r="C149" s="113"/>
      <c r="D149" s="113"/>
      <c r="E149" s="113"/>
      <c r="F149" s="113"/>
      <c r="G149" s="113"/>
      <c r="H149" s="113"/>
      <c r="I149" s="11"/>
      <c r="J149" s="11"/>
      <c r="K149" s="11"/>
      <c r="L149" s="11"/>
    </row>
    <row r="150" spans="2:12" ht="18.75" x14ac:dyDescent="0.25">
      <c r="B150" s="47" t="s">
        <v>206</v>
      </c>
      <c r="C150" s="11"/>
      <c r="D150" s="113"/>
      <c r="E150" s="113"/>
      <c r="F150" s="113"/>
      <c r="G150" s="113"/>
      <c r="H150" s="113"/>
      <c r="I150" s="11"/>
      <c r="J150" s="11"/>
      <c r="K150" s="11"/>
      <c r="L150" s="11"/>
    </row>
    <row r="151" spans="2:12" ht="15.75" x14ac:dyDescent="0.25">
      <c r="B151" s="68" t="s">
        <v>34</v>
      </c>
      <c r="C151" s="11"/>
      <c r="D151" s="113"/>
      <c r="E151" s="113"/>
      <c r="F151" s="113"/>
      <c r="G151" s="113"/>
      <c r="H151" s="113"/>
      <c r="I151" s="11"/>
      <c r="J151" s="11"/>
      <c r="K151" s="11"/>
      <c r="L151" s="11"/>
    </row>
    <row r="152" spans="2:12" ht="15" x14ac:dyDescent="0.25">
      <c r="B152" s="21"/>
      <c r="C152" s="11"/>
      <c r="D152" s="113"/>
      <c r="E152" s="113"/>
      <c r="F152" s="113"/>
      <c r="G152" s="113"/>
      <c r="H152" s="113"/>
      <c r="I152" s="11"/>
      <c r="J152" s="11"/>
      <c r="K152" s="11"/>
      <c r="L152" s="11"/>
    </row>
    <row r="153" spans="2:12" ht="15" x14ac:dyDescent="0.25">
      <c r="B153" s="246"/>
      <c r="C153" s="247"/>
      <c r="D153" s="113"/>
      <c r="E153" s="113"/>
      <c r="F153" s="113"/>
      <c r="G153" s="113"/>
      <c r="H153" s="113"/>
      <c r="I153" s="11"/>
      <c r="J153" s="11"/>
      <c r="K153" s="11"/>
      <c r="L153" s="11"/>
    </row>
    <row r="154" spans="2:12" ht="15" x14ac:dyDescent="0.25">
      <c r="B154" s="248"/>
      <c r="C154" s="249"/>
      <c r="D154" s="113"/>
      <c r="E154" s="113"/>
      <c r="F154" s="113"/>
      <c r="G154" s="113"/>
      <c r="H154" s="113"/>
      <c r="I154" s="11"/>
      <c r="J154" s="11"/>
      <c r="K154" s="11"/>
      <c r="L154" s="11"/>
    </row>
    <row r="155" spans="2:12" ht="15" x14ac:dyDescent="0.25">
      <c r="B155" s="248"/>
      <c r="C155" s="249"/>
      <c r="D155" s="113"/>
      <c r="E155" s="113"/>
      <c r="F155" s="113"/>
      <c r="G155" s="113"/>
      <c r="H155" s="113"/>
      <c r="I155" s="11"/>
      <c r="J155" s="11"/>
      <c r="K155" s="11"/>
      <c r="L155" s="11"/>
    </row>
    <row r="156" spans="2:12" ht="15" x14ac:dyDescent="0.25">
      <c r="B156" s="248"/>
      <c r="C156" s="249"/>
      <c r="D156" s="113"/>
      <c r="E156" s="113"/>
      <c r="F156" s="113"/>
      <c r="G156" s="113"/>
      <c r="H156" s="113"/>
      <c r="I156" s="11"/>
      <c r="J156" s="11"/>
      <c r="K156" s="11"/>
      <c r="L156" s="11"/>
    </row>
    <row r="157" spans="2:12" ht="15" x14ac:dyDescent="0.25">
      <c r="B157" s="248"/>
      <c r="C157" s="249"/>
      <c r="D157" s="113"/>
      <c r="E157" s="113"/>
      <c r="F157" s="113"/>
      <c r="G157" s="113"/>
      <c r="H157" s="113"/>
      <c r="I157" s="11"/>
      <c r="J157" s="11"/>
      <c r="K157" s="11"/>
      <c r="L157" s="11"/>
    </row>
    <row r="158" spans="2:12" ht="15" x14ac:dyDescent="0.25">
      <c r="B158" s="248"/>
      <c r="C158" s="249"/>
      <c r="D158" s="113"/>
      <c r="E158" s="113"/>
      <c r="F158" s="113"/>
      <c r="G158" s="113"/>
      <c r="H158" s="113"/>
      <c r="I158" s="11"/>
      <c r="J158" s="11"/>
      <c r="K158" s="11"/>
      <c r="L158" s="11"/>
    </row>
    <row r="159" spans="2:12" ht="15" x14ac:dyDescent="0.25">
      <c r="B159" s="248"/>
      <c r="C159" s="249"/>
      <c r="D159" s="113"/>
      <c r="E159" s="113"/>
      <c r="F159" s="113"/>
      <c r="G159" s="113"/>
      <c r="H159" s="113"/>
      <c r="I159" s="11"/>
      <c r="J159" s="11"/>
      <c r="K159" s="11"/>
      <c r="L159" s="11"/>
    </row>
    <row r="160" spans="2:12" ht="15" x14ac:dyDescent="0.25">
      <c r="B160" s="248"/>
      <c r="C160" s="249"/>
      <c r="D160" s="113"/>
      <c r="E160" s="113"/>
      <c r="F160" s="113"/>
      <c r="G160" s="113"/>
      <c r="H160" s="113"/>
      <c r="I160" s="11"/>
      <c r="J160" s="11"/>
      <c r="K160" s="11"/>
      <c r="L160" s="11"/>
    </row>
    <row r="161" spans="2:12" ht="15" x14ac:dyDescent="0.25">
      <c r="B161" s="248"/>
      <c r="C161" s="249"/>
      <c r="D161" s="113"/>
      <c r="E161" s="113"/>
      <c r="F161" s="113"/>
      <c r="G161" s="113"/>
      <c r="H161" s="113"/>
      <c r="I161" s="11"/>
      <c r="J161" s="11"/>
      <c r="K161" s="11"/>
      <c r="L161" s="11"/>
    </row>
    <row r="162" spans="2:12" ht="15" x14ac:dyDescent="0.25">
      <c r="B162" s="248"/>
      <c r="C162" s="249"/>
      <c r="D162" s="113"/>
      <c r="E162" s="113"/>
      <c r="F162" s="113"/>
      <c r="G162" s="113"/>
      <c r="H162" s="113"/>
      <c r="I162" s="11"/>
      <c r="J162" s="11"/>
      <c r="K162" s="11"/>
      <c r="L162" s="11"/>
    </row>
    <row r="163" spans="2:12" ht="15" x14ac:dyDescent="0.25">
      <c r="B163" s="248"/>
      <c r="C163" s="249"/>
      <c r="D163" s="113"/>
      <c r="E163" s="113"/>
      <c r="F163" s="113"/>
      <c r="G163" s="113"/>
      <c r="H163" s="113"/>
      <c r="I163" s="11"/>
      <c r="J163" s="11"/>
      <c r="K163" s="11"/>
      <c r="L163" s="11"/>
    </row>
    <row r="164" spans="2:12" ht="15" x14ac:dyDescent="0.25">
      <c r="B164" s="248"/>
      <c r="C164" s="249"/>
      <c r="D164" s="113"/>
      <c r="E164" s="113"/>
      <c r="F164" s="113"/>
      <c r="G164" s="113"/>
      <c r="H164" s="113"/>
      <c r="I164" s="11"/>
      <c r="J164" s="11"/>
      <c r="K164" s="11"/>
      <c r="L164" s="11"/>
    </row>
    <row r="165" spans="2:12" ht="15" x14ac:dyDescent="0.25">
      <c r="B165" s="248"/>
      <c r="C165" s="249"/>
      <c r="D165" s="113"/>
      <c r="E165" s="113"/>
      <c r="F165" s="113"/>
      <c r="G165" s="113"/>
      <c r="H165" s="113"/>
      <c r="I165" s="11"/>
      <c r="J165" s="11"/>
      <c r="K165" s="11"/>
      <c r="L165" s="11"/>
    </row>
    <row r="166" spans="2:12" ht="15" x14ac:dyDescent="0.25">
      <c r="B166" s="248"/>
      <c r="C166" s="249"/>
      <c r="D166" s="113"/>
      <c r="E166" s="113"/>
      <c r="F166" s="113"/>
      <c r="G166" s="113"/>
      <c r="H166" s="113"/>
      <c r="I166" s="11"/>
      <c r="J166" s="11"/>
      <c r="K166" s="11"/>
      <c r="L166" s="11"/>
    </row>
    <row r="167" spans="2:12" ht="15" x14ac:dyDescent="0.25">
      <c r="B167" s="248"/>
      <c r="C167" s="249"/>
      <c r="D167" s="113"/>
      <c r="E167" s="113"/>
      <c r="F167" s="113"/>
      <c r="G167" s="113"/>
      <c r="H167" s="113"/>
      <c r="I167" s="11"/>
      <c r="J167" s="11"/>
      <c r="K167" s="11"/>
      <c r="L167" s="11"/>
    </row>
    <row r="168" spans="2:12" ht="15" x14ac:dyDescent="0.25">
      <c r="B168" s="248"/>
      <c r="C168" s="249"/>
      <c r="D168" s="113"/>
      <c r="E168" s="113"/>
      <c r="F168" s="113"/>
      <c r="G168" s="113"/>
      <c r="H168" s="113"/>
      <c r="I168" s="11"/>
      <c r="J168" s="11"/>
      <c r="K168" s="11"/>
      <c r="L168" s="11"/>
    </row>
    <row r="169" spans="2:12" ht="15" x14ac:dyDescent="0.25">
      <c r="B169" s="248"/>
      <c r="C169" s="249"/>
      <c r="D169" s="113"/>
      <c r="E169" s="113"/>
      <c r="F169" s="113"/>
      <c r="G169" s="113"/>
      <c r="H169" s="113"/>
      <c r="I169" s="11"/>
      <c r="J169" s="11"/>
      <c r="K169" s="11"/>
      <c r="L169" s="11"/>
    </row>
    <row r="170" spans="2:12" ht="15" x14ac:dyDescent="0.25">
      <c r="B170" s="248"/>
      <c r="C170" s="249"/>
      <c r="D170" s="113"/>
      <c r="E170" s="113"/>
      <c r="F170" s="113"/>
      <c r="G170" s="113"/>
      <c r="H170" s="113"/>
      <c r="I170" s="11"/>
      <c r="J170" s="11"/>
      <c r="K170" s="11"/>
      <c r="L170" s="11"/>
    </row>
    <row r="171" spans="2:12" ht="15" x14ac:dyDescent="0.25">
      <c r="B171" s="248"/>
      <c r="C171" s="249"/>
      <c r="D171" s="113"/>
      <c r="E171" s="113"/>
      <c r="F171" s="113"/>
      <c r="G171" s="113"/>
      <c r="H171" s="113"/>
      <c r="I171" s="11"/>
      <c r="J171" s="11"/>
      <c r="K171" s="11"/>
      <c r="L171" s="11"/>
    </row>
    <row r="172" spans="2:12" ht="15" x14ac:dyDescent="0.25">
      <c r="B172" s="248"/>
      <c r="C172" s="249"/>
      <c r="D172" s="113"/>
      <c r="E172" s="113"/>
      <c r="F172" s="113"/>
      <c r="G172" s="113"/>
      <c r="H172" s="113"/>
      <c r="I172" s="11"/>
      <c r="J172" s="11"/>
      <c r="K172" s="11"/>
      <c r="L172" s="11"/>
    </row>
    <row r="173" spans="2:12" ht="15" x14ac:dyDescent="0.25">
      <c r="B173" s="248"/>
      <c r="C173" s="249"/>
      <c r="D173" s="113"/>
      <c r="E173" s="113"/>
      <c r="F173" s="113"/>
      <c r="G173" s="113"/>
      <c r="H173" s="113"/>
      <c r="I173" s="11"/>
      <c r="J173" s="11"/>
      <c r="K173" s="11"/>
      <c r="L173" s="11"/>
    </row>
    <row r="174" spans="2:12" ht="15" x14ac:dyDescent="0.25">
      <c r="B174" s="248"/>
      <c r="C174" s="249"/>
      <c r="D174" s="113"/>
      <c r="E174" s="113"/>
      <c r="F174" s="113"/>
      <c r="G174" s="113"/>
      <c r="H174" s="113"/>
      <c r="I174" s="11"/>
      <c r="J174" s="11"/>
      <c r="K174" s="11"/>
      <c r="L174" s="11"/>
    </row>
    <row r="175" spans="2:12" ht="15" x14ac:dyDescent="0.25">
      <c r="B175" s="248"/>
      <c r="C175" s="249"/>
      <c r="D175" s="113"/>
      <c r="E175" s="113"/>
      <c r="F175" s="113"/>
      <c r="G175" s="113"/>
      <c r="H175" s="113"/>
      <c r="I175" s="11"/>
      <c r="J175" s="11"/>
      <c r="K175" s="11"/>
      <c r="L175" s="11"/>
    </row>
    <row r="176" spans="2:12" ht="15" x14ac:dyDescent="0.25">
      <c r="B176" s="248"/>
      <c r="C176" s="249"/>
      <c r="D176" s="113"/>
      <c r="E176" s="113"/>
      <c r="F176" s="113"/>
      <c r="G176" s="113"/>
      <c r="H176" s="113"/>
      <c r="I176" s="11"/>
      <c r="J176" s="11"/>
      <c r="K176" s="11"/>
      <c r="L176" s="11"/>
    </row>
    <row r="177" spans="2:12" ht="15" x14ac:dyDescent="0.25">
      <c r="B177" s="248"/>
      <c r="C177" s="249"/>
      <c r="D177" s="113"/>
      <c r="E177" s="113"/>
      <c r="F177" s="113"/>
      <c r="G177" s="113"/>
      <c r="H177" s="113"/>
      <c r="I177" s="11"/>
      <c r="J177" s="11"/>
      <c r="K177" s="11"/>
      <c r="L177" s="11"/>
    </row>
    <row r="178" spans="2:12" ht="15" x14ac:dyDescent="0.25">
      <c r="B178" s="248"/>
      <c r="C178" s="249"/>
      <c r="D178" s="113"/>
      <c r="E178" s="113"/>
      <c r="F178" s="113"/>
      <c r="G178" s="113"/>
      <c r="H178" s="113"/>
      <c r="I178" s="11"/>
      <c r="J178" s="11"/>
      <c r="K178" s="11"/>
      <c r="L178" s="11"/>
    </row>
    <row r="179" spans="2:12" ht="15" x14ac:dyDescent="0.25">
      <c r="B179" s="248"/>
      <c r="C179" s="249"/>
      <c r="D179" s="113"/>
      <c r="E179" s="113"/>
      <c r="F179" s="113"/>
      <c r="G179" s="113"/>
      <c r="H179" s="113"/>
      <c r="I179" s="11"/>
      <c r="J179" s="11"/>
      <c r="K179" s="11"/>
      <c r="L179" s="11"/>
    </row>
    <row r="180" spans="2:12" ht="15" x14ac:dyDescent="0.25">
      <c r="B180" s="248"/>
      <c r="C180" s="249"/>
      <c r="D180" s="11"/>
      <c r="E180" s="11"/>
      <c r="F180" s="11"/>
      <c r="G180" s="11"/>
      <c r="H180" s="11"/>
      <c r="I180" s="11"/>
      <c r="J180" s="11"/>
      <c r="K180" s="11"/>
      <c r="L180" s="11"/>
    </row>
    <row r="181" spans="2:12" ht="15" x14ac:dyDescent="0.25">
      <c r="B181" s="250"/>
      <c r="C181" s="251"/>
      <c r="D181" s="11"/>
      <c r="E181" s="11"/>
      <c r="F181" s="11"/>
      <c r="G181" s="11"/>
      <c r="H181" s="11"/>
      <c r="I181" s="11"/>
      <c r="J181" s="11"/>
      <c r="K181" s="11"/>
      <c r="L181" s="11"/>
    </row>
    <row r="182" spans="2:12" ht="15" x14ac:dyDescent="0.25">
      <c r="B182" s="121"/>
      <c r="C182" s="121"/>
      <c r="D182" s="11"/>
      <c r="E182" s="11"/>
      <c r="F182" s="11"/>
      <c r="G182" s="11"/>
      <c r="H182" s="11"/>
      <c r="I182" s="11"/>
      <c r="J182" s="11"/>
      <c r="K182" s="11"/>
      <c r="L182" s="11"/>
    </row>
    <row r="183" spans="2:12" ht="18.75" x14ac:dyDescent="0.25">
      <c r="B183" s="47" t="s">
        <v>183</v>
      </c>
      <c r="C183" s="121"/>
      <c r="D183" s="11"/>
      <c r="E183" s="11"/>
      <c r="F183" s="11"/>
      <c r="G183" s="11"/>
      <c r="H183" s="11"/>
      <c r="I183" s="11"/>
      <c r="J183" s="11"/>
      <c r="K183" s="11"/>
      <c r="L183" s="11"/>
    </row>
    <row r="184" spans="2:12" ht="18.75" x14ac:dyDescent="0.3">
      <c r="B184" s="65" t="s">
        <v>35</v>
      </c>
      <c r="C184" s="11"/>
      <c r="D184" s="11"/>
      <c r="E184" s="11"/>
      <c r="F184" s="11"/>
      <c r="G184" s="11"/>
      <c r="H184" s="11"/>
      <c r="I184" s="11"/>
      <c r="J184" s="11"/>
      <c r="K184" s="11"/>
      <c r="L184" s="11"/>
    </row>
    <row r="185" spans="2:12" ht="15" x14ac:dyDescent="0.25">
      <c r="B185" s="19"/>
      <c r="C185" s="11"/>
      <c r="D185" s="11"/>
      <c r="E185" s="11"/>
      <c r="F185" s="11"/>
      <c r="G185" s="11"/>
      <c r="H185" s="11"/>
      <c r="I185" s="11"/>
      <c r="J185" s="11"/>
      <c r="K185" s="11"/>
      <c r="L185" s="11"/>
    </row>
    <row r="186" spans="2:12" ht="15" x14ac:dyDescent="0.25">
      <c r="B186" s="237" t="s">
        <v>221</v>
      </c>
      <c r="C186" s="238"/>
      <c r="D186" s="238"/>
      <c r="E186" s="238"/>
      <c r="F186" s="238"/>
      <c r="G186" s="238"/>
      <c r="H186" s="239"/>
      <c r="I186" s="11"/>
      <c r="J186" s="11"/>
      <c r="K186" s="11"/>
      <c r="L186" s="11"/>
    </row>
    <row r="187" spans="2:12" ht="15" x14ac:dyDescent="0.25">
      <c r="B187" s="243"/>
      <c r="C187" s="244"/>
      <c r="D187" s="244"/>
      <c r="E187" s="244"/>
      <c r="F187" s="244"/>
      <c r="G187" s="244"/>
      <c r="H187" s="245"/>
      <c r="I187" s="11"/>
      <c r="J187" s="11"/>
      <c r="K187" s="11"/>
      <c r="L187" s="11"/>
    </row>
    <row r="188" spans="2:12" ht="15" x14ac:dyDescent="0.25">
      <c r="B188" s="243"/>
      <c r="C188" s="244"/>
      <c r="D188" s="244"/>
      <c r="E188" s="244"/>
      <c r="F188" s="244"/>
      <c r="G188" s="244"/>
      <c r="H188" s="245"/>
      <c r="I188" s="11"/>
      <c r="J188" s="11"/>
      <c r="K188" s="11"/>
      <c r="L188" s="11"/>
    </row>
    <row r="189" spans="2:12" ht="15" x14ac:dyDescent="0.25">
      <c r="B189" s="240"/>
      <c r="C189" s="241"/>
      <c r="D189" s="241"/>
      <c r="E189" s="241"/>
      <c r="F189" s="241"/>
      <c r="G189" s="241"/>
      <c r="H189" s="242"/>
      <c r="I189" s="11"/>
      <c r="J189" s="11"/>
      <c r="K189" s="11"/>
      <c r="L189" s="11"/>
    </row>
    <row r="190" spans="2:12" ht="15" x14ac:dyDescent="0.25">
      <c r="B190" s="114"/>
      <c r="C190" s="114"/>
      <c r="D190" s="114"/>
      <c r="E190" s="114"/>
      <c r="F190" s="114"/>
      <c r="G190" s="114"/>
      <c r="H190" s="114"/>
      <c r="I190" s="11"/>
      <c r="J190" s="11"/>
      <c r="K190" s="11"/>
      <c r="L190" s="11"/>
    </row>
    <row r="191" spans="2:12" ht="15" x14ac:dyDescent="0.25">
      <c r="B191" s="114"/>
      <c r="C191" s="114"/>
      <c r="D191" s="114"/>
      <c r="E191" s="114"/>
      <c r="F191" s="114"/>
      <c r="G191" s="114"/>
      <c r="H191" s="114"/>
      <c r="I191" s="11"/>
      <c r="J191" s="11"/>
      <c r="K191" s="11"/>
      <c r="L191" s="11"/>
    </row>
    <row r="192" spans="2:12" ht="15" x14ac:dyDescent="0.25">
      <c r="B192" s="11"/>
      <c r="C192" s="11"/>
      <c r="D192" s="11"/>
      <c r="E192" s="11"/>
      <c r="F192" s="11"/>
      <c r="G192" s="11"/>
      <c r="H192" s="11"/>
      <c r="I192" s="11"/>
      <c r="J192" s="11"/>
      <c r="K192" s="11"/>
      <c r="L192" s="11"/>
    </row>
    <row r="193" spans="2:12" ht="21" x14ac:dyDescent="0.35">
      <c r="B193" s="22" t="s">
        <v>36</v>
      </c>
      <c r="C193" s="11"/>
      <c r="D193" s="11"/>
      <c r="E193" s="11"/>
      <c r="F193" s="11"/>
      <c r="G193" s="11"/>
      <c r="H193" s="11"/>
      <c r="I193" s="11"/>
      <c r="J193" s="11"/>
      <c r="K193" s="11"/>
      <c r="L193" s="11"/>
    </row>
    <row r="194" spans="2:12" ht="18.75" x14ac:dyDescent="0.3">
      <c r="B194" s="65" t="s">
        <v>37</v>
      </c>
      <c r="C194" s="11"/>
      <c r="D194" s="11"/>
      <c r="E194" s="11"/>
      <c r="F194" s="11"/>
      <c r="G194" s="11"/>
      <c r="H194" s="11"/>
      <c r="I194" s="11"/>
      <c r="J194" s="11"/>
      <c r="K194" s="11"/>
      <c r="L194" s="11"/>
    </row>
    <row r="195" spans="2:12" ht="15" x14ac:dyDescent="0.25">
      <c r="B195" s="14"/>
      <c r="C195" s="11"/>
      <c r="D195" s="11"/>
      <c r="E195" s="11"/>
      <c r="F195" s="11"/>
      <c r="G195" s="11"/>
      <c r="H195" s="11"/>
      <c r="I195" s="11"/>
      <c r="J195" s="11"/>
      <c r="K195" s="11"/>
      <c r="L195" s="11"/>
    </row>
    <row r="196" spans="2:12" ht="15" x14ac:dyDescent="0.25">
      <c r="B196" s="237" t="s">
        <v>222</v>
      </c>
      <c r="C196" s="238"/>
      <c r="D196" s="238"/>
      <c r="E196" s="238"/>
      <c r="F196" s="238"/>
      <c r="G196" s="238"/>
      <c r="H196" s="239"/>
      <c r="I196" s="11"/>
      <c r="J196" s="11"/>
      <c r="K196" s="11"/>
      <c r="L196" s="11"/>
    </row>
    <row r="197" spans="2:12" ht="15" x14ac:dyDescent="0.25">
      <c r="B197" s="240"/>
      <c r="C197" s="241"/>
      <c r="D197" s="241"/>
      <c r="E197" s="241"/>
      <c r="F197" s="241"/>
      <c r="G197" s="241"/>
      <c r="H197" s="242"/>
      <c r="I197" s="11"/>
      <c r="J197" s="11"/>
      <c r="K197" s="11"/>
      <c r="L197" s="11"/>
    </row>
    <row r="198" spans="2:12" ht="15" x14ac:dyDescent="0.25">
      <c r="B198" s="115"/>
      <c r="C198" s="115"/>
      <c r="D198" s="115"/>
      <c r="E198" s="11"/>
      <c r="F198" s="11"/>
      <c r="G198" s="11"/>
      <c r="H198" s="11"/>
      <c r="I198" s="11"/>
      <c r="J198" s="11"/>
      <c r="K198" s="11"/>
      <c r="L198" s="11"/>
    </row>
    <row r="199" spans="2:12" ht="15" x14ac:dyDescent="0.25">
      <c r="B199" s="11"/>
      <c r="C199" s="11"/>
      <c r="D199" s="11"/>
      <c r="E199" s="11"/>
      <c r="F199" s="11"/>
      <c r="G199" s="11"/>
      <c r="H199" s="11"/>
      <c r="I199" s="11"/>
      <c r="J199" s="11"/>
      <c r="K199" s="11"/>
      <c r="L199" s="11"/>
    </row>
    <row r="200" spans="2:12" ht="15" x14ac:dyDescent="0.25">
      <c r="B200" s="11"/>
      <c r="C200" s="11"/>
      <c r="D200" s="11"/>
      <c r="E200" s="11"/>
      <c r="F200" s="11"/>
      <c r="G200" s="11"/>
      <c r="H200" s="11"/>
      <c r="I200" s="11"/>
      <c r="J200" s="11"/>
      <c r="K200" s="11"/>
      <c r="L200" s="11"/>
    </row>
    <row r="201" spans="2:12" ht="15" x14ac:dyDescent="0.25">
      <c r="B201" s="11"/>
      <c r="C201" s="11"/>
      <c r="D201" s="11"/>
      <c r="E201" s="11"/>
      <c r="F201" s="11"/>
      <c r="G201" s="11"/>
      <c r="H201" s="11"/>
      <c r="I201" s="11"/>
      <c r="J201" s="11"/>
      <c r="K201" s="11"/>
      <c r="L201" s="11"/>
    </row>
    <row r="202" spans="2:12" ht="15" x14ac:dyDescent="0.25">
      <c r="B202" s="11"/>
      <c r="C202" s="11"/>
      <c r="D202" s="11"/>
      <c r="E202" s="11"/>
      <c r="F202" s="11"/>
      <c r="G202" s="11"/>
      <c r="H202" s="11"/>
      <c r="I202" s="11"/>
      <c r="J202" s="11"/>
      <c r="K202" s="11"/>
      <c r="L202" s="11"/>
    </row>
    <row r="203" spans="2:12" ht="15" x14ac:dyDescent="0.25">
      <c r="B203" s="11"/>
      <c r="C203" s="11"/>
      <c r="D203" s="11"/>
      <c r="E203" s="11"/>
      <c r="F203" s="11"/>
      <c r="G203" s="11"/>
      <c r="H203" s="11"/>
      <c r="I203" s="11"/>
      <c r="J203" s="11"/>
      <c r="K203" s="11"/>
      <c r="L203" s="11"/>
    </row>
    <row r="204" spans="2:12" ht="15" x14ac:dyDescent="0.25">
      <c r="B204" s="11"/>
      <c r="C204" s="11"/>
      <c r="D204" s="11"/>
      <c r="E204" s="11"/>
      <c r="F204" s="11"/>
      <c r="G204" s="11"/>
      <c r="H204" s="11"/>
      <c r="I204" s="11"/>
      <c r="J204" s="11"/>
      <c r="K204" s="11"/>
      <c r="L204" s="11"/>
    </row>
    <row r="205" spans="2:12" ht="15" x14ac:dyDescent="0.25">
      <c r="B205" s="11"/>
      <c r="C205" s="11"/>
      <c r="D205" s="11"/>
      <c r="E205" s="11"/>
      <c r="F205" s="11"/>
      <c r="G205" s="11"/>
      <c r="H205" s="11"/>
      <c r="I205" s="11"/>
      <c r="J205" s="11"/>
      <c r="K205" s="11"/>
      <c r="L205" s="11"/>
    </row>
    <row r="206" spans="2:12" ht="15" x14ac:dyDescent="0.25">
      <c r="B206" s="11"/>
      <c r="C206" s="11"/>
      <c r="D206" s="11"/>
      <c r="E206" s="11"/>
      <c r="F206" s="11"/>
      <c r="G206" s="11"/>
      <c r="H206" s="11"/>
      <c r="I206" s="11"/>
      <c r="J206" s="11"/>
      <c r="K206" s="11"/>
      <c r="L206" s="11"/>
    </row>
    <row r="207" spans="2:12" ht="15" x14ac:dyDescent="0.25">
      <c r="B207" s="11"/>
      <c r="C207" s="11"/>
      <c r="D207" s="11"/>
      <c r="E207" s="11"/>
      <c r="F207" s="11"/>
      <c r="G207" s="11"/>
      <c r="H207" s="11"/>
      <c r="I207" s="11"/>
      <c r="J207" s="11"/>
      <c r="K207" s="11"/>
      <c r="L207" s="11"/>
    </row>
    <row r="208" spans="2:12" ht="15" x14ac:dyDescent="0.25">
      <c r="B208" s="11"/>
      <c r="C208" s="11"/>
      <c r="D208" s="11"/>
      <c r="E208" s="11"/>
      <c r="F208" s="11"/>
      <c r="G208" s="11"/>
      <c r="H208" s="11"/>
      <c r="I208" s="11"/>
      <c r="J208" s="11"/>
      <c r="K208" s="11"/>
      <c r="L208" s="11"/>
    </row>
    <row r="209" spans="2:12" ht="15" x14ac:dyDescent="0.25">
      <c r="B209" s="11"/>
      <c r="C209" s="11"/>
      <c r="D209" s="11"/>
      <c r="E209" s="11"/>
      <c r="F209" s="11"/>
      <c r="G209" s="11"/>
      <c r="H209" s="11"/>
      <c r="I209" s="11"/>
      <c r="J209" s="11"/>
      <c r="K209" s="11"/>
      <c r="L209" s="11"/>
    </row>
    <row r="210" spans="2:12" ht="15" x14ac:dyDescent="0.25">
      <c r="B210" s="11"/>
      <c r="C210" s="11"/>
      <c r="D210" s="11"/>
      <c r="E210" s="11"/>
      <c r="F210" s="11"/>
      <c r="G210" s="11"/>
      <c r="H210" s="11"/>
      <c r="I210" s="11"/>
      <c r="J210" s="11"/>
      <c r="K210" s="11"/>
      <c r="L210" s="11"/>
    </row>
    <row r="211" spans="2:12" ht="15" x14ac:dyDescent="0.25">
      <c r="B211" s="11"/>
      <c r="C211" s="11"/>
      <c r="D211" s="11"/>
      <c r="E211" s="11"/>
      <c r="F211" s="11"/>
      <c r="G211" s="11"/>
      <c r="H211" s="11"/>
      <c r="I211" s="11"/>
      <c r="J211" s="11"/>
      <c r="K211" s="11"/>
      <c r="L211" s="11"/>
    </row>
    <row r="212" spans="2:12" ht="15" x14ac:dyDescent="0.25">
      <c r="B212" s="11"/>
      <c r="C212" s="11"/>
      <c r="D212" s="11"/>
      <c r="E212" s="11"/>
      <c r="F212" s="11"/>
      <c r="G212" s="11"/>
      <c r="H212" s="11"/>
      <c r="I212" s="11"/>
      <c r="J212" s="11"/>
      <c r="K212" s="11"/>
      <c r="L212" s="11"/>
    </row>
    <row r="213" spans="2:12" ht="15" x14ac:dyDescent="0.25">
      <c r="B213" s="11"/>
      <c r="C213" s="11"/>
      <c r="D213" s="11"/>
      <c r="E213" s="11"/>
      <c r="F213" s="11"/>
      <c r="G213" s="11"/>
      <c r="H213" s="11"/>
      <c r="I213" s="11"/>
      <c r="J213" s="11"/>
      <c r="K213" s="11"/>
      <c r="L213" s="11"/>
    </row>
    <row r="214" spans="2:12" ht="15" x14ac:dyDescent="0.25">
      <c r="B214" s="11"/>
      <c r="C214" s="11"/>
      <c r="D214" s="11"/>
      <c r="E214" s="11"/>
      <c r="F214" s="11"/>
      <c r="G214" s="11"/>
      <c r="H214" s="11"/>
      <c r="I214" s="11"/>
      <c r="J214" s="11"/>
      <c r="K214" s="11"/>
      <c r="L214" s="11"/>
    </row>
    <row r="215" spans="2:12" ht="15" x14ac:dyDescent="0.25">
      <c r="B215" s="11"/>
      <c r="C215" s="11"/>
      <c r="D215" s="11"/>
      <c r="E215" s="11"/>
      <c r="F215" s="11"/>
      <c r="G215" s="11"/>
      <c r="H215" s="11"/>
      <c r="I215" s="11"/>
      <c r="J215" s="11"/>
      <c r="K215" s="11"/>
      <c r="L215" s="11"/>
    </row>
    <row r="216" spans="2:12" ht="15" x14ac:dyDescent="0.25">
      <c r="B216" s="11"/>
      <c r="C216" s="11"/>
      <c r="D216" s="11"/>
      <c r="E216" s="11"/>
      <c r="F216" s="11"/>
      <c r="G216" s="11"/>
      <c r="H216" s="11"/>
      <c r="I216" s="11"/>
      <c r="J216" s="11"/>
      <c r="K216" s="11"/>
      <c r="L216" s="11"/>
    </row>
    <row r="217" spans="2:12" ht="15" x14ac:dyDescent="0.25">
      <c r="B217" s="11"/>
      <c r="C217" s="11"/>
      <c r="D217" s="11"/>
      <c r="E217" s="11"/>
      <c r="F217" s="11"/>
      <c r="G217" s="11"/>
      <c r="H217" s="11"/>
      <c r="I217" s="11"/>
      <c r="J217" s="11"/>
      <c r="K217" s="11"/>
      <c r="L217" s="11"/>
    </row>
    <row r="218" spans="2:12" ht="15" x14ac:dyDescent="0.25">
      <c r="B218" s="11"/>
      <c r="C218" s="11"/>
      <c r="D218" s="11"/>
      <c r="E218" s="11"/>
      <c r="F218" s="11"/>
      <c r="G218" s="11"/>
      <c r="H218" s="11"/>
      <c r="I218" s="11"/>
      <c r="J218" s="11"/>
      <c r="K218" s="11"/>
      <c r="L218" s="11"/>
    </row>
    <row r="219" spans="2:12" ht="15" x14ac:dyDescent="0.25">
      <c r="B219" s="11"/>
      <c r="C219" s="11"/>
      <c r="D219" s="11"/>
      <c r="E219" s="11"/>
      <c r="F219" s="11"/>
      <c r="G219" s="11"/>
      <c r="H219" s="11"/>
      <c r="I219" s="11"/>
      <c r="J219" s="11"/>
      <c r="K219" s="11"/>
      <c r="L219" s="11"/>
    </row>
    <row r="220" spans="2:12" ht="15" x14ac:dyDescent="0.25">
      <c r="B220" s="11"/>
      <c r="C220" s="11"/>
      <c r="D220" s="11"/>
      <c r="E220" s="11"/>
      <c r="F220" s="11"/>
      <c r="G220" s="11"/>
      <c r="H220" s="11"/>
      <c r="I220" s="11"/>
      <c r="J220" s="11"/>
      <c r="K220" s="11"/>
      <c r="L220" s="11"/>
    </row>
    <row r="221" spans="2:12" ht="15" x14ac:dyDescent="0.25">
      <c r="B221" s="11"/>
      <c r="C221" s="11"/>
      <c r="D221" s="11"/>
      <c r="E221" s="11"/>
      <c r="F221" s="11"/>
      <c r="G221" s="11"/>
      <c r="H221" s="11"/>
      <c r="I221" s="11"/>
      <c r="J221" s="11"/>
      <c r="K221" s="11"/>
      <c r="L221" s="11"/>
    </row>
  </sheetData>
  <sheetProtection sheet="1" selectLockedCells="1"/>
  <mergeCells count="13">
    <mergeCell ref="B196:H197"/>
    <mergeCell ref="B186:H189"/>
    <mergeCell ref="B118:C146"/>
    <mergeCell ref="B84:C112"/>
    <mergeCell ref="B38:D38"/>
    <mergeCell ref="B153:C181"/>
    <mergeCell ref="B60:H77"/>
    <mergeCell ref="B16:H20"/>
    <mergeCell ref="B5:H5"/>
    <mergeCell ref="B10:H10"/>
    <mergeCell ref="B15:H15"/>
    <mergeCell ref="B6:H9"/>
    <mergeCell ref="B11:H14"/>
  </mergeCells>
  <conditionalFormatting sqref="D42:D53">
    <cfRule type="expression" dxfId="22" priority="1">
      <formula>$B$29="Nei"</formula>
    </cfRule>
  </conditionalFormatting>
  <conditionalFormatting sqref="C42:C53">
    <cfRule type="expression" dxfId="21" priority="3">
      <formula>AND($B$28="Nei",+$B$29="Nei")</formula>
    </cfRule>
  </conditionalFormatting>
  <conditionalFormatting sqref="D48">
    <cfRule type="expression" dxfId="20" priority="2">
      <formula>AND($B$28="Nei",+$B$29="Nei")</formula>
    </cfRule>
  </conditionalFormatting>
  <dataValidations count="1">
    <dataValidation type="list" errorStyle="information" allowBlank="1" showInputMessage="1" showErrorMessage="1" errorTitle="Feil input" error="Velg Ja eller Nei ved å bruke nedtrekksmenyen." promptTitle="Velg for gjeldende faktorer" prompt="Velg Ja eller Nei fra nedtrekksmenyen" sqref="B28:B30" xr:uid="{2221C4B6-696F-4E13-B673-C5A3EC47E295}">
      <formula1>"Ja,Nei"</formula1>
    </dataValidation>
  </dataValidations>
  <pageMargins left="0.7" right="0.7" top="0.75" bottom="0.75" header="0.3" footer="0.3"/>
  <pageSetup scale="47" fitToHeight="0" orientation="portrait" r:id="rId1"/>
  <headerFooter>
    <oddFooter>&amp;C_x000D_&amp;1#&amp;"Verdana"&amp;7&amp;K000000 Confidential</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FDF95-9123-411E-96D5-BE02B0D7294A}">
  <sheetPr codeName="Sheet3">
    <tabColor theme="2" tint="-9.9978637043366805E-2"/>
  </sheetPr>
  <dimension ref="A2:O131"/>
  <sheetViews>
    <sheetView showGridLines="0" topLeftCell="A100" zoomScale="115" zoomScaleNormal="115" workbookViewId="0">
      <selection activeCell="B120" sqref="B120:O131"/>
    </sheetView>
  </sheetViews>
  <sheetFormatPr defaultColWidth="11.42578125" defaultRowHeight="14.25" x14ac:dyDescent="0.2"/>
  <cols>
    <col min="1" max="16384" width="11.42578125" style="1"/>
  </cols>
  <sheetData>
    <row r="2" spans="1:15" ht="30" customHeight="1" x14ac:dyDescent="0.5">
      <c r="B2" s="107" t="s">
        <v>38</v>
      </c>
    </row>
    <row r="3" spans="1:15" ht="20.25" x14ac:dyDescent="0.3">
      <c r="B3" s="24"/>
    </row>
    <row r="4" spans="1:15" ht="49.5" customHeight="1" x14ac:dyDescent="0.2">
      <c r="A4" s="6"/>
      <c r="B4" s="253"/>
      <c r="C4" s="253"/>
      <c r="D4" s="253"/>
      <c r="E4" s="253"/>
      <c r="F4" s="253"/>
      <c r="G4" s="253"/>
      <c r="H4" s="253"/>
      <c r="I4" s="253"/>
      <c r="J4" s="253"/>
      <c r="K4" s="253"/>
      <c r="L4" s="253"/>
      <c r="M4" s="253"/>
      <c r="N4" s="253"/>
      <c r="O4" s="253"/>
    </row>
    <row r="5" spans="1:15" ht="18.75" x14ac:dyDescent="0.3">
      <c r="B5" s="55"/>
    </row>
    <row r="6" spans="1:15" ht="15.75" x14ac:dyDescent="0.25">
      <c r="B6" s="258" t="s">
        <v>207</v>
      </c>
      <c r="C6" s="258"/>
      <c r="D6" s="258"/>
      <c r="E6" s="258"/>
      <c r="F6" s="258"/>
      <c r="G6" s="258"/>
      <c r="H6" s="258"/>
      <c r="I6" s="258"/>
      <c r="J6" s="258"/>
      <c r="K6" s="258"/>
      <c r="L6" s="258"/>
      <c r="M6" s="258"/>
      <c r="N6" s="258"/>
      <c r="O6" s="258"/>
    </row>
    <row r="7" spans="1:15" ht="6" customHeight="1" x14ac:dyDescent="0.2">
      <c r="B7" s="2"/>
    </row>
    <row r="8" spans="1:15" x14ac:dyDescent="0.2">
      <c r="B8" s="2"/>
    </row>
    <row r="9" spans="1:15" ht="21" x14ac:dyDescent="0.35">
      <c r="B9" s="22" t="s">
        <v>39</v>
      </c>
    </row>
    <row r="10" spans="1:15" ht="18.75" x14ac:dyDescent="0.3">
      <c r="B10" s="65" t="s">
        <v>40</v>
      </c>
    </row>
    <row r="11" spans="1:15" ht="15" x14ac:dyDescent="0.2">
      <c r="B11" s="51"/>
    </row>
    <row r="12" spans="1:15" ht="18" x14ac:dyDescent="0.2">
      <c r="A12" s="6"/>
      <c r="B12" s="254" t="s">
        <v>239</v>
      </c>
      <c r="C12" s="255"/>
      <c r="D12" s="255"/>
      <c r="E12" s="255"/>
      <c r="F12" s="255"/>
      <c r="G12" s="255"/>
      <c r="H12" s="255"/>
      <c r="I12" s="255"/>
      <c r="J12" s="255"/>
      <c r="K12" s="255"/>
      <c r="L12" s="255"/>
      <c r="M12" s="255"/>
      <c r="N12" s="255"/>
      <c r="O12" s="256"/>
    </row>
    <row r="13" spans="1:15" x14ac:dyDescent="0.2">
      <c r="B13" s="225"/>
      <c r="C13" s="226"/>
      <c r="D13" s="226"/>
      <c r="E13" s="226"/>
      <c r="F13" s="226"/>
      <c r="G13" s="226"/>
      <c r="H13" s="226"/>
      <c r="I13" s="226"/>
      <c r="J13" s="226"/>
      <c r="K13" s="226"/>
      <c r="L13" s="226"/>
      <c r="M13" s="226"/>
      <c r="N13" s="226"/>
      <c r="O13" s="227"/>
    </row>
    <row r="14" spans="1:15" ht="18" x14ac:dyDescent="0.2">
      <c r="A14" s="6"/>
      <c r="B14" s="225"/>
      <c r="C14" s="226"/>
      <c r="D14" s="226"/>
      <c r="E14" s="226"/>
      <c r="F14" s="226"/>
      <c r="G14" s="226"/>
      <c r="H14" s="226"/>
      <c r="I14" s="226"/>
      <c r="J14" s="226"/>
      <c r="K14" s="226"/>
      <c r="L14" s="226"/>
      <c r="M14" s="226"/>
      <c r="N14" s="226"/>
      <c r="O14" s="227"/>
    </row>
    <row r="15" spans="1:15" x14ac:dyDescent="0.2">
      <c r="B15" s="225"/>
      <c r="C15" s="226"/>
      <c r="D15" s="226"/>
      <c r="E15" s="226"/>
      <c r="F15" s="226"/>
      <c r="G15" s="226"/>
      <c r="H15" s="226"/>
      <c r="I15" s="226"/>
      <c r="J15" s="226"/>
      <c r="K15" s="226"/>
      <c r="L15" s="226"/>
      <c r="M15" s="226"/>
      <c r="N15" s="226"/>
      <c r="O15" s="227"/>
    </row>
    <row r="16" spans="1:15" ht="18" x14ac:dyDescent="0.2">
      <c r="A16" s="6"/>
      <c r="B16" s="225"/>
      <c r="C16" s="226"/>
      <c r="D16" s="226"/>
      <c r="E16" s="226"/>
      <c r="F16" s="226"/>
      <c r="G16" s="226"/>
      <c r="H16" s="226"/>
      <c r="I16" s="226"/>
      <c r="J16" s="226"/>
      <c r="K16" s="226"/>
      <c r="L16" s="226"/>
      <c r="M16" s="226"/>
      <c r="N16" s="226"/>
      <c r="O16" s="227"/>
    </row>
    <row r="17" spans="1:15" x14ac:dyDescent="0.2">
      <c r="B17" s="225"/>
      <c r="C17" s="226"/>
      <c r="D17" s="226"/>
      <c r="E17" s="226"/>
      <c r="F17" s="226"/>
      <c r="G17" s="226"/>
      <c r="H17" s="226"/>
      <c r="I17" s="226"/>
      <c r="J17" s="226"/>
      <c r="K17" s="226"/>
      <c r="L17" s="226"/>
      <c r="M17" s="226"/>
      <c r="N17" s="226"/>
      <c r="O17" s="227"/>
    </row>
    <row r="18" spans="1:15" ht="18" x14ac:dyDescent="0.2">
      <c r="A18" s="6"/>
      <c r="B18" s="225"/>
      <c r="C18" s="226"/>
      <c r="D18" s="226"/>
      <c r="E18" s="226"/>
      <c r="F18" s="226"/>
      <c r="G18" s="226"/>
      <c r="H18" s="226"/>
      <c r="I18" s="226"/>
      <c r="J18" s="226"/>
      <c r="K18" s="226"/>
      <c r="L18" s="226"/>
      <c r="M18" s="226"/>
      <c r="N18" s="226"/>
      <c r="O18" s="227"/>
    </row>
    <row r="19" spans="1:15" x14ac:dyDescent="0.2">
      <c r="B19" s="225"/>
      <c r="C19" s="226"/>
      <c r="D19" s="226"/>
      <c r="E19" s="226"/>
      <c r="F19" s="226"/>
      <c r="G19" s="226"/>
      <c r="H19" s="226"/>
      <c r="I19" s="226"/>
      <c r="J19" s="226"/>
      <c r="K19" s="226"/>
      <c r="L19" s="226"/>
      <c r="M19" s="226"/>
      <c r="N19" s="226"/>
      <c r="O19" s="227"/>
    </row>
    <row r="20" spans="1:15" ht="18" x14ac:dyDescent="0.2">
      <c r="A20" s="6"/>
      <c r="B20" s="225"/>
      <c r="C20" s="226"/>
      <c r="D20" s="226"/>
      <c r="E20" s="226"/>
      <c r="F20" s="226"/>
      <c r="G20" s="226"/>
      <c r="H20" s="226"/>
      <c r="I20" s="226"/>
      <c r="J20" s="226"/>
      <c r="K20" s="226"/>
      <c r="L20" s="226"/>
      <c r="M20" s="226"/>
      <c r="N20" s="226"/>
      <c r="O20" s="227"/>
    </row>
    <row r="21" spans="1:15" x14ac:dyDescent="0.2">
      <c r="B21" s="225"/>
      <c r="C21" s="226"/>
      <c r="D21" s="226"/>
      <c r="E21" s="226"/>
      <c r="F21" s="226"/>
      <c r="G21" s="226"/>
      <c r="H21" s="226"/>
      <c r="I21" s="226"/>
      <c r="J21" s="226"/>
      <c r="K21" s="226"/>
      <c r="L21" s="226"/>
      <c r="M21" s="226"/>
      <c r="N21" s="226"/>
      <c r="O21" s="227"/>
    </row>
    <row r="22" spans="1:15" ht="18" x14ac:dyDescent="0.2">
      <c r="A22" s="6"/>
      <c r="B22" s="225"/>
      <c r="C22" s="226"/>
      <c r="D22" s="226"/>
      <c r="E22" s="226"/>
      <c r="F22" s="226"/>
      <c r="G22" s="226"/>
      <c r="H22" s="226"/>
      <c r="I22" s="226"/>
      <c r="J22" s="226"/>
      <c r="K22" s="226"/>
      <c r="L22" s="226"/>
      <c r="M22" s="226"/>
      <c r="N22" s="226"/>
      <c r="O22" s="227"/>
    </row>
    <row r="23" spans="1:15" x14ac:dyDescent="0.2">
      <c r="B23" s="225"/>
      <c r="C23" s="226"/>
      <c r="D23" s="226"/>
      <c r="E23" s="226"/>
      <c r="F23" s="226"/>
      <c r="G23" s="226"/>
      <c r="H23" s="226"/>
      <c r="I23" s="226"/>
      <c r="J23" s="226"/>
      <c r="K23" s="226"/>
      <c r="L23" s="226"/>
      <c r="M23" s="226"/>
      <c r="N23" s="226"/>
      <c r="O23" s="227"/>
    </row>
    <row r="24" spans="1:15" ht="18" x14ac:dyDescent="0.2">
      <c r="A24" s="6"/>
      <c r="B24" s="225"/>
      <c r="C24" s="226"/>
      <c r="D24" s="226"/>
      <c r="E24" s="226"/>
      <c r="F24" s="226"/>
      <c r="G24" s="226"/>
      <c r="H24" s="226"/>
      <c r="I24" s="226"/>
      <c r="J24" s="226"/>
      <c r="K24" s="226"/>
      <c r="L24" s="226"/>
      <c r="M24" s="226"/>
      <c r="N24" s="226"/>
      <c r="O24" s="227"/>
    </row>
    <row r="25" spans="1:15" x14ac:dyDescent="0.2">
      <c r="B25" s="228"/>
      <c r="C25" s="229"/>
      <c r="D25" s="229"/>
      <c r="E25" s="229"/>
      <c r="F25" s="229"/>
      <c r="G25" s="229"/>
      <c r="H25" s="229"/>
      <c r="I25" s="229"/>
      <c r="J25" s="229"/>
      <c r="K25" s="229"/>
      <c r="L25" s="229"/>
      <c r="M25" s="229"/>
      <c r="N25" s="229"/>
      <c r="O25" s="230"/>
    </row>
    <row r="26" spans="1:15" x14ac:dyDescent="0.2">
      <c r="B26" s="16"/>
      <c r="C26" s="16"/>
      <c r="D26" s="16"/>
      <c r="E26" s="16"/>
      <c r="F26" s="16"/>
      <c r="G26" s="16"/>
      <c r="H26" s="16"/>
      <c r="I26" s="16"/>
      <c r="J26" s="16"/>
      <c r="K26" s="16"/>
      <c r="L26" s="16"/>
      <c r="M26" s="16"/>
      <c r="N26" s="16"/>
      <c r="O26" s="16"/>
    </row>
    <row r="27" spans="1:15" ht="11.1" customHeight="1" x14ac:dyDescent="0.2">
      <c r="A27" s="6"/>
    </row>
    <row r="28" spans="1:15" ht="11.1" customHeight="1" x14ac:dyDescent="0.2"/>
    <row r="29" spans="1:15" ht="21" x14ac:dyDescent="0.35">
      <c r="B29" s="22" t="s">
        <v>41</v>
      </c>
    </row>
    <row r="30" spans="1:15" ht="18.75" x14ac:dyDescent="0.2">
      <c r="B30" s="257" t="s">
        <v>42</v>
      </c>
      <c r="C30" s="257"/>
      <c r="D30" s="257"/>
      <c r="E30" s="257"/>
      <c r="F30" s="257"/>
      <c r="G30" s="257"/>
      <c r="H30" s="257"/>
      <c r="I30" s="257"/>
      <c r="J30" s="257"/>
      <c r="K30" s="257"/>
      <c r="L30" s="257"/>
      <c r="M30" s="257"/>
      <c r="N30" s="257"/>
      <c r="O30" s="257"/>
    </row>
    <row r="31" spans="1:15" ht="14.25" customHeight="1" x14ac:dyDescent="0.2">
      <c r="B31" s="52"/>
      <c r="C31" s="48"/>
      <c r="D31" s="48"/>
      <c r="E31" s="48"/>
      <c r="F31" s="48"/>
      <c r="G31" s="48"/>
      <c r="H31" s="48"/>
      <c r="I31" s="48"/>
      <c r="J31" s="48"/>
      <c r="K31" s="48"/>
      <c r="L31" s="48"/>
      <c r="M31" s="48"/>
      <c r="N31" s="48"/>
      <c r="O31" s="48"/>
    </row>
    <row r="32" spans="1:15" x14ac:dyDescent="0.2">
      <c r="B32" s="254" t="s">
        <v>235</v>
      </c>
      <c r="C32" s="255"/>
      <c r="D32" s="255"/>
      <c r="E32" s="255"/>
      <c r="F32" s="255"/>
      <c r="G32" s="255"/>
      <c r="H32" s="255"/>
      <c r="I32" s="255"/>
      <c r="J32" s="255"/>
      <c r="K32" s="255"/>
      <c r="L32" s="255"/>
      <c r="M32" s="255"/>
      <c r="N32" s="255"/>
      <c r="O32" s="256"/>
    </row>
    <row r="33" spans="2:15" x14ac:dyDescent="0.2">
      <c r="B33" s="225"/>
      <c r="C33" s="226"/>
      <c r="D33" s="226"/>
      <c r="E33" s="226"/>
      <c r="F33" s="226"/>
      <c r="G33" s="226"/>
      <c r="H33" s="226"/>
      <c r="I33" s="226"/>
      <c r="J33" s="226"/>
      <c r="K33" s="226"/>
      <c r="L33" s="226"/>
      <c r="M33" s="226"/>
      <c r="N33" s="226"/>
      <c r="O33" s="227"/>
    </row>
    <row r="34" spans="2:15" x14ac:dyDescent="0.2">
      <c r="B34" s="225"/>
      <c r="C34" s="226"/>
      <c r="D34" s="226"/>
      <c r="E34" s="226"/>
      <c r="F34" s="226"/>
      <c r="G34" s="226"/>
      <c r="H34" s="226"/>
      <c r="I34" s="226"/>
      <c r="J34" s="226"/>
      <c r="K34" s="226"/>
      <c r="L34" s="226"/>
      <c r="M34" s="226"/>
      <c r="N34" s="226"/>
      <c r="O34" s="227"/>
    </row>
    <row r="35" spans="2:15" x14ac:dyDescent="0.2">
      <c r="B35" s="225"/>
      <c r="C35" s="226"/>
      <c r="D35" s="226"/>
      <c r="E35" s="226"/>
      <c r="F35" s="226"/>
      <c r="G35" s="226"/>
      <c r="H35" s="226"/>
      <c r="I35" s="226"/>
      <c r="J35" s="226"/>
      <c r="K35" s="226"/>
      <c r="L35" s="226"/>
      <c r="M35" s="226"/>
      <c r="N35" s="226"/>
      <c r="O35" s="227"/>
    </row>
    <row r="36" spans="2:15" x14ac:dyDescent="0.2">
      <c r="B36" s="225"/>
      <c r="C36" s="226"/>
      <c r="D36" s="226"/>
      <c r="E36" s="226"/>
      <c r="F36" s="226"/>
      <c r="G36" s="226"/>
      <c r="H36" s="226"/>
      <c r="I36" s="226"/>
      <c r="J36" s="226"/>
      <c r="K36" s="226"/>
      <c r="L36" s="226"/>
      <c r="M36" s="226"/>
      <c r="N36" s="226"/>
      <c r="O36" s="227"/>
    </row>
    <row r="37" spans="2:15" x14ac:dyDescent="0.2">
      <c r="B37" s="225"/>
      <c r="C37" s="226"/>
      <c r="D37" s="226"/>
      <c r="E37" s="226"/>
      <c r="F37" s="226"/>
      <c r="G37" s="226"/>
      <c r="H37" s="226"/>
      <c r="I37" s="226"/>
      <c r="J37" s="226"/>
      <c r="K37" s="226"/>
      <c r="L37" s="226"/>
      <c r="M37" s="226"/>
      <c r="N37" s="226"/>
      <c r="O37" s="227"/>
    </row>
    <row r="38" spans="2:15" x14ac:dyDescent="0.2">
      <c r="B38" s="225"/>
      <c r="C38" s="226"/>
      <c r="D38" s="226"/>
      <c r="E38" s="226"/>
      <c r="F38" s="226"/>
      <c r="G38" s="226"/>
      <c r="H38" s="226"/>
      <c r="I38" s="226"/>
      <c r="J38" s="226"/>
      <c r="K38" s="226"/>
      <c r="L38" s="226"/>
      <c r="M38" s="226"/>
      <c r="N38" s="226"/>
      <c r="O38" s="227"/>
    </row>
    <row r="39" spans="2:15" x14ac:dyDescent="0.2">
      <c r="B39" s="225"/>
      <c r="C39" s="226"/>
      <c r="D39" s="226"/>
      <c r="E39" s="226"/>
      <c r="F39" s="226"/>
      <c r="G39" s="226"/>
      <c r="H39" s="226"/>
      <c r="I39" s="226"/>
      <c r="J39" s="226"/>
      <c r="K39" s="226"/>
      <c r="L39" s="226"/>
      <c r="M39" s="226"/>
      <c r="N39" s="226"/>
      <c r="O39" s="227"/>
    </row>
    <row r="40" spans="2:15" x14ac:dyDescent="0.2">
      <c r="B40" s="225"/>
      <c r="C40" s="226"/>
      <c r="D40" s="226"/>
      <c r="E40" s="226"/>
      <c r="F40" s="226"/>
      <c r="G40" s="226"/>
      <c r="H40" s="226"/>
      <c r="I40" s="226"/>
      <c r="J40" s="226"/>
      <c r="K40" s="226"/>
      <c r="L40" s="226"/>
      <c r="M40" s="226"/>
      <c r="N40" s="226"/>
      <c r="O40" s="227"/>
    </row>
    <row r="41" spans="2:15" x14ac:dyDescent="0.2">
      <c r="B41" s="225"/>
      <c r="C41" s="226"/>
      <c r="D41" s="226"/>
      <c r="E41" s="226"/>
      <c r="F41" s="226"/>
      <c r="G41" s="226"/>
      <c r="H41" s="226"/>
      <c r="I41" s="226"/>
      <c r="J41" s="226"/>
      <c r="K41" s="226"/>
      <c r="L41" s="226"/>
      <c r="M41" s="226"/>
      <c r="N41" s="226"/>
      <c r="O41" s="227"/>
    </row>
    <row r="42" spans="2:15" x14ac:dyDescent="0.2">
      <c r="B42" s="225"/>
      <c r="C42" s="226"/>
      <c r="D42" s="226"/>
      <c r="E42" s="226"/>
      <c r="F42" s="226"/>
      <c r="G42" s="226"/>
      <c r="H42" s="226"/>
      <c r="I42" s="226"/>
      <c r="J42" s="226"/>
      <c r="K42" s="226"/>
      <c r="L42" s="226"/>
      <c r="M42" s="226"/>
      <c r="N42" s="226"/>
      <c r="O42" s="227"/>
    </row>
    <row r="43" spans="2:15" x14ac:dyDescent="0.2">
      <c r="B43" s="225"/>
      <c r="C43" s="226"/>
      <c r="D43" s="226"/>
      <c r="E43" s="226"/>
      <c r="F43" s="226"/>
      <c r="G43" s="226"/>
      <c r="H43" s="226"/>
      <c r="I43" s="226"/>
      <c r="J43" s="226"/>
      <c r="K43" s="226"/>
      <c r="L43" s="226"/>
      <c r="M43" s="226"/>
      <c r="N43" s="226"/>
      <c r="O43" s="227"/>
    </row>
    <row r="44" spans="2:15" x14ac:dyDescent="0.2">
      <c r="B44" s="225"/>
      <c r="C44" s="226"/>
      <c r="D44" s="226"/>
      <c r="E44" s="226"/>
      <c r="F44" s="226"/>
      <c r="G44" s="226"/>
      <c r="H44" s="226"/>
      <c r="I44" s="226"/>
      <c r="J44" s="226"/>
      <c r="K44" s="226"/>
      <c r="L44" s="226"/>
      <c r="M44" s="226"/>
      <c r="N44" s="226"/>
      <c r="O44" s="227"/>
    </row>
    <row r="45" spans="2:15" x14ac:dyDescent="0.2">
      <c r="B45" s="225"/>
      <c r="C45" s="226"/>
      <c r="D45" s="226"/>
      <c r="E45" s="226"/>
      <c r="F45" s="226"/>
      <c r="G45" s="226"/>
      <c r="H45" s="226"/>
      <c r="I45" s="226"/>
      <c r="J45" s="226"/>
      <c r="K45" s="226"/>
      <c r="L45" s="226"/>
      <c r="M45" s="226"/>
      <c r="N45" s="226"/>
      <c r="O45" s="227"/>
    </row>
    <row r="46" spans="2:15" x14ac:dyDescent="0.2">
      <c r="B46" s="228"/>
      <c r="C46" s="229"/>
      <c r="D46" s="229"/>
      <c r="E46" s="229"/>
      <c r="F46" s="229"/>
      <c r="G46" s="229"/>
      <c r="H46" s="229"/>
      <c r="I46" s="229"/>
      <c r="J46" s="229"/>
      <c r="K46" s="229"/>
      <c r="L46" s="229"/>
      <c r="M46" s="229"/>
      <c r="N46" s="229"/>
      <c r="O46" s="230"/>
    </row>
    <row r="48" spans="2:15" ht="9.9499999999999993" customHeight="1" x14ac:dyDescent="0.2"/>
    <row r="49" spans="2:15" ht="9.9499999999999993" customHeight="1" x14ac:dyDescent="0.2"/>
    <row r="50" spans="2:15" ht="21" x14ac:dyDescent="0.35">
      <c r="B50" s="22" t="s">
        <v>43</v>
      </c>
    </row>
    <row r="51" spans="2:15" ht="18.75" x14ac:dyDescent="0.3">
      <c r="B51" s="65" t="s">
        <v>44</v>
      </c>
    </row>
    <row r="52" spans="2:15" ht="18" x14ac:dyDescent="0.25">
      <c r="B52" s="66"/>
    </row>
    <row r="53" spans="2:15" x14ac:dyDescent="0.2">
      <c r="B53" s="254" t="s">
        <v>236</v>
      </c>
      <c r="C53" s="255"/>
      <c r="D53" s="255"/>
      <c r="E53" s="255"/>
      <c r="F53" s="255"/>
      <c r="G53" s="255"/>
      <c r="H53" s="255"/>
      <c r="I53" s="255"/>
      <c r="J53" s="255"/>
      <c r="K53" s="255"/>
      <c r="L53" s="255"/>
      <c r="M53" s="255"/>
      <c r="N53" s="255"/>
      <c r="O53" s="256"/>
    </row>
    <row r="54" spans="2:15" x14ac:dyDescent="0.2">
      <c r="B54" s="225"/>
      <c r="C54" s="226"/>
      <c r="D54" s="226"/>
      <c r="E54" s="226"/>
      <c r="F54" s="226"/>
      <c r="G54" s="226"/>
      <c r="H54" s="226"/>
      <c r="I54" s="226"/>
      <c r="J54" s="226"/>
      <c r="K54" s="226"/>
      <c r="L54" s="226"/>
      <c r="M54" s="226"/>
      <c r="N54" s="226"/>
      <c r="O54" s="227"/>
    </row>
    <row r="55" spans="2:15" x14ac:dyDescent="0.2">
      <c r="B55" s="225"/>
      <c r="C55" s="226"/>
      <c r="D55" s="226"/>
      <c r="E55" s="226"/>
      <c r="F55" s="226"/>
      <c r="G55" s="226"/>
      <c r="H55" s="226"/>
      <c r="I55" s="226"/>
      <c r="J55" s="226"/>
      <c r="K55" s="226"/>
      <c r="L55" s="226"/>
      <c r="M55" s="226"/>
      <c r="N55" s="226"/>
      <c r="O55" s="227"/>
    </row>
    <row r="56" spans="2:15" x14ac:dyDescent="0.2">
      <c r="B56" s="225"/>
      <c r="C56" s="226"/>
      <c r="D56" s="226"/>
      <c r="E56" s="226"/>
      <c r="F56" s="226"/>
      <c r="G56" s="226"/>
      <c r="H56" s="226"/>
      <c r="I56" s="226"/>
      <c r="J56" s="226"/>
      <c r="K56" s="226"/>
      <c r="L56" s="226"/>
      <c r="M56" s="226"/>
      <c r="N56" s="226"/>
      <c r="O56" s="227"/>
    </row>
    <row r="57" spans="2:15" x14ac:dyDescent="0.2">
      <c r="B57" s="225"/>
      <c r="C57" s="226"/>
      <c r="D57" s="226"/>
      <c r="E57" s="226"/>
      <c r="F57" s="226"/>
      <c r="G57" s="226"/>
      <c r="H57" s="226"/>
      <c r="I57" s="226"/>
      <c r="J57" s="226"/>
      <c r="K57" s="226"/>
      <c r="L57" s="226"/>
      <c r="M57" s="226"/>
      <c r="N57" s="226"/>
      <c r="O57" s="227"/>
    </row>
    <row r="58" spans="2:15" x14ac:dyDescent="0.2">
      <c r="B58" s="225"/>
      <c r="C58" s="226"/>
      <c r="D58" s="226"/>
      <c r="E58" s="226"/>
      <c r="F58" s="226"/>
      <c r="G58" s="226"/>
      <c r="H58" s="226"/>
      <c r="I58" s="226"/>
      <c r="J58" s="226"/>
      <c r="K58" s="226"/>
      <c r="L58" s="226"/>
      <c r="M58" s="226"/>
      <c r="N58" s="226"/>
      <c r="O58" s="227"/>
    </row>
    <row r="59" spans="2:15" x14ac:dyDescent="0.2">
      <c r="B59" s="225"/>
      <c r="C59" s="226"/>
      <c r="D59" s="226"/>
      <c r="E59" s="226"/>
      <c r="F59" s="226"/>
      <c r="G59" s="226"/>
      <c r="H59" s="226"/>
      <c r="I59" s="226"/>
      <c r="J59" s="226"/>
      <c r="K59" s="226"/>
      <c r="L59" s="226"/>
      <c r="M59" s="226"/>
      <c r="N59" s="226"/>
      <c r="O59" s="227"/>
    </row>
    <row r="60" spans="2:15" x14ac:dyDescent="0.2">
      <c r="B60" s="225"/>
      <c r="C60" s="226"/>
      <c r="D60" s="226"/>
      <c r="E60" s="226"/>
      <c r="F60" s="226"/>
      <c r="G60" s="226"/>
      <c r="H60" s="226"/>
      <c r="I60" s="226"/>
      <c r="J60" s="226"/>
      <c r="K60" s="226"/>
      <c r="L60" s="226"/>
      <c r="M60" s="226"/>
      <c r="N60" s="226"/>
      <c r="O60" s="227"/>
    </row>
    <row r="61" spans="2:15" x14ac:dyDescent="0.2">
      <c r="B61" s="225"/>
      <c r="C61" s="226"/>
      <c r="D61" s="226"/>
      <c r="E61" s="226"/>
      <c r="F61" s="226"/>
      <c r="G61" s="226"/>
      <c r="H61" s="226"/>
      <c r="I61" s="226"/>
      <c r="J61" s="226"/>
      <c r="K61" s="226"/>
      <c r="L61" s="226"/>
      <c r="M61" s="226"/>
      <c r="N61" s="226"/>
      <c r="O61" s="227"/>
    </row>
    <row r="62" spans="2:15" x14ac:dyDescent="0.2">
      <c r="B62" s="225"/>
      <c r="C62" s="226"/>
      <c r="D62" s="226"/>
      <c r="E62" s="226"/>
      <c r="F62" s="226"/>
      <c r="G62" s="226"/>
      <c r="H62" s="226"/>
      <c r="I62" s="226"/>
      <c r="J62" s="226"/>
      <c r="K62" s="226"/>
      <c r="L62" s="226"/>
      <c r="M62" s="226"/>
      <c r="N62" s="226"/>
      <c r="O62" s="227"/>
    </row>
    <row r="63" spans="2:15" x14ac:dyDescent="0.2">
      <c r="B63" s="225"/>
      <c r="C63" s="226"/>
      <c r="D63" s="226"/>
      <c r="E63" s="226"/>
      <c r="F63" s="226"/>
      <c r="G63" s="226"/>
      <c r="H63" s="226"/>
      <c r="I63" s="226"/>
      <c r="J63" s="226"/>
      <c r="K63" s="226"/>
      <c r="L63" s="226"/>
      <c r="M63" s="226"/>
      <c r="N63" s="226"/>
      <c r="O63" s="227"/>
    </row>
    <row r="64" spans="2:15" x14ac:dyDescent="0.2">
      <c r="B64" s="225"/>
      <c r="C64" s="226"/>
      <c r="D64" s="226"/>
      <c r="E64" s="226"/>
      <c r="F64" s="226"/>
      <c r="G64" s="226"/>
      <c r="H64" s="226"/>
      <c r="I64" s="226"/>
      <c r="J64" s="226"/>
      <c r="K64" s="226"/>
      <c r="L64" s="226"/>
      <c r="M64" s="226"/>
      <c r="N64" s="226"/>
      <c r="O64" s="227"/>
    </row>
    <row r="65" spans="2:15" x14ac:dyDescent="0.2">
      <c r="B65" s="225"/>
      <c r="C65" s="226"/>
      <c r="D65" s="226"/>
      <c r="E65" s="226"/>
      <c r="F65" s="226"/>
      <c r="G65" s="226"/>
      <c r="H65" s="226"/>
      <c r="I65" s="226"/>
      <c r="J65" s="226"/>
      <c r="K65" s="226"/>
      <c r="L65" s="226"/>
      <c r="M65" s="226"/>
      <c r="N65" s="226"/>
      <c r="O65" s="227"/>
    </row>
    <row r="66" spans="2:15" x14ac:dyDescent="0.2">
      <c r="B66" s="225"/>
      <c r="C66" s="226"/>
      <c r="D66" s="226"/>
      <c r="E66" s="226"/>
      <c r="F66" s="226"/>
      <c r="G66" s="226"/>
      <c r="H66" s="226"/>
      <c r="I66" s="226"/>
      <c r="J66" s="226"/>
      <c r="K66" s="226"/>
      <c r="L66" s="226"/>
      <c r="M66" s="226"/>
      <c r="N66" s="226"/>
      <c r="O66" s="227"/>
    </row>
    <row r="67" spans="2:15" x14ac:dyDescent="0.2">
      <c r="B67" s="228"/>
      <c r="C67" s="229"/>
      <c r="D67" s="229"/>
      <c r="E67" s="229"/>
      <c r="F67" s="229"/>
      <c r="G67" s="229"/>
      <c r="H67" s="229"/>
      <c r="I67" s="229"/>
      <c r="J67" s="229"/>
      <c r="K67" s="229"/>
      <c r="L67" s="229"/>
      <c r="M67" s="229"/>
      <c r="N67" s="229"/>
      <c r="O67" s="230"/>
    </row>
    <row r="68" spans="2:15" ht="15.75" x14ac:dyDescent="0.25">
      <c r="B68" s="68" t="s">
        <v>45</v>
      </c>
    </row>
    <row r="69" spans="2:15" ht="6.95" customHeight="1" x14ac:dyDescent="0.2">
      <c r="B69" s="5"/>
    </row>
    <row r="70" spans="2:15" ht="6.95" customHeight="1" x14ac:dyDescent="0.2">
      <c r="B70" s="5"/>
    </row>
    <row r="71" spans="2:15" ht="6.95" customHeight="1" x14ac:dyDescent="0.2">
      <c r="B71" s="5"/>
    </row>
    <row r="72" spans="2:15" ht="6.95" customHeight="1" x14ac:dyDescent="0.2"/>
    <row r="73" spans="2:15" ht="21" x14ac:dyDescent="0.35">
      <c r="B73" s="22" t="s">
        <v>46</v>
      </c>
    </row>
    <row r="74" spans="2:15" ht="18.75" x14ac:dyDescent="0.3">
      <c r="B74" s="65" t="s">
        <v>47</v>
      </c>
    </row>
    <row r="75" spans="2:15" ht="18" x14ac:dyDescent="0.25">
      <c r="B75" s="66"/>
    </row>
    <row r="76" spans="2:15" x14ac:dyDescent="0.2">
      <c r="B76" s="254" t="s">
        <v>240</v>
      </c>
      <c r="C76" s="255"/>
      <c r="D76" s="255"/>
      <c r="E76" s="255"/>
      <c r="F76" s="255"/>
      <c r="G76" s="255"/>
      <c r="H76" s="255"/>
      <c r="I76" s="255"/>
      <c r="J76" s="255"/>
      <c r="K76" s="255"/>
      <c r="L76" s="255"/>
      <c r="M76" s="255"/>
      <c r="N76" s="255"/>
      <c r="O76" s="256"/>
    </row>
    <row r="77" spans="2:15" x14ac:dyDescent="0.2">
      <c r="B77" s="225"/>
      <c r="C77" s="226"/>
      <c r="D77" s="226"/>
      <c r="E77" s="226"/>
      <c r="F77" s="226"/>
      <c r="G77" s="226"/>
      <c r="H77" s="226"/>
      <c r="I77" s="226"/>
      <c r="J77" s="226"/>
      <c r="K77" s="226"/>
      <c r="L77" s="226"/>
      <c r="M77" s="226"/>
      <c r="N77" s="226"/>
      <c r="O77" s="227"/>
    </row>
    <row r="78" spans="2:15" x14ac:dyDescent="0.2">
      <c r="B78" s="225"/>
      <c r="C78" s="226"/>
      <c r="D78" s="226"/>
      <c r="E78" s="226"/>
      <c r="F78" s="226"/>
      <c r="G78" s="226"/>
      <c r="H78" s="226"/>
      <c r="I78" s="226"/>
      <c r="J78" s="226"/>
      <c r="K78" s="226"/>
      <c r="L78" s="226"/>
      <c r="M78" s="226"/>
      <c r="N78" s="226"/>
      <c r="O78" s="227"/>
    </row>
    <row r="79" spans="2:15" x14ac:dyDescent="0.2">
      <c r="B79" s="225"/>
      <c r="C79" s="226"/>
      <c r="D79" s="226"/>
      <c r="E79" s="226"/>
      <c r="F79" s="226"/>
      <c r="G79" s="226"/>
      <c r="H79" s="226"/>
      <c r="I79" s="226"/>
      <c r="J79" s="226"/>
      <c r="K79" s="226"/>
      <c r="L79" s="226"/>
      <c r="M79" s="226"/>
      <c r="N79" s="226"/>
      <c r="O79" s="227"/>
    </row>
    <row r="80" spans="2:15" x14ac:dyDescent="0.2">
      <c r="B80" s="225"/>
      <c r="C80" s="226"/>
      <c r="D80" s="226"/>
      <c r="E80" s="226"/>
      <c r="F80" s="226"/>
      <c r="G80" s="226"/>
      <c r="H80" s="226"/>
      <c r="I80" s="226"/>
      <c r="J80" s="226"/>
      <c r="K80" s="226"/>
      <c r="L80" s="226"/>
      <c r="M80" s="226"/>
      <c r="N80" s="226"/>
      <c r="O80" s="227"/>
    </row>
    <row r="81" spans="2:15" x14ac:dyDescent="0.2">
      <c r="B81" s="225"/>
      <c r="C81" s="226"/>
      <c r="D81" s="226"/>
      <c r="E81" s="226"/>
      <c r="F81" s="226"/>
      <c r="G81" s="226"/>
      <c r="H81" s="226"/>
      <c r="I81" s="226"/>
      <c r="J81" s="226"/>
      <c r="K81" s="226"/>
      <c r="L81" s="226"/>
      <c r="M81" s="226"/>
      <c r="N81" s="226"/>
      <c r="O81" s="227"/>
    </row>
    <row r="82" spans="2:15" x14ac:dyDescent="0.2">
      <c r="B82" s="225"/>
      <c r="C82" s="226"/>
      <c r="D82" s="226"/>
      <c r="E82" s="226"/>
      <c r="F82" s="226"/>
      <c r="G82" s="226"/>
      <c r="H82" s="226"/>
      <c r="I82" s="226"/>
      <c r="J82" s="226"/>
      <c r="K82" s="226"/>
      <c r="L82" s="226"/>
      <c r="M82" s="226"/>
      <c r="N82" s="226"/>
      <c r="O82" s="227"/>
    </row>
    <row r="83" spans="2:15" x14ac:dyDescent="0.2">
      <c r="B83" s="225"/>
      <c r="C83" s="226"/>
      <c r="D83" s="226"/>
      <c r="E83" s="226"/>
      <c r="F83" s="226"/>
      <c r="G83" s="226"/>
      <c r="H83" s="226"/>
      <c r="I83" s="226"/>
      <c r="J83" s="226"/>
      <c r="K83" s="226"/>
      <c r="L83" s="226"/>
      <c r="M83" s="226"/>
      <c r="N83" s="226"/>
      <c r="O83" s="227"/>
    </row>
    <row r="84" spans="2:15" x14ac:dyDescent="0.2">
      <c r="B84" s="225"/>
      <c r="C84" s="226"/>
      <c r="D84" s="226"/>
      <c r="E84" s="226"/>
      <c r="F84" s="226"/>
      <c r="G84" s="226"/>
      <c r="H84" s="226"/>
      <c r="I84" s="226"/>
      <c r="J84" s="226"/>
      <c r="K84" s="226"/>
      <c r="L84" s="226"/>
      <c r="M84" s="226"/>
      <c r="N84" s="226"/>
      <c r="O84" s="227"/>
    </row>
    <row r="85" spans="2:15" x14ac:dyDescent="0.2">
      <c r="B85" s="225"/>
      <c r="C85" s="226"/>
      <c r="D85" s="226"/>
      <c r="E85" s="226"/>
      <c r="F85" s="226"/>
      <c r="G85" s="226"/>
      <c r="H85" s="226"/>
      <c r="I85" s="226"/>
      <c r="J85" s="226"/>
      <c r="K85" s="226"/>
      <c r="L85" s="226"/>
      <c r="M85" s="226"/>
      <c r="N85" s="226"/>
      <c r="O85" s="227"/>
    </row>
    <row r="86" spans="2:15" x14ac:dyDescent="0.2">
      <c r="B86" s="225"/>
      <c r="C86" s="226"/>
      <c r="D86" s="226"/>
      <c r="E86" s="226"/>
      <c r="F86" s="226"/>
      <c r="G86" s="226"/>
      <c r="H86" s="226"/>
      <c r="I86" s="226"/>
      <c r="J86" s="226"/>
      <c r="K86" s="226"/>
      <c r="L86" s="226"/>
      <c r="M86" s="226"/>
      <c r="N86" s="226"/>
      <c r="O86" s="227"/>
    </row>
    <row r="87" spans="2:15" x14ac:dyDescent="0.2">
      <c r="B87" s="225"/>
      <c r="C87" s="226"/>
      <c r="D87" s="226"/>
      <c r="E87" s="226"/>
      <c r="F87" s="226"/>
      <c r="G87" s="226"/>
      <c r="H87" s="226"/>
      <c r="I87" s="226"/>
      <c r="J87" s="226"/>
      <c r="K87" s="226"/>
      <c r="L87" s="226"/>
      <c r="M87" s="226"/>
      <c r="N87" s="226"/>
      <c r="O87" s="227"/>
    </row>
    <row r="88" spans="2:15" x14ac:dyDescent="0.2">
      <c r="B88" s="225"/>
      <c r="C88" s="226"/>
      <c r="D88" s="226"/>
      <c r="E88" s="226"/>
      <c r="F88" s="226"/>
      <c r="G88" s="226"/>
      <c r="H88" s="226"/>
      <c r="I88" s="226"/>
      <c r="J88" s="226"/>
      <c r="K88" s="226"/>
      <c r="L88" s="226"/>
      <c r="M88" s="226"/>
      <c r="N88" s="226"/>
      <c r="O88" s="227"/>
    </row>
    <row r="89" spans="2:15" x14ac:dyDescent="0.2">
      <c r="B89" s="225"/>
      <c r="C89" s="226"/>
      <c r="D89" s="226"/>
      <c r="E89" s="226"/>
      <c r="F89" s="226"/>
      <c r="G89" s="226"/>
      <c r="H89" s="226"/>
      <c r="I89" s="226"/>
      <c r="J89" s="226"/>
      <c r="K89" s="226"/>
      <c r="L89" s="226"/>
      <c r="M89" s="226"/>
      <c r="N89" s="226"/>
      <c r="O89" s="227"/>
    </row>
    <row r="90" spans="2:15" x14ac:dyDescent="0.2">
      <c r="B90" s="228"/>
      <c r="C90" s="229"/>
      <c r="D90" s="229"/>
      <c r="E90" s="229"/>
      <c r="F90" s="229"/>
      <c r="G90" s="229"/>
      <c r="H90" s="229"/>
      <c r="I90" s="229"/>
      <c r="J90" s="229"/>
      <c r="K90" s="229"/>
      <c r="L90" s="229"/>
      <c r="M90" s="229"/>
      <c r="N90" s="229"/>
      <c r="O90" s="230"/>
    </row>
    <row r="91" spans="2:15" x14ac:dyDescent="0.2">
      <c r="B91" s="16"/>
      <c r="C91" s="16"/>
      <c r="D91" s="16"/>
      <c r="E91" s="16"/>
      <c r="F91" s="16"/>
      <c r="G91" s="16"/>
      <c r="H91" s="16"/>
      <c r="I91" s="16"/>
      <c r="J91" s="16"/>
      <c r="K91" s="16"/>
      <c r="L91" s="16"/>
      <c r="M91" s="16"/>
      <c r="N91" s="16"/>
      <c r="O91" s="16"/>
    </row>
    <row r="93" spans="2:15" ht="8.1" customHeight="1" x14ac:dyDescent="0.2"/>
    <row r="94" spans="2:15" ht="8.1" customHeight="1" x14ac:dyDescent="0.2"/>
    <row r="95" spans="2:15" ht="21" x14ac:dyDescent="0.35">
      <c r="B95" s="22" t="s">
        <v>48</v>
      </c>
    </row>
    <row r="96" spans="2:15" ht="18.75" x14ac:dyDescent="0.3">
      <c r="B96" s="65" t="s">
        <v>49</v>
      </c>
    </row>
    <row r="97" spans="2:15" ht="18.75" x14ac:dyDescent="0.3">
      <c r="B97" s="67"/>
    </row>
    <row r="98" spans="2:15" x14ac:dyDescent="0.2">
      <c r="B98" s="254" t="s">
        <v>237</v>
      </c>
      <c r="C98" s="255"/>
      <c r="D98" s="255"/>
      <c r="E98" s="255"/>
      <c r="F98" s="255"/>
      <c r="G98" s="255"/>
      <c r="H98" s="255"/>
      <c r="I98" s="255"/>
      <c r="J98" s="255"/>
      <c r="K98" s="255"/>
      <c r="L98" s="255"/>
      <c r="M98" s="255"/>
      <c r="N98" s="255"/>
      <c r="O98" s="256"/>
    </row>
    <row r="99" spans="2:15" x14ac:dyDescent="0.2">
      <c r="B99" s="225"/>
      <c r="C99" s="226"/>
      <c r="D99" s="226"/>
      <c r="E99" s="226"/>
      <c r="F99" s="226"/>
      <c r="G99" s="226"/>
      <c r="H99" s="226"/>
      <c r="I99" s="226"/>
      <c r="J99" s="226"/>
      <c r="K99" s="226"/>
      <c r="L99" s="226"/>
      <c r="M99" s="226"/>
      <c r="N99" s="226"/>
      <c r="O99" s="227"/>
    </row>
    <row r="100" spans="2:15" x14ac:dyDescent="0.2">
      <c r="B100" s="225"/>
      <c r="C100" s="226"/>
      <c r="D100" s="226"/>
      <c r="E100" s="226"/>
      <c r="F100" s="226"/>
      <c r="G100" s="226"/>
      <c r="H100" s="226"/>
      <c r="I100" s="226"/>
      <c r="J100" s="226"/>
      <c r="K100" s="226"/>
      <c r="L100" s="226"/>
      <c r="M100" s="226"/>
      <c r="N100" s="226"/>
      <c r="O100" s="227"/>
    </row>
    <row r="101" spans="2:15" x14ac:dyDescent="0.2">
      <c r="B101" s="225"/>
      <c r="C101" s="226"/>
      <c r="D101" s="226"/>
      <c r="E101" s="226"/>
      <c r="F101" s="226"/>
      <c r="G101" s="226"/>
      <c r="H101" s="226"/>
      <c r="I101" s="226"/>
      <c r="J101" s="226"/>
      <c r="K101" s="226"/>
      <c r="L101" s="226"/>
      <c r="M101" s="226"/>
      <c r="N101" s="226"/>
      <c r="O101" s="227"/>
    </row>
    <row r="102" spans="2:15" x14ac:dyDescent="0.2">
      <c r="B102" s="225"/>
      <c r="C102" s="226"/>
      <c r="D102" s="226"/>
      <c r="E102" s="226"/>
      <c r="F102" s="226"/>
      <c r="G102" s="226"/>
      <c r="H102" s="226"/>
      <c r="I102" s="226"/>
      <c r="J102" s="226"/>
      <c r="K102" s="226"/>
      <c r="L102" s="226"/>
      <c r="M102" s="226"/>
      <c r="N102" s="226"/>
      <c r="O102" s="227"/>
    </row>
    <row r="103" spans="2:15" x14ac:dyDescent="0.2">
      <c r="B103" s="225"/>
      <c r="C103" s="226"/>
      <c r="D103" s="226"/>
      <c r="E103" s="226"/>
      <c r="F103" s="226"/>
      <c r="G103" s="226"/>
      <c r="H103" s="226"/>
      <c r="I103" s="226"/>
      <c r="J103" s="226"/>
      <c r="K103" s="226"/>
      <c r="L103" s="226"/>
      <c r="M103" s="226"/>
      <c r="N103" s="226"/>
      <c r="O103" s="227"/>
    </row>
    <row r="104" spans="2:15" x14ac:dyDescent="0.2">
      <c r="B104" s="225"/>
      <c r="C104" s="226"/>
      <c r="D104" s="226"/>
      <c r="E104" s="226"/>
      <c r="F104" s="226"/>
      <c r="G104" s="226"/>
      <c r="H104" s="226"/>
      <c r="I104" s="226"/>
      <c r="J104" s="226"/>
      <c r="K104" s="226"/>
      <c r="L104" s="226"/>
      <c r="M104" s="226"/>
      <c r="N104" s="226"/>
      <c r="O104" s="227"/>
    </row>
    <row r="105" spans="2:15" x14ac:dyDescent="0.2">
      <c r="B105" s="225"/>
      <c r="C105" s="226"/>
      <c r="D105" s="226"/>
      <c r="E105" s="226"/>
      <c r="F105" s="226"/>
      <c r="G105" s="226"/>
      <c r="H105" s="226"/>
      <c r="I105" s="226"/>
      <c r="J105" s="226"/>
      <c r="K105" s="226"/>
      <c r="L105" s="226"/>
      <c r="M105" s="226"/>
      <c r="N105" s="226"/>
      <c r="O105" s="227"/>
    </row>
    <row r="106" spans="2:15" x14ac:dyDescent="0.2">
      <c r="B106" s="225"/>
      <c r="C106" s="226"/>
      <c r="D106" s="226"/>
      <c r="E106" s="226"/>
      <c r="F106" s="226"/>
      <c r="G106" s="226"/>
      <c r="H106" s="226"/>
      <c r="I106" s="226"/>
      <c r="J106" s="226"/>
      <c r="K106" s="226"/>
      <c r="L106" s="226"/>
      <c r="M106" s="226"/>
      <c r="N106" s="226"/>
      <c r="O106" s="227"/>
    </row>
    <row r="107" spans="2:15" x14ac:dyDescent="0.2">
      <c r="B107" s="225"/>
      <c r="C107" s="226"/>
      <c r="D107" s="226"/>
      <c r="E107" s="226"/>
      <c r="F107" s="226"/>
      <c r="G107" s="226"/>
      <c r="H107" s="226"/>
      <c r="I107" s="226"/>
      <c r="J107" s="226"/>
      <c r="K107" s="226"/>
      <c r="L107" s="226"/>
      <c r="M107" s="226"/>
      <c r="N107" s="226"/>
      <c r="O107" s="227"/>
    </row>
    <row r="108" spans="2:15" x14ac:dyDescent="0.2">
      <c r="B108" s="225"/>
      <c r="C108" s="226"/>
      <c r="D108" s="226"/>
      <c r="E108" s="226"/>
      <c r="F108" s="226"/>
      <c r="G108" s="226"/>
      <c r="H108" s="226"/>
      <c r="I108" s="226"/>
      <c r="J108" s="226"/>
      <c r="K108" s="226"/>
      <c r="L108" s="226"/>
      <c r="M108" s="226"/>
      <c r="N108" s="226"/>
      <c r="O108" s="227"/>
    </row>
    <row r="109" spans="2:15" x14ac:dyDescent="0.2">
      <c r="B109" s="225"/>
      <c r="C109" s="226"/>
      <c r="D109" s="226"/>
      <c r="E109" s="226"/>
      <c r="F109" s="226"/>
      <c r="G109" s="226"/>
      <c r="H109" s="226"/>
      <c r="I109" s="226"/>
      <c r="J109" s="226"/>
      <c r="K109" s="226"/>
      <c r="L109" s="226"/>
      <c r="M109" s="226"/>
      <c r="N109" s="226"/>
      <c r="O109" s="227"/>
    </row>
    <row r="110" spans="2:15" x14ac:dyDescent="0.2">
      <c r="B110" s="225"/>
      <c r="C110" s="226"/>
      <c r="D110" s="226"/>
      <c r="E110" s="226"/>
      <c r="F110" s="226"/>
      <c r="G110" s="226"/>
      <c r="H110" s="226"/>
      <c r="I110" s="226"/>
      <c r="J110" s="226"/>
      <c r="K110" s="226"/>
      <c r="L110" s="226"/>
      <c r="M110" s="226"/>
      <c r="N110" s="226"/>
      <c r="O110" s="227"/>
    </row>
    <row r="111" spans="2:15" x14ac:dyDescent="0.2">
      <c r="B111" s="225"/>
      <c r="C111" s="226"/>
      <c r="D111" s="226"/>
      <c r="E111" s="226"/>
      <c r="F111" s="226"/>
      <c r="G111" s="226"/>
      <c r="H111" s="226"/>
      <c r="I111" s="226"/>
      <c r="J111" s="226"/>
      <c r="K111" s="226"/>
      <c r="L111" s="226"/>
      <c r="M111" s="226"/>
      <c r="N111" s="226"/>
      <c r="O111" s="227"/>
    </row>
    <row r="112" spans="2:15" x14ac:dyDescent="0.2">
      <c r="B112" s="228"/>
      <c r="C112" s="229"/>
      <c r="D112" s="229"/>
      <c r="E112" s="229"/>
      <c r="F112" s="229"/>
      <c r="G112" s="229"/>
      <c r="H112" s="229"/>
      <c r="I112" s="229"/>
      <c r="J112" s="229"/>
      <c r="K112" s="229"/>
      <c r="L112" s="229"/>
      <c r="M112" s="229"/>
      <c r="N112" s="229"/>
      <c r="O112" s="230"/>
    </row>
    <row r="113" spans="2:15" x14ac:dyDescent="0.2">
      <c r="B113" s="16"/>
      <c r="C113" s="16"/>
      <c r="D113" s="16"/>
      <c r="E113" s="16"/>
      <c r="F113" s="16"/>
      <c r="G113" s="16"/>
      <c r="H113" s="16"/>
      <c r="I113" s="16"/>
      <c r="J113" s="16"/>
      <c r="K113" s="16"/>
      <c r="L113" s="16"/>
      <c r="M113" s="16"/>
      <c r="N113" s="16"/>
      <c r="O113" s="16"/>
    </row>
    <row r="114" spans="2:15" ht="6" customHeight="1" x14ac:dyDescent="0.2">
      <c r="B114" s="16"/>
      <c r="C114" s="16"/>
      <c r="D114" s="16"/>
      <c r="E114" s="16"/>
      <c r="F114" s="16"/>
      <c r="G114" s="16"/>
      <c r="H114" s="16"/>
      <c r="I114" s="16"/>
      <c r="J114" s="16"/>
      <c r="K114" s="16"/>
      <c r="L114" s="16"/>
      <c r="M114" s="16"/>
      <c r="N114" s="16"/>
      <c r="O114" s="16"/>
    </row>
    <row r="115" spans="2:15" ht="6" customHeight="1" x14ac:dyDescent="0.2"/>
    <row r="116" spans="2:15" ht="6" customHeight="1" x14ac:dyDescent="0.2"/>
    <row r="117" spans="2:15" ht="21" x14ac:dyDescent="0.35">
      <c r="B117" s="22" t="s">
        <v>50</v>
      </c>
    </row>
    <row r="118" spans="2:15" ht="18.75" x14ac:dyDescent="0.3">
      <c r="B118" s="65" t="s">
        <v>51</v>
      </c>
    </row>
    <row r="119" spans="2:15" ht="18" x14ac:dyDescent="0.25">
      <c r="B119" s="66"/>
    </row>
    <row r="120" spans="2:15" x14ac:dyDescent="0.2">
      <c r="B120" s="254" t="s">
        <v>238</v>
      </c>
      <c r="C120" s="255"/>
      <c r="D120" s="255"/>
      <c r="E120" s="255"/>
      <c r="F120" s="255"/>
      <c r="G120" s="255"/>
      <c r="H120" s="255"/>
      <c r="I120" s="255"/>
      <c r="J120" s="255"/>
      <c r="K120" s="255"/>
      <c r="L120" s="255"/>
      <c r="M120" s="255"/>
      <c r="N120" s="255"/>
      <c r="O120" s="256"/>
    </row>
    <row r="121" spans="2:15" x14ac:dyDescent="0.2">
      <c r="B121" s="225"/>
      <c r="C121" s="226"/>
      <c r="D121" s="226"/>
      <c r="E121" s="226"/>
      <c r="F121" s="226"/>
      <c r="G121" s="226"/>
      <c r="H121" s="226"/>
      <c r="I121" s="226"/>
      <c r="J121" s="226"/>
      <c r="K121" s="226"/>
      <c r="L121" s="226"/>
      <c r="M121" s="226"/>
      <c r="N121" s="226"/>
      <c r="O121" s="227"/>
    </row>
    <row r="122" spans="2:15" x14ac:dyDescent="0.2">
      <c r="B122" s="225"/>
      <c r="C122" s="226"/>
      <c r="D122" s="226"/>
      <c r="E122" s="226"/>
      <c r="F122" s="226"/>
      <c r="G122" s="226"/>
      <c r="H122" s="226"/>
      <c r="I122" s="226"/>
      <c r="J122" s="226"/>
      <c r="K122" s="226"/>
      <c r="L122" s="226"/>
      <c r="M122" s="226"/>
      <c r="N122" s="226"/>
      <c r="O122" s="227"/>
    </row>
    <row r="123" spans="2:15" x14ac:dyDescent="0.2">
      <c r="B123" s="225"/>
      <c r="C123" s="226"/>
      <c r="D123" s="226"/>
      <c r="E123" s="226"/>
      <c r="F123" s="226"/>
      <c r="G123" s="226"/>
      <c r="H123" s="226"/>
      <c r="I123" s="226"/>
      <c r="J123" s="226"/>
      <c r="K123" s="226"/>
      <c r="L123" s="226"/>
      <c r="M123" s="226"/>
      <c r="N123" s="226"/>
      <c r="O123" s="227"/>
    </row>
    <row r="124" spans="2:15" x14ac:dyDescent="0.2">
      <c r="B124" s="225"/>
      <c r="C124" s="226"/>
      <c r="D124" s="226"/>
      <c r="E124" s="226"/>
      <c r="F124" s="226"/>
      <c r="G124" s="226"/>
      <c r="H124" s="226"/>
      <c r="I124" s="226"/>
      <c r="J124" s="226"/>
      <c r="K124" s="226"/>
      <c r="L124" s="226"/>
      <c r="M124" s="226"/>
      <c r="N124" s="226"/>
      <c r="O124" s="227"/>
    </row>
    <row r="125" spans="2:15" x14ac:dyDescent="0.2">
      <c r="B125" s="225"/>
      <c r="C125" s="226"/>
      <c r="D125" s="226"/>
      <c r="E125" s="226"/>
      <c r="F125" s="226"/>
      <c r="G125" s="226"/>
      <c r="H125" s="226"/>
      <c r="I125" s="226"/>
      <c r="J125" s="226"/>
      <c r="K125" s="226"/>
      <c r="L125" s="226"/>
      <c r="M125" s="226"/>
      <c r="N125" s="226"/>
      <c r="O125" s="227"/>
    </row>
    <row r="126" spans="2:15" x14ac:dyDescent="0.2">
      <c r="B126" s="225"/>
      <c r="C126" s="226"/>
      <c r="D126" s="226"/>
      <c r="E126" s="226"/>
      <c r="F126" s="226"/>
      <c r="G126" s="226"/>
      <c r="H126" s="226"/>
      <c r="I126" s="226"/>
      <c r="J126" s="226"/>
      <c r="K126" s="226"/>
      <c r="L126" s="226"/>
      <c r="M126" s="226"/>
      <c r="N126" s="226"/>
      <c r="O126" s="227"/>
    </row>
    <row r="127" spans="2:15" x14ac:dyDescent="0.2">
      <c r="B127" s="225"/>
      <c r="C127" s="226"/>
      <c r="D127" s="226"/>
      <c r="E127" s="226"/>
      <c r="F127" s="226"/>
      <c r="G127" s="226"/>
      <c r="H127" s="226"/>
      <c r="I127" s="226"/>
      <c r="J127" s="226"/>
      <c r="K127" s="226"/>
      <c r="L127" s="226"/>
      <c r="M127" s="226"/>
      <c r="N127" s="226"/>
      <c r="O127" s="227"/>
    </row>
    <row r="128" spans="2:15" x14ac:dyDescent="0.2">
      <c r="B128" s="225"/>
      <c r="C128" s="226"/>
      <c r="D128" s="226"/>
      <c r="E128" s="226"/>
      <c r="F128" s="226"/>
      <c r="G128" s="226"/>
      <c r="H128" s="226"/>
      <c r="I128" s="226"/>
      <c r="J128" s="226"/>
      <c r="K128" s="226"/>
      <c r="L128" s="226"/>
      <c r="M128" s="226"/>
      <c r="N128" s="226"/>
      <c r="O128" s="227"/>
    </row>
    <row r="129" spans="2:15" x14ac:dyDescent="0.2">
      <c r="B129" s="225"/>
      <c r="C129" s="226"/>
      <c r="D129" s="226"/>
      <c r="E129" s="226"/>
      <c r="F129" s="226"/>
      <c r="G129" s="226"/>
      <c r="H129" s="226"/>
      <c r="I129" s="226"/>
      <c r="J129" s="226"/>
      <c r="K129" s="226"/>
      <c r="L129" s="226"/>
      <c r="M129" s="226"/>
      <c r="N129" s="226"/>
      <c r="O129" s="227"/>
    </row>
    <row r="130" spans="2:15" x14ac:dyDescent="0.2">
      <c r="B130" s="225"/>
      <c r="C130" s="226"/>
      <c r="D130" s="226"/>
      <c r="E130" s="226"/>
      <c r="F130" s="226"/>
      <c r="G130" s="226"/>
      <c r="H130" s="226"/>
      <c r="I130" s="226"/>
      <c r="J130" s="226"/>
      <c r="K130" s="226"/>
      <c r="L130" s="226"/>
      <c r="M130" s="226"/>
      <c r="N130" s="226"/>
      <c r="O130" s="227"/>
    </row>
    <row r="131" spans="2:15" x14ac:dyDescent="0.2">
      <c r="B131" s="228"/>
      <c r="C131" s="229"/>
      <c r="D131" s="229"/>
      <c r="E131" s="229"/>
      <c r="F131" s="229"/>
      <c r="G131" s="229"/>
      <c r="H131" s="229"/>
      <c r="I131" s="229"/>
      <c r="J131" s="229"/>
      <c r="K131" s="229"/>
      <c r="L131" s="229"/>
      <c r="M131" s="229"/>
      <c r="N131" s="229"/>
      <c r="O131" s="230"/>
    </row>
  </sheetData>
  <sheetProtection sheet="1" objects="1" selectLockedCells="1"/>
  <mergeCells count="9">
    <mergeCell ref="B4:O4"/>
    <mergeCell ref="B120:O131"/>
    <mergeCell ref="B98:O112"/>
    <mergeCell ref="B32:O46"/>
    <mergeCell ref="B12:O25"/>
    <mergeCell ref="B53:O67"/>
    <mergeCell ref="B76:O90"/>
    <mergeCell ref="B30:O30"/>
    <mergeCell ref="B6:O6"/>
  </mergeCells>
  <pageMargins left="0.7" right="0.7" top="0.75" bottom="0.75" header="0.3" footer="0.3"/>
  <pageSetup orientation="portrait" r:id="rId1"/>
  <headerFooter>
    <oddFooter>&amp;C_x000D_&amp;1#&amp;"Verdana"&amp;7&amp;K000000 Confidential</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FC53D-F4B2-4CC1-BD9F-180D0C3CBF11}">
  <sheetPr codeName="Sheet4">
    <tabColor rgb="FF38806A"/>
    <pageSetUpPr fitToPage="1"/>
  </sheetPr>
  <dimension ref="B1:P124"/>
  <sheetViews>
    <sheetView showGridLines="0" topLeftCell="A60" zoomScale="90" zoomScaleNormal="70" workbookViewId="0">
      <selection activeCell="B93" sqref="B93"/>
    </sheetView>
  </sheetViews>
  <sheetFormatPr defaultColWidth="11.42578125" defaultRowHeight="14.25" x14ac:dyDescent="0.2"/>
  <cols>
    <col min="1" max="1" width="11.42578125" style="1"/>
    <col min="2" max="2" width="46.5703125" style="1" customWidth="1"/>
    <col min="3" max="3" width="38.5703125" style="1" customWidth="1"/>
    <col min="4" max="4" width="24" style="1" customWidth="1"/>
    <col min="5" max="9" width="23.5703125" style="1" customWidth="1"/>
    <col min="10" max="10" width="18.7109375" style="1" customWidth="1"/>
    <col min="11" max="11" width="86.140625" style="1" customWidth="1"/>
    <col min="12" max="16384" width="11.42578125" style="1"/>
  </cols>
  <sheetData>
    <row r="1" spans="2:16" x14ac:dyDescent="0.2">
      <c r="L1" s="165" t="str">
        <f>Sammendrag!B28</f>
        <v>Ja</v>
      </c>
    </row>
    <row r="2" spans="2:16" ht="30" customHeight="1" x14ac:dyDescent="0.5">
      <c r="B2" s="107" t="s">
        <v>52</v>
      </c>
      <c r="C2" s="11"/>
      <c r="D2" s="11"/>
      <c r="E2" s="11"/>
      <c r="F2" s="11"/>
      <c r="G2" s="11"/>
      <c r="H2" s="11"/>
      <c r="I2" s="11"/>
      <c r="J2" s="11"/>
      <c r="K2" s="11"/>
      <c r="L2" s="165" t="str">
        <f>Sammendrag!B29</f>
        <v>Ja</v>
      </c>
    </row>
    <row r="3" spans="2:16" ht="21" x14ac:dyDescent="0.35">
      <c r="B3" s="22"/>
      <c r="C3" s="11"/>
      <c r="D3" s="11"/>
      <c r="E3" s="11"/>
      <c r="F3" s="11"/>
      <c r="G3" s="11"/>
      <c r="H3" s="11"/>
      <c r="I3" s="11"/>
      <c r="J3" s="11"/>
      <c r="K3" s="11"/>
      <c r="L3" s="166"/>
    </row>
    <row r="4" spans="2:16" ht="15" customHeight="1" x14ac:dyDescent="0.25">
      <c r="B4" s="253"/>
      <c r="C4" s="253"/>
      <c r="D4" s="253"/>
      <c r="E4" s="253"/>
      <c r="F4" s="253"/>
      <c r="G4" s="11"/>
      <c r="H4" s="11"/>
      <c r="I4" s="11"/>
      <c r="J4" s="11"/>
      <c r="K4" s="11"/>
      <c r="L4" s="166"/>
    </row>
    <row r="5" spans="2:16" ht="21" customHeight="1" x14ac:dyDescent="0.25">
      <c r="B5" s="253"/>
      <c r="C5" s="253"/>
      <c r="D5" s="253"/>
      <c r="E5" s="253"/>
      <c r="F5" s="253"/>
      <c r="G5" s="11"/>
      <c r="H5" s="11"/>
      <c r="I5" s="11"/>
      <c r="J5" s="11"/>
      <c r="K5" s="11"/>
      <c r="L5" s="166"/>
    </row>
    <row r="6" spans="2:16" ht="21" customHeight="1" x14ac:dyDescent="0.25">
      <c r="B6" s="29"/>
      <c r="C6" s="29"/>
      <c r="D6" s="29"/>
      <c r="E6" s="29"/>
      <c r="F6" s="11"/>
      <c r="G6" s="11"/>
      <c r="H6" s="11"/>
      <c r="I6" s="11"/>
      <c r="J6" s="11"/>
      <c r="K6" s="11"/>
      <c r="L6" s="166"/>
    </row>
    <row r="7" spans="2:16" ht="20.100000000000001" customHeight="1" x14ac:dyDescent="0.25">
      <c r="B7" s="14"/>
      <c r="C7" s="11"/>
      <c r="D7" s="11"/>
      <c r="E7" s="11"/>
      <c r="F7" s="11"/>
      <c r="G7" s="11"/>
      <c r="H7" s="11"/>
      <c r="I7" s="11"/>
      <c r="J7" s="11"/>
      <c r="K7" s="11"/>
      <c r="L7" s="11"/>
    </row>
    <row r="8" spans="2:16" ht="21" x14ac:dyDescent="0.35">
      <c r="B8" s="22" t="s">
        <v>53</v>
      </c>
      <c r="C8" s="11"/>
      <c r="D8" s="11"/>
      <c r="E8" s="11"/>
      <c r="F8" s="11"/>
      <c r="G8" s="11"/>
      <c r="H8" s="11"/>
      <c r="I8" s="11"/>
      <c r="J8" s="11"/>
      <c r="K8" s="11"/>
      <c r="L8" s="11"/>
    </row>
    <row r="9" spans="2:16" ht="18.75" x14ac:dyDescent="0.25">
      <c r="B9" s="268" t="s">
        <v>187</v>
      </c>
      <c r="C9" s="268"/>
      <c r="D9" s="268"/>
      <c r="E9" s="268"/>
      <c r="F9" s="268"/>
      <c r="G9" s="268"/>
      <c r="H9" s="268"/>
      <c r="I9" s="11"/>
      <c r="J9" s="11"/>
      <c r="K9" s="11"/>
      <c r="L9" s="11"/>
    </row>
    <row r="10" spans="2:16" ht="32.1" customHeight="1" x14ac:dyDescent="0.25">
      <c r="B10" s="20"/>
      <c r="C10" s="116"/>
      <c r="D10" s="116"/>
      <c r="E10" s="269" t="s">
        <v>54</v>
      </c>
      <c r="F10" s="270"/>
      <c r="G10" s="270"/>
      <c r="H10" s="271"/>
      <c r="I10" s="11"/>
      <c r="J10" s="11"/>
      <c r="K10" s="11"/>
      <c r="L10" s="11"/>
      <c r="M10" s="11"/>
      <c r="N10" s="11"/>
      <c r="O10" s="11"/>
      <c r="P10" s="11"/>
    </row>
    <row r="11" spans="2:16" ht="69" customHeight="1" x14ac:dyDescent="0.25">
      <c r="B11" s="69" t="s">
        <v>55</v>
      </c>
      <c r="C11" s="70" t="s">
        <v>56</v>
      </c>
      <c r="D11" s="71" t="s">
        <v>57</v>
      </c>
      <c r="E11" s="71" t="s">
        <v>58</v>
      </c>
      <c r="F11" s="71" t="s">
        <v>59</v>
      </c>
      <c r="G11" s="71" t="s">
        <v>60</v>
      </c>
      <c r="H11" s="71" t="s">
        <v>61</v>
      </c>
      <c r="I11" s="71" t="s">
        <v>62</v>
      </c>
      <c r="J11" s="11"/>
      <c r="K11" s="11"/>
      <c r="L11" s="11"/>
    </row>
    <row r="12" spans="2:16" ht="31.5" customHeight="1" x14ac:dyDescent="0.25">
      <c r="B12" s="84" t="s">
        <v>63</v>
      </c>
      <c r="C12" s="88" t="s">
        <v>223</v>
      </c>
      <c r="D12" s="220">
        <v>3.97</v>
      </c>
      <c r="E12" s="178">
        <v>0.22</v>
      </c>
      <c r="F12" s="222">
        <v>0.19</v>
      </c>
      <c r="G12" s="179"/>
      <c r="H12" s="179"/>
      <c r="I12" s="89">
        <f>IFERROR(SUM(D12:H12)/SUM($D$19:$H$19),0)</f>
        <v>2.0398658718330857E-2</v>
      </c>
      <c r="J12" s="11"/>
      <c r="K12" s="11"/>
      <c r="L12" s="11"/>
    </row>
    <row r="13" spans="2:16" ht="31.5" customHeight="1" x14ac:dyDescent="0.25">
      <c r="B13" s="84" t="s">
        <v>64</v>
      </c>
      <c r="C13" s="88" t="s">
        <v>224</v>
      </c>
      <c r="D13" s="220">
        <v>22.32</v>
      </c>
      <c r="E13" s="178">
        <v>0.44</v>
      </c>
      <c r="F13" s="222">
        <v>0.34</v>
      </c>
      <c r="G13" s="179"/>
      <c r="H13" s="179"/>
      <c r="I13" s="89">
        <f t="shared" ref="I13:I16" si="0">IFERROR(SUM(D13:H13)/SUM($D$19:$H$19),0)</f>
        <v>0.10758196721311478</v>
      </c>
      <c r="J13" s="11"/>
      <c r="K13" s="11"/>
      <c r="L13" s="11"/>
    </row>
    <row r="14" spans="2:16" ht="31.5" customHeight="1" x14ac:dyDescent="0.25">
      <c r="B14" s="84" t="s">
        <v>65</v>
      </c>
      <c r="C14" s="88" t="s">
        <v>229</v>
      </c>
      <c r="D14" s="220">
        <v>34.47</v>
      </c>
      <c r="E14" s="178">
        <v>0.68</v>
      </c>
      <c r="F14" s="222">
        <v>1.62</v>
      </c>
      <c r="G14" s="179"/>
      <c r="H14" s="222">
        <v>3.49</v>
      </c>
      <c r="I14" s="89">
        <f t="shared" si="0"/>
        <v>0.18750000000000003</v>
      </c>
      <c r="J14" s="11"/>
      <c r="K14" s="11"/>
      <c r="L14" s="11"/>
    </row>
    <row r="15" spans="2:16" ht="31.5" customHeight="1" x14ac:dyDescent="0.25">
      <c r="B15" s="84" t="s">
        <v>66</v>
      </c>
      <c r="C15" s="88" t="s">
        <v>225</v>
      </c>
      <c r="D15" s="220">
        <v>13.88</v>
      </c>
      <c r="E15" s="178">
        <v>0.27</v>
      </c>
      <c r="F15" s="222">
        <v>0.78</v>
      </c>
      <c r="G15" s="179"/>
      <c r="H15" s="222">
        <v>3.08</v>
      </c>
      <c r="I15" s="89">
        <f t="shared" si="0"/>
        <v>8.3876676602086433E-2</v>
      </c>
      <c r="J15" s="11"/>
      <c r="K15" s="11"/>
      <c r="L15" s="11"/>
    </row>
    <row r="16" spans="2:16" ht="31.5" customHeight="1" x14ac:dyDescent="0.25">
      <c r="B16" s="84" t="s">
        <v>67</v>
      </c>
      <c r="C16" s="88" t="s">
        <v>227</v>
      </c>
      <c r="D16" s="220">
        <v>62.06</v>
      </c>
      <c r="E16" s="178">
        <v>2.5499999999999998</v>
      </c>
      <c r="F16" s="222">
        <v>3.71</v>
      </c>
      <c r="G16" s="179"/>
      <c r="H16" s="222">
        <v>4.4400000000000004</v>
      </c>
      <c r="I16" s="89">
        <f t="shared" si="0"/>
        <v>0.33885991058122206</v>
      </c>
      <c r="J16" s="11"/>
      <c r="K16" s="11"/>
      <c r="L16" s="11"/>
    </row>
    <row r="17" spans="2:16" ht="31.5" customHeight="1" x14ac:dyDescent="0.25">
      <c r="B17" s="84" t="s">
        <v>68</v>
      </c>
      <c r="C17" s="88" t="s">
        <v>228</v>
      </c>
      <c r="D17" s="220">
        <v>23.93</v>
      </c>
      <c r="E17" s="178">
        <v>0.55000000000000004</v>
      </c>
      <c r="F17" s="222">
        <v>0.74</v>
      </c>
      <c r="G17" s="179"/>
      <c r="H17" s="222">
        <v>2.94</v>
      </c>
      <c r="I17" s="89">
        <f>IFERROR(SUM(D17:H17)/SUM($D$19:$H$19),0)</f>
        <v>0.13114754098360656</v>
      </c>
      <c r="J17" s="11"/>
      <c r="K17" s="11"/>
      <c r="L17" s="11"/>
    </row>
    <row r="18" spans="2:16" ht="31.5" customHeight="1" x14ac:dyDescent="0.25">
      <c r="B18" s="84" t="s">
        <v>69</v>
      </c>
      <c r="C18" s="88" t="s">
        <v>226</v>
      </c>
      <c r="D18" s="220">
        <v>1.82</v>
      </c>
      <c r="E18" s="178">
        <v>4.83</v>
      </c>
      <c r="F18" s="222">
        <v>7.46</v>
      </c>
      <c r="G18" s="179"/>
      <c r="H18" s="222">
        <v>13.94</v>
      </c>
      <c r="I18" s="89">
        <f>IFERROR(SUM(D18:H18)/SUM($D$19:$H$19),0)</f>
        <v>0.13063524590163936</v>
      </c>
      <c r="J18" s="11"/>
      <c r="K18" s="11"/>
      <c r="L18" s="11"/>
    </row>
    <row r="19" spans="2:16" ht="31.5" customHeight="1" x14ac:dyDescent="0.25">
      <c r="B19" s="208" t="s">
        <v>116</v>
      </c>
      <c r="C19" s="206"/>
      <c r="D19" s="221">
        <f>SUM(D12:D18)</f>
        <v>162.44999999999999</v>
      </c>
      <c r="E19" s="221">
        <f t="shared" ref="E19:H19" si="1">SUM(E12:E18)</f>
        <v>9.5399999999999991</v>
      </c>
      <c r="F19" s="221">
        <f t="shared" si="1"/>
        <v>14.84</v>
      </c>
      <c r="G19" s="193">
        <f t="shared" si="1"/>
        <v>0</v>
      </c>
      <c r="H19" s="221">
        <f t="shared" si="1"/>
        <v>27.89</v>
      </c>
      <c r="I19" s="207"/>
      <c r="J19" s="11"/>
      <c r="K19" s="11"/>
      <c r="L19" s="11"/>
    </row>
    <row r="20" spans="2:16" ht="12" customHeight="1" x14ac:dyDescent="0.25">
      <c r="B20" s="37"/>
      <c r="C20" s="38"/>
      <c r="D20" s="38"/>
      <c r="F20" s="122"/>
      <c r="G20" s="38"/>
      <c r="H20" s="39"/>
      <c r="I20" s="11"/>
      <c r="J20" s="138"/>
      <c r="K20" s="138"/>
      <c r="L20" s="134"/>
      <c r="M20" s="134"/>
      <c r="N20" s="134"/>
      <c r="O20" s="134"/>
      <c r="P20" s="134"/>
    </row>
    <row r="21" spans="2:16" ht="14.25" customHeight="1" x14ac:dyDescent="0.25">
      <c r="B21" s="133"/>
      <c r="C21" s="134"/>
      <c r="D21" s="134"/>
      <c r="E21" s="134"/>
      <c r="F21" s="134"/>
      <c r="G21" s="134"/>
      <c r="H21" s="134"/>
      <c r="I21" s="134"/>
      <c r="J21" s="134"/>
      <c r="K21" s="134"/>
      <c r="L21" s="134"/>
      <c r="M21" s="134"/>
      <c r="N21" s="134"/>
      <c r="O21" s="134"/>
      <c r="P21" s="134"/>
    </row>
    <row r="22" spans="2:16" ht="48" customHeight="1" x14ac:dyDescent="0.25">
      <c r="B22" s="272" t="s">
        <v>70</v>
      </c>
      <c r="C22" s="272"/>
      <c r="D22" s="272"/>
      <c r="E22" s="11"/>
      <c r="F22" s="11"/>
      <c r="G22" s="11"/>
      <c r="H22" s="11"/>
      <c r="I22" s="11"/>
      <c r="J22" s="11"/>
      <c r="K22" s="11"/>
      <c r="L22" s="11"/>
    </row>
    <row r="23" spans="2:16" ht="15" x14ac:dyDescent="0.25">
      <c r="B23" s="259" t="s">
        <v>230</v>
      </c>
      <c r="C23" s="260"/>
      <c r="D23" s="260"/>
      <c r="E23" s="260"/>
      <c r="F23" s="261"/>
      <c r="G23" s="11"/>
      <c r="H23" s="11"/>
      <c r="I23" s="11"/>
      <c r="J23" s="11"/>
      <c r="K23" s="11"/>
      <c r="L23" s="11"/>
    </row>
    <row r="24" spans="2:16" ht="15" x14ac:dyDescent="0.25">
      <c r="B24" s="262"/>
      <c r="C24" s="263"/>
      <c r="D24" s="263"/>
      <c r="E24" s="263"/>
      <c r="F24" s="264"/>
      <c r="G24" s="11"/>
      <c r="H24" s="11"/>
      <c r="I24" s="11"/>
      <c r="J24" s="11"/>
      <c r="K24" s="11"/>
      <c r="L24" s="11"/>
    </row>
    <row r="25" spans="2:16" ht="15" x14ac:dyDescent="0.25">
      <c r="B25" s="262"/>
      <c r="C25" s="263"/>
      <c r="D25" s="263"/>
      <c r="E25" s="263"/>
      <c r="F25" s="264"/>
      <c r="G25" s="11"/>
      <c r="H25" s="11"/>
      <c r="I25" s="11"/>
      <c r="J25" s="11"/>
      <c r="K25" s="11"/>
      <c r="L25" s="11"/>
    </row>
    <row r="26" spans="2:16" ht="15" x14ac:dyDescent="0.25">
      <c r="B26" s="262"/>
      <c r="C26" s="263"/>
      <c r="D26" s="263"/>
      <c r="E26" s="263"/>
      <c r="F26" s="264"/>
      <c r="G26" s="11"/>
      <c r="H26" s="11"/>
      <c r="I26" s="11"/>
      <c r="J26" s="11"/>
      <c r="K26" s="11"/>
      <c r="L26" s="11"/>
    </row>
    <row r="27" spans="2:16" ht="15" x14ac:dyDescent="0.25">
      <c r="B27" s="262"/>
      <c r="C27" s="263"/>
      <c r="D27" s="263"/>
      <c r="E27" s="263"/>
      <c r="F27" s="264"/>
      <c r="G27" s="11"/>
      <c r="H27" s="11"/>
      <c r="I27" s="11"/>
      <c r="J27" s="11"/>
      <c r="K27" s="11"/>
      <c r="L27" s="11"/>
    </row>
    <row r="28" spans="2:16" ht="15" x14ac:dyDescent="0.25">
      <c r="B28" s="262"/>
      <c r="C28" s="263"/>
      <c r="D28" s="263"/>
      <c r="E28" s="263"/>
      <c r="F28" s="264"/>
      <c r="G28" s="11"/>
      <c r="H28" s="11"/>
      <c r="I28" s="11"/>
      <c r="J28" s="11"/>
      <c r="K28" s="11"/>
      <c r="L28" s="11"/>
    </row>
    <row r="29" spans="2:16" ht="15" x14ac:dyDescent="0.25">
      <c r="B29" s="262"/>
      <c r="C29" s="263"/>
      <c r="D29" s="263"/>
      <c r="E29" s="263"/>
      <c r="F29" s="264"/>
      <c r="G29" s="11"/>
      <c r="H29" s="11"/>
      <c r="I29" s="11"/>
      <c r="J29" s="11"/>
      <c r="K29" s="11"/>
      <c r="L29" s="11"/>
    </row>
    <row r="30" spans="2:16" ht="15" x14ac:dyDescent="0.25">
      <c r="B30" s="265"/>
      <c r="C30" s="266"/>
      <c r="D30" s="266"/>
      <c r="E30" s="266"/>
      <c r="F30" s="267"/>
      <c r="G30" s="11"/>
      <c r="H30" s="11"/>
      <c r="I30" s="11"/>
      <c r="J30" s="11"/>
      <c r="K30" s="11"/>
      <c r="L30" s="11"/>
    </row>
    <row r="31" spans="2:16" ht="15" x14ac:dyDescent="0.25">
      <c r="B31" s="27"/>
      <c r="C31" s="27"/>
      <c r="D31" s="27"/>
      <c r="E31" s="27"/>
      <c r="F31" s="27"/>
      <c r="G31" s="11"/>
      <c r="H31" s="11"/>
      <c r="I31" s="11"/>
      <c r="J31" s="11"/>
      <c r="K31" s="11"/>
      <c r="L31" s="11"/>
    </row>
    <row r="32" spans="2:16" ht="15" x14ac:dyDescent="0.25">
      <c r="B32" s="27"/>
      <c r="C32" s="27"/>
      <c r="D32" s="27"/>
      <c r="E32" s="27"/>
      <c r="F32" s="27"/>
      <c r="G32" s="11"/>
      <c r="H32" s="11"/>
      <c r="I32" s="11"/>
      <c r="J32" s="11"/>
      <c r="K32" s="11"/>
      <c r="L32" s="11"/>
    </row>
    <row r="33" spans="2:16" ht="21" x14ac:dyDescent="0.35">
      <c r="B33" s="22" t="s">
        <v>71</v>
      </c>
      <c r="C33" s="27"/>
      <c r="D33" s="27"/>
      <c r="E33" s="27"/>
      <c r="F33" s="27"/>
      <c r="G33" s="11"/>
      <c r="H33" s="11"/>
      <c r="I33" s="11"/>
      <c r="J33" s="11"/>
      <c r="K33" s="11"/>
      <c r="L33" s="11"/>
    </row>
    <row r="34" spans="2:16" ht="39" customHeight="1" x14ac:dyDescent="0.25">
      <c r="B34" s="268" t="s">
        <v>190</v>
      </c>
      <c r="C34" s="268"/>
      <c r="D34" s="268"/>
      <c r="E34" s="268"/>
      <c r="F34" s="268"/>
      <c r="G34" s="268"/>
      <c r="H34" s="11"/>
      <c r="I34" s="11"/>
      <c r="J34" s="11"/>
      <c r="K34" s="11"/>
      <c r="L34" s="11"/>
    </row>
    <row r="35" spans="2:16" ht="42.75" customHeight="1" x14ac:dyDescent="0.25">
      <c r="B35" s="69" t="s">
        <v>72</v>
      </c>
      <c r="C35" s="70" t="s">
        <v>73</v>
      </c>
      <c r="D35" s="71" t="s">
        <v>74</v>
      </c>
      <c r="E35" s="11"/>
      <c r="F35" s="11"/>
      <c r="G35" s="11"/>
      <c r="H35" s="11"/>
      <c r="I35" s="11"/>
      <c r="J35" s="11"/>
      <c r="K35" s="11"/>
      <c r="L35" s="11"/>
    </row>
    <row r="36" spans="2:16" ht="48" customHeight="1" x14ac:dyDescent="0.25">
      <c r="B36" s="72" t="s">
        <v>75</v>
      </c>
      <c r="C36" s="209">
        <v>11404.19</v>
      </c>
      <c r="D36" s="73" t="s">
        <v>76</v>
      </c>
      <c r="E36" s="11"/>
      <c r="F36" s="11"/>
      <c r="G36" s="11"/>
      <c r="H36" s="11"/>
      <c r="I36" s="11"/>
      <c r="J36" s="11"/>
      <c r="K36" s="11"/>
      <c r="L36" s="11"/>
    </row>
    <row r="37" spans="2:16" ht="48" customHeight="1" x14ac:dyDescent="0.25">
      <c r="B37" s="72" t="s">
        <v>77</v>
      </c>
      <c r="C37" s="209"/>
      <c r="D37" s="73" t="s">
        <v>76</v>
      </c>
      <c r="E37" s="11"/>
      <c r="F37" s="11"/>
      <c r="G37" s="11"/>
      <c r="H37" s="11"/>
      <c r="I37" s="11"/>
      <c r="J37" s="11"/>
      <c r="K37" s="11"/>
      <c r="L37" s="11"/>
    </row>
    <row r="38" spans="2:16" ht="48.75" customHeight="1" x14ac:dyDescent="0.25">
      <c r="B38" s="72" t="s">
        <v>78</v>
      </c>
      <c r="C38" s="186">
        <v>387094</v>
      </c>
      <c r="D38" s="73" t="s">
        <v>79</v>
      </c>
      <c r="E38" s="11"/>
      <c r="F38" s="11"/>
      <c r="G38" s="11"/>
      <c r="H38" s="11"/>
      <c r="I38" s="11"/>
      <c r="J38" s="11"/>
      <c r="K38" s="11"/>
      <c r="L38" s="11"/>
    </row>
    <row r="39" spans="2:16" ht="15.75" x14ac:dyDescent="0.25">
      <c r="B39" s="68" t="s">
        <v>80</v>
      </c>
      <c r="C39" s="11"/>
      <c r="D39" s="11"/>
      <c r="E39" s="27"/>
      <c r="F39" s="27"/>
      <c r="G39" s="11"/>
      <c r="H39" s="11"/>
      <c r="I39" s="11"/>
      <c r="J39" s="11"/>
      <c r="K39" s="11"/>
      <c r="L39" s="11"/>
    </row>
    <row r="40" spans="2:16" ht="15" x14ac:dyDescent="0.25">
      <c r="B40" s="27"/>
      <c r="C40" s="27"/>
      <c r="D40" s="27"/>
      <c r="E40" s="27"/>
      <c r="F40" s="27"/>
      <c r="G40" s="11"/>
      <c r="H40" s="11"/>
      <c r="I40" s="11"/>
      <c r="J40" s="11"/>
      <c r="K40" s="11"/>
      <c r="L40" s="11"/>
    </row>
    <row r="41" spans="2:16" ht="23.25" customHeight="1" x14ac:dyDescent="0.25">
      <c r="B41" s="268" t="s">
        <v>81</v>
      </c>
      <c r="C41" s="268"/>
      <c r="D41" s="268"/>
      <c r="E41" s="268"/>
      <c r="F41" s="268"/>
      <c r="G41" s="268"/>
      <c r="H41" s="132"/>
      <c r="I41" s="11"/>
      <c r="J41" s="11"/>
      <c r="K41" s="11"/>
      <c r="L41" s="11"/>
    </row>
    <row r="42" spans="2:16" ht="18" customHeight="1" x14ac:dyDescent="0.25">
      <c r="B42" s="277" t="s">
        <v>248</v>
      </c>
      <c r="C42" s="278"/>
      <c r="D42" s="278"/>
      <c r="E42" s="278"/>
      <c r="F42" s="279"/>
      <c r="G42" s="138"/>
      <c r="H42" s="138"/>
      <c r="I42" s="138"/>
      <c r="J42" s="134"/>
      <c r="K42" s="134"/>
      <c r="L42" s="134"/>
      <c r="M42" s="134"/>
      <c r="N42" s="134"/>
      <c r="O42" s="134"/>
      <c r="P42" s="134"/>
    </row>
    <row r="43" spans="2:16" ht="18" customHeight="1" x14ac:dyDescent="0.25">
      <c r="B43" s="280"/>
      <c r="C43" s="281"/>
      <c r="D43" s="281"/>
      <c r="E43" s="281"/>
      <c r="F43" s="282"/>
      <c r="G43" s="138"/>
      <c r="H43" s="138"/>
      <c r="I43" s="138"/>
      <c r="J43" s="134"/>
      <c r="K43" s="134"/>
      <c r="L43" s="134"/>
      <c r="M43" s="134"/>
      <c r="N43" s="134"/>
      <c r="O43" s="134"/>
      <c r="P43" s="134"/>
    </row>
    <row r="44" spans="2:16" ht="18" customHeight="1" x14ac:dyDescent="0.25">
      <c r="B44" s="280"/>
      <c r="C44" s="281"/>
      <c r="D44" s="281"/>
      <c r="E44" s="281"/>
      <c r="F44" s="282"/>
      <c r="G44" s="138"/>
      <c r="H44" s="138"/>
      <c r="I44" s="138"/>
      <c r="J44" s="134"/>
      <c r="K44" s="134"/>
      <c r="L44" s="134"/>
      <c r="M44" s="134"/>
      <c r="N44" s="134"/>
      <c r="O44" s="134"/>
      <c r="P44" s="134"/>
    </row>
    <row r="45" spans="2:16" ht="18" customHeight="1" x14ac:dyDescent="0.25">
      <c r="B45" s="280"/>
      <c r="C45" s="281"/>
      <c r="D45" s="281"/>
      <c r="E45" s="281"/>
      <c r="F45" s="282"/>
      <c r="G45" s="138"/>
      <c r="H45" s="138"/>
      <c r="I45" s="138"/>
      <c r="J45" s="134"/>
      <c r="K45" s="134"/>
      <c r="L45" s="134"/>
      <c r="M45" s="134"/>
      <c r="N45" s="134"/>
      <c r="O45" s="134"/>
      <c r="P45" s="134"/>
    </row>
    <row r="46" spans="2:16" ht="18" customHeight="1" x14ac:dyDescent="0.25">
      <c r="B46" s="280"/>
      <c r="C46" s="281"/>
      <c r="D46" s="281"/>
      <c r="E46" s="281"/>
      <c r="F46" s="282"/>
      <c r="G46" s="138"/>
      <c r="H46" s="138"/>
      <c r="I46" s="138"/>
      <c r="J46" s="134"/>
      <c r="K46" s="134"/>
      <c r="L46" s="134"/>
      <c r="M46" s="134"/>
      <c r="N46" s="134"/>
      <c r="O46" s="134"/>
      <c r="P46" s="134"/>
    </row>
    <row r="47" spans="2:16" ht="18" customHeight="1" x14ac:dyDescent="0.25">
      <c r="B47" s="280"/>
      <c r="C47" s="281"/>
      <c r="D47" s="281"/>
      <c r="E47" s="281"/>
      <c r="F47" s="282"/>
      <c r="G47" s="138"/>
      <c r="H47" s="138"/>
      <c r="I47" s="138"/>
      <c r="J47" s="134"/>
      <c r="K47" s="134"/>
      <c r="L47" s="134"/>
      <c r="M47" s="134"/>
      <c r="N47" s="134"/>
      <c r="O47" s="134"/>
      <c r="P47" s="134"/>
    </row>
    <row r="48" spans="2:16" ht="18" customHeight="1" x14ac:dyDescent="0.25">
      <c r="B48" s="280"/>
      <c r="C48" s="281"/>
      <c r="D48" s="281"/>
      <c r="E48" s="281"/>
      <c r="F48" s="282"/>
      <c r="G48" s="138"/>
      <c r="H48" s="138"/>
      <c r="I48" s="138"/>
      <c r="J48" s="134"/>
      <c r="K48" s="134"/>
      <c r="L48" s="134"/>
      <c r="M48" s="134"/>
      <c r="N48" s="134"/>
      <c r="O48" s="134"/>
      <c r="P48" s="134"/>
    </row>
    <row r="49" spans="2:16" ht="18" customHeight="1" x14ac:dyDescent="0.25">
      <c r="B49" s="280"/>
      <c r="C49" s="281"/>
      <c r="D49" s="281"/>
      <c r="E49" s="281"/>
      <c r="F49" s="282"/>
      <c r="G49" s="138"/>
      <c r="H49" s="138"/>
      <c r="I49" s="138"/>
      <c r="J49" s="134"/>
      <c r="K49" s="134"/>
      <c r="L49" s="134"/>
      <c r="M49" s="134"/>
      <c r="N49" s="134"/>
      <c r="O49" s="134"/>
      <c r="P49" s="134"/>
    </row>
    <row r="50" spans="2:16" ht="18" customHeight="1" x14ac:dyDescent="0.25">
      <c r="B50" s="280"/>
      <c r="C50" s="281"/>
      <c r="D50" s="281"/>
      <c r="E50" s="281"/>
      <c r="F50" s="282"/>
      <c r="G50" s="138"/>
      <c r="H50" s="138"/>
      <c r="I50" s="138"/>
      <c r="J50" s="134"/>
      <c r="K50" s="134"/>
      <c r="L50" s="134"/>
      <c r="M50" s="134"/>
      <c r="N50" s="134"/>
      <c r="O50" s="134"/>
      <c r="P50" s="134"/>
    </row>
    <row r="51" spans="2:16" ht="18" customHeight="1" x14ac:dyDescent="0.25">
      <c r="B51" s="280"/>
      <c r="C51" s="281"/>
      <c r="D51" s="281"/>
      <c r="E51" s="281"/>
      <c r="F51" s="282"/>
      <c r="G51" s="138"/>
      <c r="H51" s="138"/>
      <c r="I51" s="138"/>
      <c r="J51" s="134"/>
      <c r="K51" s="134"/>
      <c r="L51" s="134"/>
      <c r="M51" s="134"/>
      <c r="N51" s="134"/>
      <c r="O51" s="134"/>
      <c r="P51" s="134"/>
    </row>
    <row r="52" spans="2:16" ht="15" x14ac:dyDescent="0.25">
      <c r="B52" s="283"/>
      <c r="C52" s="284"/>
      <c r="D52" s="284"/>
      <c r="E52" s="284"/>
      <c r="F52" s="285"/>
      <c r="G52" s="138"/>
      <c r="H52" s="138"/>
      <c r="I52" s="138"/>
      <c r="J52" s="134"/>
      <c r="K52" s="134"/>
      <c r="L52" s="134"/>
      <c r="M52" s="134"/>
      <c r="N52" s="134"/>
      <c r="O52" s="134"/>
      <c r="P52" s="134"/>
    </row>
    <row r="53" spans="2:16" ht="15" x14ac:dyDescent="0.25">
      <c r="B53" s="11"/>
      <c r="C53" s="11"/>
      <c r="D53" s="11"/>
      <c r="E53" s="11"/>
      <c r="F53" s="11"/>
      <c r="G53" s="11"/>
      <c r="H53" s="11"/>
      <c r="I53" s="11"/>
      <c r="J53" s="11"/>
      <c r="K53" s="11"/>
      <c r="L53" s="11"/>
    </row>
    <row r="54" spans="2:16" ht="15" x14ac:dyDescent="0.25">
      <c r="B54" s="11"/>
      <c r="C54" s="11"/>
      <c r="D54" s="11"/>
      <c r="E54" s="11"/>
      <c r="F54" s="11"/>
      <c r="G54" s="11"/>
      <c r="H54" s="11"/>
      <c r="I54" s="11"/>
      <c r="J54" s="11"/>
      <c r="K54" s="11"/>
      <c r="L54" s="11"/>
    </row>
    <row r="55" spans="2:16" ht="21" x14ac:dyDescent="0.35">
      <c r="B55" s="22" t="s">
        <v>82</v>
      </c>
      <c r="C55" s="11"/>
      <c r="D55" s="11"/>
      <c r="E55" s="11"/>
      <c r="F55" s="11"/>
      <c r="G55" s="11"/>
      <c r="H55" s="11"/>
      <c r="I55" s="11"/>
      <c r="J55" s="11"/>
      <c r="K55" s="11"/>
      <c r="L55" s="11"/>
    </row>
    <row r="56" spans="2:16" ht="18.75" x14ac:dyDescent="0.25">
      <c r="B56" s="268" t="s">
        <v>189</v>
      </c>
      <c r="C56" s="268"/>
      <c r="D56" s="268"/>
      <c r="E56" s="268"/>
      <c r="F56" s="268"/>
      <c r="G56" s="268"/>
      <c r="H56" s="268"/>
      <c r="I56" s="11"/>
      <c r="J56" s="11"/>
      <c r="K56" s="11"/>
      <c r="L56" s="11"/>
    </row>
    <row r="57" spans="2:16" ht="61.5" customHeight="1" x14ac:dyDescent="0.25">
      <c r="B57" s="74" t="s">
        <v>83</v>
      </c>
      <c r="C57" s="75" t="s">
        <v>84</v>
      </c>
      <c r="D57" s="75" t="s">
        <v>184</v>
      </c>
      <c r="E57" s="75" t="s">
        <v>85</v>
      </c>
      <c r="F57" s="75" t="s">
        <v>186</v>
      </c>
      <c r="G57" s="75" t="s">
        <v>185</v>
      </c>
      <c r="H57" s="11"/>
      <c r="I57" s="11"/>
      <c r="J57" s="11"/>
      <c r="K57" s="11"/>
      <c r="L57" s="11"/>
    </row>
    <row r="58" spans="2:16" ht="23.25" customHeight="1" x14ac:dyDescent="0.25">
      <c r="B58" s="76" t="s">
        <v>86</v>
      </c>
      <c r="C58" s="77" t="s">
        <v>231</v>
      </c>
      <c r="D58" s="210"/>
      <c r="E58" s="210">
        <v>77.599999999999994</v>
      </c>
      <c r="F58" s="210">
        <v>489873</v>
      </c>
      <c r="G58" s="210">
        <v>7341849</v>
      </c>
      <c r="H58" s="11"/>
      <c r="I58" s="11"/>
      <c r="J58" s="11"/>
      <c r="K58" s="11"/>
      <c r="L58" s="11"/>
    </row>
    <row r="59" spans="2:16" ht="25.5" customHeight="1" x14ac:dyDescent="0.25">
      <c r="B59" s="76" t="s">
        <v>87</v>
      </c>
      <c r="C59" s="77" t="s">
        <v>231</v>
      </c>
      <c r="D59" s="210"/>
      <c r="E59" s="210">
        <v>7.8</v>
      </c>
      <c r="F59" s="210">
        <v>49400</v>
      </c>
      <c r="G59" s="210">
        <v>739902</v>
      </c>
      <c r="H59" s="11"/>
      <c r="I59" s="11"/>
      <c r="J59" s="11"/>
      <c r="K59" s="11"/>
      <c r="L59" s="11"/>
    </row>
    <row r="60" spans="2:16" ht="21" customHeight="1" x14ac:dyDescent="0.25">
      <c r="B60" s="76" t="s">
        <v>88</v>
      </c>
      <c r="C60" s="77" t="s">
        <v>231</v>
      </c>
      <c r="D60" s="210"/>
      <c r="E60" s="210">
        <v>14.4</v>
      </c>
      <c r="F60" s="210">
        <v>91140</v>
      </c>
      <c r="G60" s="210">
        <v>1365925</v>
      </c>
      <c r="H60" s="11"/>
      <c r="I60" s="11"/>
      <c r="J60" s="11"/>
      <c r="K60" s="11"/>
      <c r="L60" s="11"/>
    </row>
    <row r="61" spans="2:16" ht="24.75" customHeight="1" x14ac:dyDescent="0.25">
      <c r="B61" s="76" t="s">
        <v>89</v>
      </c>
      <c r="C61" s="77" t="s">
        <v>231</v>
      </c>
      <c r="D61" s="210"/>
      <c r="E61" s="210">
        <v>8.6</v>
      </c>
      <c r="F61" s="210">
        <v>64960</v>
      </c>
      <c r="G61" s="210">
        <v>815944</v>
      </c>
      <c r="H61" s="11"/>
      <c r="I61" s="11"/>
      <c r="J61" s="11"/>
      <c r="K61" s="11"/>
      <c r="L61" s="11"/>
    </row>
    <row r="62" spans="2:16" ht="24.75" customHeight="1" thickBot="1" x14ac:dyDescent="0.3">
      <c r="B62" s="86" t="s">
        <v>90</v>
      </c>
      <c r="C62" s="87"/>
      <c r="D62" s="211">
        <f>SUM(D58:D61)</f>
        <v>0</v>
      </c>
      <c r="E62" s="211">
        <f t="shared" ref="E62:F62" si="2">SUM(E58:E61)</f>
        <v>108.39999999999999</v>
      </c>
      <c r="F62" s="211">
        <f t="shared" si="2"/>
        <v>695373</v>
      </c>
      <c r="G62" s="211">
        <f>SUM(G58:G61)</f>
        <v>10263620</v>
      </c>
      <c r="H62" s="11"/>
      <c r="I62" s="11"/>
      <c r="J62" s="11"/>
      <c r="K62" s="11"/>
      <c r="L62" s="11"/>
    </row>
    <row r="63" spans="2:16" ht="15.75" thickTop="1" x14ac:dyDescent="0.25">
      <c r="B63" s="142"/>
      <c r="C63" s="134"/>
      <c r="D63" s="134"/>
      <c r="E63" s="134"/>
      <c r="F63" s="134"/>
      <c r="G63" s="134"/>
      <c r="H63" s="134"/>
      <c r="I63" s="134"/>
      <c r="J63" s="134"/>
      <c r="K63" s="134"/>
      <c r="L63" s="134"/>
      <c r="M63" s="134"/>
      <c r="N63" s="134"/>
      <c r="O63" s="134"/>
      <c r="P63" s="134"/>
    </row>
    <row r="64" spans="2:16" ht="18.75" x14ac:dyDescent="0.3">
      <c r="B64" s="143" t="s">
        <v>91</v>
      </c>
      <c r="C64" s="134"/>
      <c r="D64" s="134"/>
      <c r="E64" s="134"/>
      <c r="F64" s="134"/>
      <c r="G64" s="134"/>
      <c r="H64" s="134"/>
      <c r="I64" s="134"/>
      <c r="J64" s="134"/>
      <c r="K64" s="134"/>
      <c r="L64" s="134"/>
      <c r="M64" s="134"/>
      <c r="N64" s="134"/>
      <c r="O64" s="134"/>
      <c r="P64" s="134"/>
    </row>
    <row r="65" spans="2:16" ht="15" x14ac:dyDescent="0.25">
      <c r="B65" s="286" t="s">
        <v>245</v>
      </c>
      <c r="C65" s="287"/>
      <c r="D65" s="287"/>
      <c r="E65" s="287"/>
      <c r="F65" s="288"/>
      <c r="G65" s="134"/>
      <c r="H65" s="134"/>
      <c r="I65" s="134"/>
      <c r="J65" s="134"/>
      <c r="K65" s="134"/>
      <c r="L65" s="134"/>
      <c r="M65" s="134"/>
      <c r="N65" s="134"/>
      <c r="O65" s="134"/>
      <c r="P65" s="134"/>
    </row>
    <row r="66" spans="2:16" ht="15" x14ac:dyDescent="0.25">
      <c r="B66" s="289"/>
      <c r="C66" s="290"/>
      <c r="D66" s="290"/>
      <c r="E66" s="290"/>
      <c r="F66" s="291"/>
      <c r="G66" s="134"/>
      <c r="H66" s="134"/>
      <c r="I66" s="134"/>
      <c r="J66" s="134"/>
      <c r="K66" s="134"/>
      <c r="L66" s="134"/>
      <c r="M66" s="134"/>
      <c r="N66" s="134"/>
      <c r="O66" s="134"/>
      <c r="P66" s="134"/>
    </row>
    <row r="67" spans="2:16" ht="15" x14ac:dyDescent="0.25">
      <c r="B67" s="289"/>
      <c r="C67" s="290"/>
      <c r="D67" s="290"/>
      <c r="E67" s="290"/>
      <c r="F67" s="291"/>
      <c r="G67" s="134"/>
      <c r="H67" s="134"/>
      <c r="I67" s="134"/>
      <c r="J67" s="134"/>
      <c r="K67" s="134"/>
      <c r="L67" s="134"/>
      <c r="M67" s="134"/>
      <c r="N67" s="134"/>
      <c r="O67" s="134"/>
      <c r="P67" s="134"/>
    </row>
    <row r="68" spans="2:16" ht="15" x14ac:dyDescent="0.25">
      <c r="B68" s="289"/>
      <c r="C68" s="290"/>
      <c r="D68" s="290"/>
      <c r="E68" s="290"/>
      <c r="F68" s="291"/>
      <c r="G68" s="134"/>
      <c r="H68" s="134"/>
      <c r="I68" s="134"/>
      <c r="J68" s="134"/>
      <c r="K68" s="134"/>
      <c r="L68" s="134"/>
      <c r="M68" s="134"/>
      <c r="N68" s="134"/>
      <c r="O68" s="134"/>
      <c r="P68" s="134"/>
    </row>
    <row r="69" spans="2:16" ht="15" x14ac:dyDescent="0.25">
      <c r="B69" s="292"/>
      <c r="C69" s="293"/>
      <c r="D69" s="293"/>
      <c r="E69" s="293"/>
      <c r="F69" s="294"/>
      <c r="G69" s="134"/>
      <c r="H69" s="134"/>
      <c r="I69" s="134"/>
      <c r="J69" s="134"/>
      <c r="K69" s="134"/>
      <c r="L69" s="134"/>
      <c r="M69" s="134"/>
      <c r="N69" s="134"/>
      <c r="O69" s="134"/>
      <c r="P69" s="134"/>
    </row>
    <row r="70" spans="2:16" ht="15" x14ac:dyDescent="0.25">
      <c r="B70" s="133"/>
      <c r="C70" s="134"/>
      <c r="D70" s="134"/>
      <c r="E70" s="134"/>
      <c r="F70" s="134"/>
      <c r="G70" s="134"/>
      <c r="H70" s="134"/>
      <c r="I70" s="134"/>
      <c r="J70" s="134"/>
      <c r="K70" s="134"/>
      <c r="L70" s="134"/>
      <c r="M70" s="134"/>
      <c r="N70" s="134"/>
      <c r="O70" s="134"/>
      <c r="P70" s="134"/>
    </row>
    <row r="71" spans="2:16" ht="15" x14ac:dyDescent="0.25">
      <c r="B71" s="134"/>
      <c r="C71" s="134"/>
      <c r="D71" s="134"/>
      <c r="E71" s="134"/>
      <c r="F71" s="134"/>
      <c r="G71" s="134"/>
      <c r="H71" s="134"/>
      <c r="I71" s="134"/>
      <c r="J71" s="134"/>
      <c r="K71" s="134"/>
      <c r="L71" s="134"/>
      <c r="M71" s="134"/>
      <c r="N71" s="134"/>
      <c r="O71" s="134"/>
      <c r="P71" s="134"/>
    </row>
    <row r="72" spans="2:16" ht="21" x14ac:dyDescent="0.35">
      <c r="B72" s="22" t="s">
        <v>92</v>
      </c>
      <c r="C72" s="28"/>
      <c r="D72" s="28"/>
      <c r="E72" s="28"/>
      <c r="F72" s="28"/>
      <c r="G72" s="28"/>
      <c r="H72" s="28"/>
      <c r="I72" s="11"/>
      <c r="J72" s="11"/>
      <c r="K72" s="11"/>
      <c r="L72" s="11"/>
    </row>
    <row r="73" spans="2:16" ht="39.75" customHeight="1" x14ac:dyDescent="0.25">
      <c r="B73" s="268" t="s">
        <v>120</v>
      </c>
      <c r="C73" s="268"/>
      <c r="D73" s="268"/>
      <c r="E73" s="268"/>
      <c r="F73" s="268"/>
      <c r="G73" s="134"/>
      <c r="H73" s="134"/>
      <c r="I73" s="134"/>
      <c r="J73" s="134"/>
      <c r="K73" s="134"/>
      <c r="L73" s="134"/>
      <c r="M73" s="134"/>
      <c r="N73" s="134"/>
      <c r="O73" s="134"/>
      <c r="P73" s="134"/>
    </row>
    <row r="74" spans="2:16" ht="15.75" x14ac:dyDescent="0.25">
      <c r="B74" s="78" t="s">
        <v>93</v>
      </c>
      <c r="C74" s="79" t="s">
        <v>232</v>
      </c>
      <c r="D74" s="11"/>
      <c r="E74" s="11"/>
      <c r="F74" s="11"/>
      <c r="G74" s="11"/>
      <c r="H74" s="11"/>
      <c r="I74" s="11"/>
      <c r="J74" s="11"/>
      <c r="K74" s="11"/>
      <c r="L74" s="11"/>
    </row>
    <row r="75" spans="2:16" ht="15.75" x14ac:dyDescent="0.25">
      <c r="B75" s="78" t="s">
        <v>191</v>
      </c>
      <c r="C75" s="79">
        <v>0.1</v>
      </c>
      <c r="D75" s="11"/>
      <c r="E75" s="11"/>
      <c r="F75" s="11"/>
      <c r="G75" s="11"/>
      <c r="H75" s="11"/>
      <c r="I75" s="11"/>
      <c r="J75" s="11"/>
      <c r="K75" s="11"/>
      <c r="L75" s="11"/>
    </row>
    <row r="76" spans="2:16" ht="15.75" x14ac:dyDescent="0.25">
      <c r="B76" s="31"/>
      <c r="C76" s="83"/>
      <c r="D76" s="11"/>
      <c r="E76" s="46"/>
      <c r="F76" s="11"/>
      <c r="G76" s="11"/>
      <c r="H76" s="11"/>
      <c r="I76" s="11"/>
      <c r="J76" s="11"/>
      <c r="K76" s="11"/>
      <c r="L76" s="11"/>
    </row>
    <row r="77" spans="2:16" ht="18.75" x14ac:dyDescent="0.3">
      <c r="B77" s="140" t="s">
        <v>192</v>
      </c>
      <c r="C77" s="140"/>
      <c r="D77" s="140"/>
      <c r="E77" s="140"/>
      <c r="F77" s="140"/>
      <c r="G77" s="140"/>
      <c r="H77" s="140"/>
      <c r="I77" s="11"/>
      <c r="J77" s="11"/>
      <c r="K77" s="11"/>
      <c r="L77" s="11"/>
    </row>
    <row r="78" spans="2:16" ht="55.5" customHeight="1" x14ac:dyDescent="0.25">
      <c r="B78" s="69" t="s">
        <v>94</v>
      </c>
      <c r="C78" s="71" t="s">
        <v>95</v>
      </c>
      <c r="D78" s="71" t="s">
        <v>96</v>
      </c>
      <c r="E78" s="71" t="s">
        <v>97</v>
      </c>
      <c r="F78" s="71" t="s">
        <v>98</v>
      </c>
      <c r="G78" s="71" t="s">
        <v>99</v>
      </c>
      <c r="H78" s="71" t="s">
        <v>100</v>
      </c>
      <c r="I78" s="71" t="s">
        <v>101</v>
      </c>
      <c r="J78" s="71" t="s">
        <v>102</v>
      </c>
      <c r="K78" s="45"/>
      <c r="L78" s="45"/>
      <c r="M78" s="11"/>
      <c r="N78" s="11"/>
    </row>
    <row r="79" spans="2:16" ht="21" customHeight="1" x14ac:dyDescent="0.25">
      <c r="B79" s="76" t="s">
        <v>103</v>
      </c>
      <c r="C79" s="212">
        <v>7.1999999999999995E-2</v>
      </c>
      <c r="D79" s="212"/>
      <c r="E79" s="212">
        <v>0.11</v>
      </c>
      <c r="F79" s="212">
        <v>0.42</v>
      </c>
      <c r="G79" s="212">
        <v>0.4</v>
      </c>
      <c r="H79" s="215">
        <v>150</v>
      </c>
      <c r="I79" s="213">
        <v>1.6</v>
      </c>
      <c r="J79" s="214">
        <v>190</v>
      </c>
      <c r="K79" s="11"/>
      <c r="L79" s="11"/>
      <c r="M79" s="11"/>
      <c r="N79" s="11"/>
    </row>
    <row r="80" spans="2:16" ht="22.5" customHeight="1" x14ac:dyDescent="0.25">
      <c r="B80" s="76" t="s">
        <v>104</v>
      </c>
      <c r="C80" s="212">
        <v>0.61199999999999999</v>
      </c>
      <c r="D80" s="212"/>
      <c r="E80" s="212">
        <v>0.18</v>
      </c>
      <c r="F80" s="212">
        <v>4.4299999999999999E-2</v>
      </c>
      <c r="G80" s="212">
        <v>0.17</v>
      </c>
      <c r="H80" s="1">
        <v>150</v>
      </c>
      <c r="I80" s="213">
        <v>0.6</v>
      </c>
      <c r="J80" s="214">
        <v>190</v>
      </c>
      <c r="K80" s="11"/>
      <c r="L80" s="11"/>
      <c r="M80" s="11"/>
      <c r="N80" s="11"/>
    </row>
    <row r="81" spans="2:14" ht="21" customHeight="1" x14ac:dyDescent="0.25">
      <c r="B81" s="76" t="s">
        <v>105</v>
      </c>
      <c r="C81" s="212"/>
      <c r="D81" s="212"/>
      <c r="E81" s="212"/>
      <c r="F81" s="212"/>
      <c r="G81" s="212"/>
      <c r="H81" s="215"/>
      <c r="I81" s="213"/>
      <c r="J81" s="214"/>
      <c r="K81" s="11"/>
      <c r="L81" s="11"/>
      <c r="M81" s="11"/>
      <c r="N81" s="11"/>
    </row>
    <row r="82" spans="2:14" ht="20.25" customHeight="1" x14ac:dyDescent="0.25">
      <c r="B82" s="76" t="s">
        <v>106</v>
      </c>
      <c r="C82" s="212">
        <v>0.01</v>
      </c>
      <c r="D82" s="212"/>
      <c r="E82" s="212">
        <v>0.04</v>
      </c>
      <c r="F82" s="212">
        <v>0.25</v>
      </c>
      <c r="G82" s="212">
        <v>0.7</v>
      </c>
      <c r="H82" s="215">
        <v>1900</v>
      </c>
      <c r="I82" s="213">
        <v>1.6</v>
      </c>
      <c r="J82" s="214">
        <v>190</v>
      </c>
      <c r="K82" s="11"/>
      <c r="L82" s="11"/>
      <c r="M82" s="11"/>
      <c r="N82" s="11"/>
    </row>
    <row r="83" spans="2:14" ht="14.45" customHeight="1" x14ac:dyDescent="0.25">
      <c r="B83" s="273" t="s">
        <v>107</v>
      </c>
      <c r="C83" s="275">
        <v>1685693</v>
      </c>
      <c r="D83" s="32"/>
      <c r="E83" s="32"/>
      <c r="F83" s="32"/>
      <c r="G83" s="32"/>
      <c r="H83" s="32"/>
      <c r="I83" s="11"/>
      <c r="J83" s="11"/>
      <c r="K83" s="11"/>
      <c r="L83" s="11"/>
    </row>
    <row r="84" spans="2:14" ht="14.85" customHeight="1" thickBot="1" x14ac:dyDescent="0.3">
      <c r="B84" s="274"/>
      <c r="C84" s="276"/>
      <c r="D84" s="32"/>
      <c r="E84" s="32"/>
      <c r="F84" s="32"/>
      <c r="G84" s="32"/>
      <c r="H84" s="32"/>
      <c r="I84" s="11"/>
      <c r="J84" s="11"/>
      <c r="K84" s="11"/>
      <c r="L84" s="11"/>
    </row>
    <row r="85" spans="2:14" ht="15.75" thickTop="1" x14ac:dyDescent="0.25">
      <c r="I85" s="11"/>
      <c r="J85" s="11"/>
      <c r="K85" s="11"/>
      <c r="L85" s="11"/>
    </row>
    <row r="86" spans="2:14" ht="18.75" x14ac:dyDescent="0.3">
      <c r="B86" s="126" t="s">
        <v>193</v>
      </c>
      <c r="I86" s="11"/>
      <c r="J86" s="11"/>
      <c r="K86" s="11"/>
      <c r="L86" s="11"/>
    </row>
    <row r="87" spans="2:14" ht="15" x14ac:dyDescent="0.25">
      <c r="B87" s="277" t="s">
        <v>250</v>
      </c>
      <c r="C87" s="295"/>
      <c r="D87" s="295"/>
      <c r="E87" s="295"/>
      <c r="F87" s="296"/>
      <c r="I87" s="11"/>
      <c r="J87" s="11"/>
      <c r="K87" s="11"/>
      <c r="L87" s="11"/>
    </row>
    <row r="88" spans="2:14" ht="15" x14ac:dyDescent="0.25">
      <c r="B88" s="297"/>
      <c r="C88" s="298"/>
      <c r="D88" s="298"/>
      <c r="E88" s="298"/>
      <c r="F88" s="299"/>
      <c r="I88" s="11"/>
      <c r="J88" s="11"/>
      <c r="K88" s="11"/>
      <c r="L88" s="11"/>
    </row>
    <row r="89" spans="2:14" ht="15" x14ac:dyDescent="0.25">
      <c r="B89" s="297"/>
      <c r="C89" s="298"/>
      <c r="D89" s="298"/>
      <c r="E89" s="298"/>
      <c r="F89" s="299"/>
      <c r="I89" s="11"/>
      <c r="J89" s="11"/>
      <c r="K89" s="11"/>
      <c r="L89" s="11"/>
    </row>
    <row r="90" spans="2:14" ht="15" x14ac:dyDescent="0.25">
      <c r="B90" s="297"/>
      <c r="C90" s="298"/>
      <c r="D90" s="298"/>
      <c r="E90" s="298"/>
      <c r="F90" s="299"/>
      <c r="I90" s="11"/>
      <c r="J90" s="11"/>
      <c r="K90" s="11"/>
      <c r="L90" s="11"/>
    </row>
    <row r="91" spans="2:14" ht="15" x14ac:dyDescent="0.25">
      <c r="B91" s="297"/>
      <c r="C91" s="298"/>
      <c r="D91" s="298"/>
      <c r="E91" s="298"/>
      <c r="F91" s="299"/>
      <c r="G91" s="11"/>
      <c r="H91" s="11"/>
      <c r="I91" s="11"/>
      <c r="J91" s="11"/>
      <c r="K91" s="11"/>
      <c r="L91" s="11"/>
    </row>
    <row r="92" spans="2:14" ht="15" x14ac:dyDescent="0.25">
      <c r="B92" s="300"/>
      <c r="C92" s="301"/>
      <c r="D92" s="301"/>
      <c r="E92" s="301"/>
      <c r="F92" s="302"/>
      <c r="G92" s="11"/>
      <c r="H92" s="11"/>
      <c r="I92" s="11"/>
      <c r="J92" s="11"/>
      <c r="K92" s="11"/>
      <c r="L92" s="11"/>
    </row>
    <row r="93" spans="2:14" ht="15" x14ac:dyDescent="0.25">
      <c r="B93" s="26"/>
      <c r="C93" s="26"/>
      <c r="D93" s="26"/>
      <c r="E93" s="26"/>
      <c r="F93" s="26"/>
      <c r="G93" s="11"/>
      <c r="H93" s="11"/>
      <c r="I93" s="11"/>
      <c r="J93" s="11"/>
      <c r="K93" s="11"/>
      <c r="L93" s="11"/>
    </row>
    <row r="94" spans="2:14" ht="15" x14ac:dyDescent="0.25">
      <c r="B94" s="26"/>
      <c r="C94" s="26"/>
      <c r="D94" s="26"/>
      <c r="E94" s="26"/>
      <c r="F94" s="26"/>
      <c r="G94" s="11"/>
      <c r="H94" s="11"/>
      <c r="I94" s="11"/>
      <c r="J94" s="11"/>
      <c r="K94" s="11"/>
      <c r="L94" s="11"/>
    </row>
    <row r="95" spans="2:14" ht="21" x14ac:dyDescent="0.35">
      <c r="B95" s="22" t="s">
        <v>108</v>
      </c>
      <c r="C95" s="11"/>
      <c r="D95" s="11"/>
      <c r="E95" s="11"/>
      <c r="F95" s="11"/>
      <c r="G95" s="11"/>
      <c r="H95" s="11"/>
      <c r="I95" s="11"/>
      <c r="J95" s="11"/>
      <c r="K95" s="11"/>
      <c r="L95" s="11"/>
    </row>
    <row r="96" spans="2:14" ht="18.75" x14ac:dyDescent="0.35">
      <c r="B96" s="81"/>
      <c r="C96" s="82" t="s">
        <v>109</v>
      </c>
      <c r="D96" s="82" t="s">
        <v>74</v>
      </c>
      <c r="E96" s="11"/>
      <c r="F96" s="11"/>
      <c r="G96" s="11"/>
      <c r="H96" s="11"/>
      <c r="I96" s="11"/>
      <c r="J96" s="11"/>
      <c r="K96" s="11"/>
      <c r="L96" s="11"/>
    </row>
    <row r="97" spans="2:12" ht="21.75" customHeight="1" x14ac:dyDescent="0.25">
      <c r="B97" s="76" t="s">
        <v>110</v>
      </c>
      <c r="C97" s="210">
        <v>205332</v>
      </c>
      <c r="D97" s="303" t="s">
        <v>111</v>
      </c>
      <c r="E97" s="11"/>
      <c r="F97" s="11"/>
      <c r="G97" s="11"/>
      <c r="H97" s="11"/>
      <c r="I97" s="11"/>
      <c r="J97" s="11"/>
      <c r="K97" s="11"/>
      <c r="L97" s="11"/>
    </row>
    <row r="98" spans="2:12" ht="22.5" customHeight="1" x14ac:dyDescent="0.25">
      <c r="B98" s="76" t="s">
        <v>112</v>
      </c>
      <c r="C98" s="210">
        <v>87974</v>
      </c>
      <c r="D98" s="304"/>
      <c r="E98" s="11"/>
      <c r="F98" s="11"/>
      <c r="G98" s="11"/>
      <c r="H98" s="11"/>
      <c r="I98" s="11"/>
      <c r="J98" s="11"/>
      <c r="K98" s="11"/>
      <c r="L98" s="11"/>
    </row>
    <row r="99" spans="2:12" ht="15.75" x14ac:dyDescent="0.25">
      <c r="B99" s="68" t="s">
        <v>113</v>
      </c>
      <c r="C99" s="11"/>
      <c r="D99" s="11"/>
      <c r="E99" s="11"/>
      <c r="F99" s="11"/>
      <c r="G99" s="11"/>
      <c r="H99" s="11"/>
      <c r="I99" s="11"/>
      <c r="J99" s="11"/>
      <c r="K99" s="11"/>
      <c r="L99" s="11"/>
    </row>
    <row r="100" spans="2:12" ht="15" x14ac:dyDescent="0.25">
      <c r="B100" s="11"/>
      <c r="C100" s="11"/>
      <c r="D100" s="11"/>
      <c r="E100" s="11"/>
      <c r="F100" s="11"/>
      <c r="G100" s="11"/>
      <c r="H100" s="11"/>
      <c r="I100" s="11"/>
      <c r="J100" s="11"/>
      <c r="K100" s="11"/>
      <c r="L100" s="11"/>
    </row>
    <row r="101" spans="2:12" ht="18.75" x14ac:dyDescent="0.3">
      <c r="B101" s="65" t="s">
        <v>194</v>
      </c>
      <c r="C101" s="11"/>
      <c r="D101" s="11"/>
      <c r="E101" s="11"/>
      <c r="F101" s="11"/>
      <c r="G101" s="11"/>
      <c r="H101" s="11"/>
      <c r="I101" s="11"/>
      <c r="J101" s="11"/>
      <c r="K101" s="11"/>
      <c r="L101" s="11"/>
    </row>
    <row r="102" spans="2:12" ht="15" x14ac:dyDescent="0.25">
      <c r="B102" s="277" t="s">
        <v>247</v>
      </c>
      <c r="C102" s="295"/>
      <c r="D102" s="295"/>
      <c r="E102" s="295"/>
      <c r="F102" s="296"/>
      <c r="G102" s="11"/>
      <c r="H102" s="11"/>
      <c r="I102" s="11"/>
      <c r="J102" s="11"/>
      <c r="K102" s="11"/>
      <c r="L102" s="11"/>
    </row>
    <row r="103" spans="2:12" ht="15" x14ac:dyDescent="0.25">
      <c r="B103" s="297"/>
      <c r="C103" s="298"/>
      <c r="D103" s="298"/>
      <c r="E103" s="298"/>
      <c r="F103" s="299"/>
      <c r="G103" s="11"/>
      <c r="H103" s="11"/>
      <c r="I103" s="11"/>
      <c r="J103" s="11"/>
      <c r="K103" s="11"/>
      <c r="L103" s="11"/>
    </row>
    <row r="104" spans="2:12" ht="15" x14ac:dyDescent="0.25">
      <c r="B104" s="297"/>
      <c r="C104" s="298"/>
      <c r="D104" s="298"/>
      <c r="E104" s="298"/>
      <c r="F104" s="299"/>
      <c r="G104" s="11"/>
      <c r="H104" s="11"/>
      <c r="I104" s="11"/>
      <c r="J104" s="11"/>
      <c r="K104" s="11"/>
      <c r="L104" s="11"/>
    </row>
    <row r="105" spans="2:12" ht="15" x14ac:dyDescent="0.25">
      <c r="B105" s="297"/>
      <c r="C105" s="298"/>
      <c r="D105" s="298"/>
      <c r="E105" s="298"/>
      <c r="F105" s="299"/>
      <c r="G105" s="11"/>
      <c r="H105" s="11"/>
      <c r="I105" s="11"/>
      <c r="J105" s="11"/>
      <c r="K105" s="11"/>
      <c r="L105" s="11"/>
    </row>
    <row r="106" spans="2:12" ht="15" x14ac:dyDescent="0.25">
      <c r="B106" s="300"/>
      <c r="C106" s="301"/>
      <c r="D106" s="301"/>
      <c r="E106" s="301"/>
      <c r="F106" s="302"/>
      <c r="G106" s="11"/>
      <c r="H106" s="11"/>
      <c r="I106" s="11"/>
      <c r="J106" s="11"/>
      <c r="K106" s="11"/>
      <c r="L106" s="11"/>
    </row>
    <row r="107" spans="2:12" ht="15.75" x14ac:dyDescent="0.25">
      <c r="B107" s="153"/>
      <c r="C107" s="153"/>
      <c r="D107" s="153"/>
      <c r="E107" s="153"/>
      <c r="F107" s="153"/>
      <c r="G107" s="11"/>
      <c r="H107" s="11"/>
      <c r="I107" s="11"/>
      <c r="J107" s="11"/>
      <c r="K107" s="11"/>
      <c r="L107" s="11"/>
    </row>
    <row r="108" spans="2:12" ht="15" x14ac:dyDescent="0.25">
      <c r="B108" s="11"/>
      <c r="C108" s="11"/>
      <c r="D108" s="11"/>
      <c r="E108" s="11"/>
      <c r="F108" s="11"/>
      <c r="G108" s="11"/>
      <c r="H108" s="11"/>
      <c r="I108" s="11"/>
      <c r="J108" s="11"/>
      <c r="K108" s="11"/>
      <c r="L108" s="11"/>
    </row>
    <row r="109" spans="2:12" ht="21" x14ac:dyDescent="0.35">
      <c r="B109" s="22" t="s">
        <v>200</v>
      </c>
      <c r="C109" s="11"/>
      <c r="D109" s="11"/>
      <c r="E109" s="11"/>
      <c r="F109" s="11"/>
      <c r="G109" s="11"/>
      <c r="H109" s="11"/>
      <c r="I109" s="11"/>
      <c r="J109" s="11"/>
      <c r="K109" s="11"/>
      <c r="L109" s="11"/>
    </row>
    <row r="110" spans="2:12" ht="39.6" customHeight="1" x14ac:dyDescent="0.25">
      <c r="B110" s="268" t="s">
        <v>202</v>
      </c>
      <c r="C110" s="268"/>
      <c r="D110" s="268"/>
      <c r="E110" s="268"/>
      <c r="F110" s="268"/>
      <c r="G110" s="11"/>
      <c r="H110" s="11"/>
      <c r="I110" s="11"/>
      <c r="J110" s="11"/>
      <c r="K110" s="11"/>
      <c r="L110" s="11"/>
    </row>
    <row r="111" spans="2:12" ht="15" x14ac:dyDescent="0.25">
      <c r="B111" s="11"/>
      <c r="C111" s="11"/>
      <c r="D111" s="11"/>
      <c r="E111" s="11"/>
      <c r="F111" s="11"/>
      <c r="G111" s="11"/>
      <c r="H111" s="11"/>
      <c r="I111" s="11"/>
      <c r="J111" s="11"/>
      <c r="K111" s="11"/>
      <c r="L111" s="11"/>
    </row>
    <row r="112" spans="2:12" ht="18.75" x14ac:dyDescent="0.35">
      <c r="B112" s="82" t="s">
        <v>109</v>
      </c>
      <c r="C112" s="82" t="s">
        <v>74</v>
      </c>
      <c r="D112" s="11"/>
      <c r="E112" s="11"/>
      <c r="F112" s="11"/>
      <c r="G112" s="11"/>
      <c r="H112" s="11"/>
      <c r="I112" s="11"/>
      <c r="J112" s="11"/>
      <c r="K112" s="11"/>
      <c r="L112" s="11"/>
    </row>
    <row r="113" spans="2:12" ht="15" x14ac:dyDescent="0.25">
      <c r="B113" s="186"/>
      <c r="C113" s="95" t="s">
        <v>199</v>
      </c>
      <c r="D113" s="11"/>
      <c r="E113" s="11"/>
      <c r="F113" s="11"/>
      <c r="G113" s="11"/>
      <c r="H113" s="11"/>
      <c r="I113" s="11"/>
      <c r="J113" s="11"/>
      <c r="K113" s="11"/>
      <c r="L113" s="11"/>
    </row>
    <row r="114" spans="2:12" ht="15" x14ac:dyDescent="0.25">
      <c r="B114" s="11"/>
      <c r="C114" s="11"/>
      <c r="D114" s="11"/>
      <c r="E114" s="11"/>
      <c r="F114" s="11"/>
      <c r="G114" s="11"/>
      <c r="H114" s="11"/>
      <c r="I114" s="11"/>
      <c r="J114" s="11"/>
      <c r="K114" s="11"/>
      <c r="L114" s="11"/>
    </row>
    <row r="115" spans="2:12" ht="18.75" x14ac:dyDescent="0.3">
      <c r="B115" s="65" t="s">
        <v>203</v>
      </c>
      <c r="C115" s="11"/>
      <c r="D115" s="11"/>
      <c r="E115" s="11"/>
      <c r="F115" s="11"/>
      <c r="G115" s="11"/>
      <c r="H115" s="11"/>
      <c r="I115" s="11"/>
      <c r="J115" s="11"/>
      <c r="K115" s="11"/>
      <c r="L115" s="11"/>
    </row>
    <row r="116" spans="2:12" ht="15" x14ac:dyDescent="0.25">
      <c r="B116" s="277"/>
      <c r="C116" s="295"/>
      <c r="D116" s="295"/>
      <c r="E116" s="295"/>
      <c r="F116" s="296"/>
      <c r="G116" s="11"/>
      <c r="H116" s="11"/>
      <c r="I116" s="11"/>
      <c r="J116" s="11"/>
      <c r="K116" s="11"/>
      <c r="L116" s="11"/>
    </row>
    <row r="117" spans="2:12" ht="15" x14ac:dyDescent="0.25">
      <c r="B117" s="297"/>
      <c r="C117" s="298"/>
      <c r="D117" s="298"/>
      <c r="E117" s="298"/>
      <c r="F117" s="299"/>
      <c r="G117" s="11"/>
      <c r="H117" s="11"/>
      <c r="I117" s="11"/>
      <c r="J117" s="11"/>
      <c r="K117" s="11"/>
      <c r="L117" s="11"/>
    </row>
    <row r="118" spans="2:12" ht="15" x14ac:dyDescent="0.25">
      <c r="B118" s="297"/>
      <c r="C118" s="298"/>
      <c r="D118" s="298"/>
      <c r="E118" s="298"/>
      <c r="F118" s="299"/>
      <c r="G118" s="11"/>
      <c r="H118" s="11"/>
      <c r="I118" s="11"/>
      <c r="J118" s="11"/>
      <c r="K118" s="11"/>
      <c r="L118" s="11"/>
    </row>
    <row r="119" spans="2:12" ht="15" x14ac:dyDescent="0.25">
      <c r="B119" s="297"/>
      <c r="C119" s="298"/>
      <c r="D119" s="298"/>
      <c r="E119" s="298"/>
      <c r="F119" s="299"/>
      <c r="G119" s="11"/>
      <c r="H119" s="11"/>
      <c r="I119" s="11"/>
      <c r="J119" s="11"/>
      <c r="K119" s="11"/>
      <c r="L119" s="11"/>
    </row>
    <row r="120" spans="2:12" ht="15" x14ac:dyDescent="0.25">
      <c r="B120" s="300"/>
      <c r="C120" s="301"/>
      <c r="D120" s="301"/>
      <c r="E120" s="301"/>
      <c r="F120" s="302"/>
      <c r="G120" s="11"/>
      <c r="H120" s="11"/>
      <c r="I120" s="11"/>
      <c r="J120" s="11"/>
      <c r="K120" s="11"/>
      <c r="L120" s="11"/>
    </row>
    <row r="121" spans="2:12" ht="15" x14ac:dyDescent="0.25">
      <c r="B121" s="11"/>
      <c r="C121" s="11"/>
      <c r="D121" s="11"/>
      <c r="E121" s="11"/>
      <c r="F121" s="11"/>
      <c r="G121" s="11"/>
      <c r="H121" s="11"/>
      <c r="I121" s="11"/>
      <c r="J121" s="11"/>
      <c r="K121" s="11"/>
      <c r="L121" s="11"/>
    </row>
    <row r="122" spans="2:12" ht="15" x14ac:dyDescent="0.25">
      <c r="B122" s="11"/>
      <c r="C122" s="11"/>
      <c r="D122" s="11"/>
      <c r="E122" s="11"/>
      <c r="F122" s="11"/>
      <c r="G122" s="11"/>
      <c r="H122" s="11"/>
      <c r="I122" s="11"/>
      <c r="J122" s="11"/>
      <c r="K122" s="11"/>
      <c r="L122" s="11"/>
    </row>
    <row r="123" spans="2:12" ht="15" x14ac:dyDescent="0.25">
      <c r="B123" s="11"/>
      <c r="C123" s="11"/>
      <c r="D123" s="11"/>
      <c r="E123" s="11"/>
      <c r="F123" s="11"/>
      <c r="G123" s="11"/>
      <c r="H123" s="11"/>
      <c r="I123" s="11"/>
      <c r="J123" s="11"/>
      <c r="K123" s="11"/>
      <c r="L123" s="11"/>
    </row>
    <row r="124" spans="2:12" ht="15" x14ac:dyDescent="0.25">
      <c r="B124" s="11"/>
      <c r="C124" s="11"/>
      <c r="D124" s="11"/>
      <c r="E124" s="11"/>
      <c r="F124" s="11"/>
      <c r="G124" s="11"/>
      <c r="H124" s="11"/>
      <c r="I124" s="11"/>
      <c r="J124" s="11"/>
      <c r="K124" s="11"/>
      <c r="L124" s="11"/>
    </row>
  </sheetData>
  <sheetProtection selectLockedCells="1"/>
  <mergeCells count="18">
    <mergeCell ref="B110:F110"/>
    <mergeCell ref="B116:F120"/>
    <mergeCell ref="D97:D98"/>
    <mergeCell ref="B102:F106"/>
    <mergeCell ref="B87:F92"/>
    <mergeCell ref="B83:B84"/>
    <mergeCell ref="C83:C84"/>
    <mergeCell ref="B56:H56"/>
    <mergeCell ref="B42:F52"/>
    <mergeCell ref="B65:F69"/>
    <mergeCell ref="B73:F73"/>
    <mergeCell ref="B23:F30"/>
    <mergeCell ref="B41:G41"/>
    <mergeCell ref="B4:F5"/>
    <mergeCell ref="E10:H10"/>
    <mergeCell ref="B22:D22"/>
    <mergeCell ref="B9:H9"/>
    <mergeCell ref="B34:G34"/>
  </mergeCells>
  <conditionalFormatting sqref="A80:G80 I80:K80 A81:K1048576 A1:K79">
    <cfRule type="expression" dxfId="19" priority="18">
      <formula>AND($L$1="Nei",$L$2="Nei")</formula>
    </cfRule>
  </conditionalFormatting>
  <conditionalFormatting sqref="B9">
    <cfRule type="expression" dxfId="18" priority="15">
      <formula>AND($L$1="Nei",$L$2="Nei")</formula>
    </cfRule>
  </conditionalFormatting>
  <conditionalFormatting sqref="B56">
    <cfRule type="expression" dxfId="17" priority="13">
      <formula>AND($L$1="Nei",$L$2="Nei")</formula>
    </cfRule>
  </conditionalFormatting>
  <conditionalFormatting sqref="B86">
    <cfRule type="expression" dxfId="16" priority="6">
      <formula>AND($L$1="Nei",$L$2="Nei")</formula>
    </cfRule>
  </conditionalFormatting>
  <conditionalFormatting sqref="B109">
    <cfRule type="expression" dxfId="15" priority="4">
      <formula>AND($L$1="Nei",$L$2="Nei")</formula>
    </cfRule>
  </conditionalFormatting>
  <conditionalFormatting sqref="E12:H18">
    <cfRule type="notContainsBlanks" dxfId="14" priority="1">
      <formula>LEN(TRIM(E12))&gt;0</formula>
    </cfRule>
  </conditionalFormatting>
  <dataValidations count="2">
    <dataValidation type="decimal" operator="greaterThanOrEqual" allowBlank="1" showInputMessage="1" showErrorMessage="1" errorTitle="Ugyldig input" error="Input må være et tall" sqref="B113 D58:G61 C97:C98 C36:C38 C75:C76 C79:C83 D12:H18 H81 D79:J79 D82:J82 D80:G81 I80:J81" xr:uid="{CFB59946-B825-49AA-9BD9-02AF5BF97F8F}">
      <formula1>0</formula1>
    </dataValidation>
    <dataValidation operator="greaterThanOrEqual" allowBlank="1" showInputMessage="1" showErrorMessage="1" errorTitle="Ugyldig input" error="Input må være et tall" sqref="C74" xr:uid="{BB502728-07F3-4D82-A77E-542F77937440}"/>
  </dataValidations>
  <pageMargins left="0.25" right="0.25" top="0.75" bottom="0.75" header="0.3" footer="0.3"/>
  <pageSetup paperSize="9" scale="35" fitToHeight="0" orientation="portrait" r:id="rId1"/>
  <headerFooter>
    <oddFooter>&amp;C_x000D_&amp;1#&amp;"Verdana"&amp;7&amp;K000000 Confidential</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600A0-40B4-498A-B403-4D96C2B19A56}">
  <sheetPr codeName="Sheet5">
    <tabColor rgb="FF38806A"/>
  </sheetPr>
  <dimension ref="A1:P119"/>
  <sheetViews>
    <sheetView showGridLines="0" topLeftCell="B63" zoomScale="90" zoomScaleNormal="70" workbookViewId="0">
      <selection activeCell="B100" sqref="B100:F104"/>
    </sheetView>
  </sheetViews>
  <sheetFormatPr defaultColWidth="11.42578125" defaultRowHeight="14.25" x14ac:dyDescent="0.2"/>
  <cols>
    <col min="1" max="1" width="11.42578125" style="1"/>
    <col min="2" max="2" width="46.5703125" style="1" customWidth="1"/>
    <col min="3" max="3" width="38.5703125" style="1" customWidth="1"/>
    <col min="4" max="8" width="23.5703125" style="1" customWidth="1"/>
    <col min="9" max="9" width="23.42578125" style="1" customWidth="1"/>
    <col min="10" max="11" width="18.42578125" style="1" customWidth="1"/>
    <col min="12" max="16384" width="11.42578125" style="1"/>
  </cols>
  <sheetData>
    <row r="1" spans="1:16" ht="15" x14ac:dyDescent="0.25">
      <c r="A1" s="133"/>
      <c r="K1" s="160"/>
      <c r="L1" s="161" t="str">
        <f>Sammendrag!B29</f>
        <v>Ja</v>
      </c>
      <c r="M1" s="160"/>
    </row>
    <row r="2" spans="1:16" s="133" customFormat="1" ht="30" customHeight="1" x14ac:dyDescent="0.5">
      <c r="B2" s="107" t="s">
        <v>115</v>
      </c>
      <c r="C2" s="134"/>
      <c r="D2" s="134"/>
      <c r="E2" s="134"/>
      <c r="F2" s="134"/>
      <c r="G2" s="134"/>
      <c r="H2" s="134"/>
      <c r="I2" s="134"/>
      <c r="J2" s="134"/>
      <c r="K2" s="162"/>
      <c r="L2" s="163"/>
      <c r="M2" s="164"/>
    </row>
    <row r="3" spans="1:16" s="133" customFormat="1" ht="21" x14ac:dyDescent="0.35">
      <c r="B3" s="135"/>
      <c r="C3" s="134"/>
      <c r="D3" s="134"/>
      <c r="E3" s="134"/>
      <c r="F3" s="134"/>
      <c r="G3" s="134"/>
      <c r="H3" s="134"/>
      <c r="I3" s="134"/>
      <c r="J3" s="134"/>
      <c r="K3" s="162"/>
      <c r="L3" s="162"/>
      <c r="M3" s="164"/>
    </row>
    <row r="4" spans="1:16" s="133" customFormat="1" ht="15" customHeight="1" x14ac:dyDescent="0.25">
      <c r="B4" s="306"/>
      <c r="C4" s="306"/>
      <c r="D4" s="306"/>
      <c r="E4" s="306"/>
      <c r="F4" s="306"/>
      <c r="G4" s="134"/>
      <c r="H4" s="134"/>
      <c r="I4" s="134"/>
      <c r="J4" s="134"/>
      <c r="K4" s="162"/>
      <c r="L4" s="162"/>
      <c r="M4" s="164"/>
    </row>
    <row r="5" spans="1:16" s="133" customFormat="1" ht="21" customHeight="1" x14ac:dyDescent="0.25">
      <c r="B5" s="306"/>
      <c r="C5" s="306"/>
      <c r="D5" s="306"/>
      <c r="E5" s="306"/>
      <c r="F5" s="306"/>
      <c r="G5" s="134"/>
      <c r="H5" s="134"/>
      <c r="I5" s="134"/>
      <c r="J5" s="134"/>
      <c r="K5" s="162"/>
      <c r="L5" s="162"/>
      <c r="M5" s="164"/>
    </row>
    <row r="6" spans="1:16" s="133" customFormat="1" ht="21" customHeight="1" x14ac:dyDescent="0.25">
      <c r="B6" s="136"/>
      <c r="C6" s="136"/>
      <c r="D6" s="136"/>
      <c r="E6" s="136"/>
      <c r="F6" s="134"/>
      <c r="G6" s="134"/>
      <c r="H6" s="134"/>
      <c r="I6" s="134"/>
      <c r="J6" s="134"/>
      <c r="K6" s="134"/>
      <c r="L6" s="134"/>
    </row>
    <row r="7" spans="1:16" s="133" customFormat="1" ht="20.100000000000001" customHeight="1" x14ac:dyDescent="0.25">
      <c r="B7" s="137"/>
      <c r="C7" s="134"/>
      <c r="D7" s="134"/>
      <c r="E7" s="134"/>
      <c r="F7" s="134"/>
      <c r="G7" s="134"/>
      <c r="H7" s="134"/>
      <c r="I7" s="134"/>
      <c r="J7" s="134"/>
      <c r="K7" s="134"/>
      <c r="L7" s="134"/>
    </row>
    <row r="8" spans="1:16" ht="21" x14ac:dyDescent="0.35">
      <c r="B8" s="22" t="s">
        <v>53</v>
      </c>
      <c r="C8" s="11"/>
      <c r="D8" s="11"/>
      <c r="E8" s="11"/>
      <c r="F8" s="11"/>
      <c r="G8" s="11"/>
      <c r="H8" s="11"/>
      <c r="I8" s="11"/>
      <c r="J8" s="11"/>
      <c r="K8" s="11"/>
      <c r="L8" s="11"/>
      <c r="M8" s="11"/>
      <c r="N8" s="11"/>
      <c r="O8" s="11"/>
      <c r="P8" s="11"/>
    </row>
    <row r="9" spans="1:16" ht="54" customHeight="1" x14ac:dyDescent="0.25">
      <c r="B9" s="257" t="s">
        <v>188</v>
      </c>
      <c r="C9" s="257"/>
      <c r="D9" s="257"/>
      <c r="E9" s="257"/>
      <c r="F9" s="257"/>
      <c r="G9" s="305"/>
      <c r="H9" s="305"/>
      <c r="I9" s="11"/>
      <c r="J9" s="11"/>
      <c r="K9" s="11"/>
      <c r="L9" s="11"/>
      <c r="M9" s="11"/>
      <c r="N9" s="11"/>
      <c r="O9" s="11"/>
      <c r="P9" s="11"/>
    </row>
    <row r="10" spans="1:16" ht="35.1" customHeight="1" x14ac:dyDescent="0.25">
      <c r="B10" s="20"/>
      <c r="C10" s="116"/>
      <c r="D10" s="116"/>
      <c r="E10" s="269" t="s">
        <v>54</v>
      </c>
      <c r="F10" s="270"/>
      <c r="G10" s="270"/>
      <c r="H10" s="271"/>
      <c r="I10" s="11"/>
      <c r="J10" s="11"/>
      <c r="K10" s="11"/>
      <c r="L10" s="11"/>
      <c r="M10" s="11"/>
      <c r="N10" s="11"/>
      <c r="O10" s="11"/>
      <c r="P10" s="11"/>
    </row>
    <row r="11" spans="1:16" ht="69" customHeight="1" x14ac:dyDescent="0.25">
      <c r="B11" s="69" t="s">
        <v>55</v>
      </c>
      <c r="C11" s="70" t="s">
        <v>56</v>
      </c>
      <c r="D11" s="71" t="s">
        <v>57</v>
      </c>
      <c r="E11" s="71" t="s">
        <v>58</v>
      </c>
      <c r="F11" s="71" t="s">
        <v>59</v>
      </c>
      <c r="G11" s="71" t="s">
        <v>60</v>
      </c>
      <c r="H11" s="71" t="s">
        <v>61</v>
      </c>
      <c r="I11" s="71" t="s">
        <v>62</v>
      </c>
      <c r="J11" s="32"/>
      <c r="K11" s="32"/>
      <c r="L11" s="11"/>
      <c r="M11" s="11"/>
      <c r="N11" s="11"/>
      <c r="O11" s="11"/>
      <c r="P11" s="11"/>
    </row>
    <row r="12" spans="1:16" ht="31.5" customHeight="1" x14ac:dyDescent="0.25">
      <c r="B12" s="84" t="s">
        <v>63</v>
      </c>
      <c r="C12" s="88" t="s">
        <v>223</v>
      </c>
      <c r="D12" s="177">
        <v>0.65</v>
      </c>
      <c r="E12" s="178">
        <v>0.04</v>
      </c>
      <c r="F12" s="179">
        <v>0.03</v>
      </c>
      <c r="G12" s="179"/>
      <c r="H12" s="179"/>
      <c r="I12" s="89">
        <f>IFERROR(SUM(D12:H12)/SUM($D$19:$H$19),0)</f>
        <v>7.5622308581031403E-3</v>
      </c>
      <c r="J12" s="32"/>
      <c r="K12" s="32"/>
      <c r="L12" s="11"/>
      <c r="M12" s="11"/>
      <c r="N12" s="11"/>
      <c r="O12" s="11"/>
      <c r="P12" s="11"/>
    </row>
    <row r="13" spans="1:16" ht="31.5" customHeight="1" x14ac:dyDescent="0.25">
      <c r="B13" s="84" t="s">
        <v>64</v>
      </c>
      <c r="C13" s="88" t="s">
        <v>224</v>
      </c>
      <c r="D13" s="177">
        <v>6.35</v>
      </c>
      <c r="E13" s="178">
        <v>0.17</v>
      </c>
      <c r="F13" s="179">
        <v>0.24</v>
      </c>
      <c r="G13" s="179"/>
      <c r="H13" s="179"/>
      <c r="I13" s="89">
        <f t="shared" ref="I13:I16" si="0">IFERROR(SUM(D13:H13)/SUM($D$19:$H$19),0)</f>
        <v>7.1000945278857253E-2</v>
      </c>
      <c r="J13" s="32"/>
      <c r="K13" s="32"/>
      <c r="L13" s="11"/>
      <c r="M13" s="11"/>
      <c r="N13" s="11"/>
      <c r="O13" s="11"/>
      <c r="P13" s="11"/>
    </row>
    <row r="14" spans="1:16" ht="31.5" customHeight="1" x14ac:dyDescent="0.25">
      <c r="B14" s="84" t="s">
        <v>65</v>
      </c>
      <c r="C14" s="90" t="s">
        <v>229</v>
      </c>
      <c r="D14" s="177">
        <v>29.79</v>
      </c>
      <c r="E14" s="178">
        <v>1.1000000000000001</v>
      </c>
      <c r="F14" s="179">
        <v>1.1200000000000001</v>
      </c>
      <c r="G14" s="179"/>
      <c r="H14" s="179">
        <v>3.49</v>
      </c>
      <c r="I14" s="89">
        <f t="shared" si="0"/>
        <v>0.37285999369814093</v>
      </c>
      <c r="J14" s="32"/>
      <c r="K14" s="32"/>
      <c r="L14" s="11"/>
      <c r="M14" s="11"/>
      <c r="N14" s="11"/>
      <c r="O14" s="11"/>
      <c r="P14" s="11"/>
    </row>
    <row r="15" spans="1:16" ht="31.5" customHeight="1" x14ac:dyDescent="0.25">
      <c r="B15" s="84" t="s">
        <v>66</v>
      </c>
      <c r="C15" s="90" t="s">
        <v>225</v>
      </c>
      <c r="D15" s="177">
        <v>13.88</v>
      </c>
      <c r="E15" s="178">
        <v>0.27</v>
      </c>
      <c r="F15" s="179">
        <v>0.78</v>
      </c>
      <c r="G15" s="179"/>
      <c r="H15" s="179">
        <v>3.08</v>
      </c>
      <c r="I15" s="89">
        <f t="shared" si="0"/>
        <v>0.18916080243671879</v>
      </c>
      <c r="J15" s="32"/>
      <c r="K15" s="32"/>
      <c r="L15" s="11"/>
      <c r="M15" s="11"/>
      <c r="N15" s="11"/>
      <c r="O15" s="11"/>
      <c r="P15" s="11"/>
    </row>
    <row r="16" spans="1:16" ht="31.5" customHeight="1" x14ac:dyDescent="0.25">
      <c r="B16" s="84" t="s">
        <v>67</v>
      </c>
      <c r="C16" s="90" t="s">
        <v>227</v>
      </c>
      <c r="D16" s="177">
        <v>20.36</v>
      </c>
      <c r="E16" s="178">
        <v>1.53</v>
      </c>
      <c r="F16" s="179">
        <v>1.64</v>
      </c>
      <c r="G16" s="179"/>
      <c r="H16" s="179">
        <v>4.4400000000000004</v>
      </c>
      <c r="I16" s="89">
        <f t="shared" si="0"/>
        <v>0.29377166264047894</v>
      </c>
      <c r="J16" s="32"/>
      <c r="K16" s="32"/>
      <c r="L16" s="11"/>
      <c r="M16" s="11"/>
      <c r="N16" s="11"/>
      <c r="O16" s="11"/>
      <c r="P16" s="11"/>
    </row>
    <row r="17" spans="2:16" ht="31.5" customHeight="1" x14ac:dyDescent="0.25">
      <c r="B17" s="84" t="s">
        <v>68</v>
      </c>
      <c r="C17" s="90" t="s">
        <v>228</v>
      </c>
      <c r="D17" s="177">
        <v>4.8</v>
      </c>
      <c r="E17" s="178">
        <v>0.05</v>
      </c>
      <c r="F17" s="179">
        <v>0.2</v>
      </c>
      <c r="G17" s="179"/>
      <c r="H17" s="179">
        <v>0.84</v>
      </c>
      <c r="I17" s="89">
        <f>IFERROR(SUM(D17:H17)/SUM($D$19:$H$19),0)</f>
        <v>6.186324965864929E-2</v>
      </c>
      <c r="J17" s="32"/>
      <c r="K17" s="32"/>
      <c r="L17" s="11"/>
      <c r="M17" s="11"/>
      <c r="N17" s="11"/>
      <c r="O17" s="11"/>
      <c r="P17" s="11"/>
    </row>
    <row r="18" spans="2:16" ht="31.5" customHeight="1" x14ac:dyDescent="0.25">
      <c r="B18" s="84" t="s">
        <v>69</v>
      </c>
      <c r="C18" s="90" t="s">
        <v>226</v>
      </c>
      <c r="D18" s="177">
        <v>0.31</v>
      </c>
      <c r="E18" s="178">
        <v>0.04</v>
      </c>
      <c r="F18" s="179">
        <v>0.01</v>
      </c>
      <c r="G18" s="179"/>
      <c r="H18" s="179"/>
      <c r="I18" s="89">
        <f>IFERROR(SUM(D18:H18)/SUM($D$19:$H$19),0)</f>
        <v>3.7811154290515697E-3</v>
      </c>
      <c r="J18" s="32"/>
      <c r="K18" s="32"/>
      <c r="L18" s="11"/>
      <c r="M18" s="11"/>
      <c r="N18" s="11"/>
      <c r="O18" s="11"/>
      <c r="P18" s="11"/>
    </row>
    <row r="19" spans="2:16" ht="24.75" customHeight="1" x14ac:dyDescent="0.25">
      <c r="B19" s="208" t="s">
        <v>116</v>
      </c>
      <c r="C19" s="206"/>
      <c r="D19" s="193">
        <f>SUM(D12:D18)</f>
        <v>76.14</v>
      </c>
      <c r="E19" s="216">
        <f>SUM(E12:E18)</f>
        <v>3.2</v>
      </c>
      <c r="F19" s="217">
        <f>SUM(F12:F18)</f>
        <v>4.0199999999999996</v>
      </c>
      <c r="G19" s="217"/>
      <c r="H19" s="218">
        <f>SUM(H12:H18)</f>
        <v>11.850000000000001</v>
      </c>
      <c r="I19" s="207"/>
      <c r="J19" s="32"/>
      <c r="K19" s="32"/>
      <c r="L19" s="11"/>
      <c r="M19" s="11"/>
      <c r="N19" s="11"/>
      <c r="O19" s="11"/>
      <c r="P19" s="11"/>
    </row>
    <row r="20" spans="2:16" ht="15.95" customHeight="1" x14ac:dyDescent="0.25">
      <c r="C20" s="11"/>
      <c r="D20" s="11"/>
      <c r="E20" s="11"/>
      <c r="F20" s="11"/>
      <c r="G20" s="11"/>
      <c r="H20" s="11"/>
      <c r="I20" s="11"/>
      <c r="J20" s="11"/>
      <c r="K20" s="11"/>
      <c r="L20" s="11"/>
      <c r="M20" s="11"/>
      <c r="N20" s="11"/>
      <c r="O20" s="11"/>
      <c r="P20" s="11"/>
    </row>
    <row r="21" spans="2:16" ht="43.5" customHeight="1" x14ac:dyDescent="0.25">
      <c r="B21" s="272" t="s">
        <v>70</v>
      </c>
      <c r="C21" s="272"/>
      <c r="D21" s="272"/>
      <c r="E21" s="11"/>
      <c r="F21" s="11"/>
      <c r="G21" s="11"/>
      <c r="H21" s="11"/>
      <c r="I21" s="11"/>
      <c r="J21" s="11"/>
      <c r="K21" s="11"/>
      <c r="L21" s="11"/>
    </row>
    <row r="22" spans="2:16" ht="15" x14ac:dyDescent="0.25">
      <c r="B22" s="311" t="s">
        <v>234</v>
      </c>
      <c r="C22" s="312"/>
      <c r="D22" s="312"/>
      <c r="E22" s="312"/>
      <c r="F22" s="313"/>
      <c r="H22" s="41"/>
      <c r="I22" s="11"/>
      <c r="J22" s="11"/>
      <c r="K22" s="11"/>
      <c r="L22" s="11"/>
      <c r="M22" s="11"/>
      <c r="N22" s="11"/>
      <c r="O22" s="11"/>
      <c r="P22" s="11"/>
    </row>
    <row r="23" spans="2:16" ht="14.1" customHeight="1" x14ac:dyDescent="0.25">
      <c r="B23" s="314"/>
      <c r="C23" s="315"/>
      <c r="D23" s="315"/>
      <c r="E23" s="315"/>
      <c r="F23" s="316"/>
      <c r="H23" s="11"/>
      <c r="I23" s="11"/>
      <c r="J23" s="11"/>
      <c r="K23" s="11"/>
      <c r="L23" s="11"/>
      <c r="M23" s="11"/>
      <c r="N23" s="11"/>
      <c r="O23" s="11"/>
      <c r="P23" s="11"/>
    </row>
    <row r="24" spans="2:16" ht="14.1" customHeight="1" x14ac:dyDescent="0.25">
      <c r="B24" s="314"/>
      <c r="C24" s="315"/>
      <c r="D24" s="315"/>
      <c r="E24" s="315"/>
      <c r="F24" s="316"/>
      <c r="H24" s="11"/>
      <c r="I24" s="11"/>
      <c r="J24" s="11"/>
      <c r="K24" s="11"/>
      <c r="L24" s="11"/>
      <c r="M24" s="11"/>
      <c r="N24" s="11"/>
      <c r="O24" s="11"/>
      <c r="P24" s="11"/>
    </row>
    <row r="25" spans="2:16" ht="14.1" customHeight="1" x14ac:dyDescent="0.25">
      <c r="B25" s="314"/>
      <c r="C25" s="315"/>
      <c r="D25" s="315"/>
      <c r="E25" s="315"/>
      <c r="F25" s="316"/>
      <c r="H25" s="11"/>
      <c r="I25" s="11"/>
      <c r="J25" s="11"/>
      <c r="K25" s="11"/>
      <c r="L25" s="11"/>
      <c r="M25" s="11"/>
      <c r="N25" s="11"/>
      <c r="O25" s="11"/>
      <c r="P25" s="11"/>
    </row>
    <row r="26" spans="2:16" ht="14.1" customHeight="1" x14ac:dyDescent="0.25">
      <c r="B26" s="314"/>
      <c r="C26" s="315"/>
      <c r="D26" s="315"/>
      <c r="E26" s="315"/>
      <c r="F26" s="316"/>
      <c r="H26" s="11"/>
      <c r="I26" s="11"/>
      <c r="J26" s="11"/>
      <c r="K26" s="11"/>
      <c r="L26" s="11"/>
      <c r="M26" s="11"/>
      <c r="N26" s="11"/>
      <c r="O26" s="11"/>
      <c r="P26" s="11"/>
    </row>
    <row r="27" spans="2:16" ht="14.1" customHeight="1" x14ac:dyDescent="0.25">
      <c r="B27" s="314"/>
      <c r="C27" s="315"/>
      <c r="D27" s="315"/>
      <c r="E27" s="315"/>
      <c r="F27" s="316"/>
      <c r="H27" s="11"/>
      <c r="I27" s="11"/>
      <c r="J27" s="11"/>
      <c r="K27" s="11"/>
      <c r="L27" s="11"/>
      <c r="M27" s="11"/>
      <c r="N27" s="11"/>
      <c r="O27" s="11"/>
      <c r="P27" s="11"/>
    </row>
    <row r="28" spans="2:16" ht="14.1" customHeight="1" x14ac:dyDescent="0.25">
      <c r="B28" s="314"/>
      <c r="C28" s="315"/>
      <c r="D28" s="315"/>
      <c r="E28" s="315"/>
      <c r="F28" s="316"/>
      <c r="H28" s="32"/>
      <c r="I28" s="32"/>
      <c r="J28" s="11"/>
      <c r="K28" s="11"/>
      <c r="L28" s="11"/>
      <c r="M28" s="11"/>
      <c r="N28" s="11"/>
      <c r="O28" s="11"/>
      <c r="P28" s="11"/>
    </row>
    <row r="29" spans="2:16" ht="14.1" customHeight="1" x14ac:dyDescent="0.25">
      <c r="B29" s="317"/>
      <c r="C29" s="318"/>
      <c r="D29" s="318"/>
      <c r="E29" s="318"/>
      <c r="F29" s="319"/>
      <c r="H29" s="32"/>
      <c r="I29" s="32"/>
      <c r="J29" s="11"/>
      <c r="K29" s="11"/>
      <c r="L29" s="11"/>
      <c r="M29" s="11"/>
      <c r="N29" s="11"/>
      <c r="O29" s="11"/>
      <c r="P29" s="11"/>
    </row>
    <row r="30" spans="2:16" ht="15" x14ac:dyDescent="0.25">
      <c r="B30" s="139"/>
      <c r="C30" s="139"/>
      <c r="D30" s="139"/>
      <c r="E30" s="139"/>
      <c r="F30" s="139"/>
      <c r="G30" s="134"/>
      <c r="H30" s="134"/>
      <c r="I30" s="134"/>
      <c r="J30" s="134"/>
      <c r="K30" s="134"/>
      <c r="L30" s="134"/>
      <c r="M30" s="133"/>
      <c r="N30" s="133"/>
      <c r="O30" s="133"/>
      <c r="P30" s="133"/>
    </row>
    <row r="31" spans="2:16" ht="15" x14ac:dyDescent="0.25">
      <c r="B31" s="139"/>
      <c r="C31" s="139"/>
      <c r="D31" s="139"/>
      <c r="E31" s="139"/>
      <c r="F31" s="139"/>
      <c r="G31" s="134"/>
      <c r="H31" s="134"/>
      <c r="I31" s="134"/>
      <c r="J31" s="134"/>
      <c r="K31" s="134"/>
      <c r="L31" s="134"/>
      <c r="M31" s="133"/>
      <c r="N31" s="133"/>
      <c r="O31" s="133"/>
      <c r="P31" s="133"/>
    </row>
    <row r="32" spans="2:16" ht="21" x14ac:dyDescent="0.35">
      <c r="B32" s="22" t="s">
        <v>117</v>
      </c>
      <c r="C32" s="11"/>
      <c r="D32" s="11"/>
      <c r="E32" s="32"/>
      <c r="F32" s="32"/>
      <c r="G32" s="32"/>
      <c r="H32" s="32"/>
      <c r="I32" s="32"/>
      <c r="J32" s="11"/>
      <c r="K32" s="11"/>
      <c r="L32" s="11"/>
      <c r="M32" s="11"/>
      <c r="N32" s="11"/>
      <c r="O32" s="11"/>
      <c r="P32" s="11"/>
    </row>
    <row r="33" spans="2:16" ht="39.75" customHeight="1" x14ac:dyDescent="0.25">
      <c r="B33" s="268" t="s">
        <v>190</v>
      </c>
      <c r="C33" s="268"/>
      <c r="D33" s="268"/>
      <c r="E33" s="268"/>
      <c r="F33" s="268"/>
      <c r="G33" s="268"/>
      <c r="H33" s="32"/>
      <c r="I33" s="32"/>
      <c r="J33" s="11"/>
      <c r="K33" s="11"/>
      <c r="L33" s="11"/>
      <c r="M33" s="11"/>
      <c r="N33" s="11"/>
      <c r="O33" s="11"/>
      <c r="P33" s="11"/>
    </row>
    <row r="34" spans="2:16" ht="27.75" customHeight="1" x14ac:dyDescent="0.25">
      <c r="B34" s="69" t="s">
        <v>72</v>
      </c>
      <c r="C34" s="70" t="s">
        <v>73</v>
      </c>
      <c r="D34" s="71" t="s">
        <v>74</v>
      </c>
      <c r="E34" s="11"/>
      <c r="F34" s="11"/>
      <c r="G34" s="11"/>
      <c r="H34" s="11"/>
      <c r="I34" s="11"/>
      <c r="J34" s="11"/>
      <c r="K34" s="11"/>
      <c r="L34" s="11"/>
      <c r="M34" s="11"/>
      <c r="N34" s="11"/>
      <c r="O34" s="11"/>
      <c r="P34" s="11"/>
    </row>
    <row r="35" spans="2:16" ht="43.5" customHeight="1" x14ac:dyDescent="0.25">
      <c r="B35" s="91" t="s">
        <v>75</v>
      </c>
      <c r="C35" s="180">
        <v>1129</v>
      </c>
      <c r="D35" s="92" t="s">
        <v>76</v>
      </c>
      <c r="E35" s="11"/>
      <c r="F35" s="11"/>
      <c r="G35" s="11"/>
      <c r="H35" s="11"/>
      <c r="I35" s="11"/>
      <c r="J35" s="11"/>
      <c r="K35" s="11"/>
      <c r="L35" s="11"/>
      <c r="M35" s="11"/>
      <c r="N35" s="11"/>
      <c r="O35" s="11"/>
      <c r="P35" s="11"/>
    </row>
    <row r="36" spans="2:16" ht="41.25" customHeight="1" x14ac:dyDescent="0.25">
      <c r="B36" s="93" t="s">
        <v>77</v>
      </c>
      <c r="C36" s="180"/>
      <c r="D36" s="92" t="s">
        <v>76</v>
      </c>
      <c r="E36" s="11"/>
      <c r="F36" s="11"/>
      <c r="G36" s="11"/>
      <c r="H36" s="11"/>
      <c r="I36" s="11"/>
      <c r="J36" s="11"/>
      <c r="K36" s="11"/>
      <c r="L36" s="11"/>
      <c r="M36" s="11"/>
      <c r="N36" s="11"/>
      <c r="O36" s="11"/>
      <c r="P36" s="11"/>
    </row>
    <row r="37" spans="2:16" ht="38.25" customHeight="1" x14ac:dyDescent="0.25">
      <c r="B37" s="93" t="s">
        <v>78</v>
      </c>
      <c r="C37" s="181">
        <v>397094.94</v>
      </c>
      <c r="D37" s="92" t="s">
        <v>79</v>
      </c>
      <c r="E37" s="11"/>
      <c r="F37" s="11"/>
      <c r="G37" s="11"/>
      <c r="H37" s="11"/>
      <c r="I37" s="11"/>
      <c r="J37" s="11"/>
      <c r="K37" s="11"/>
      <c r="L37" s="11"/>
      <c r="M37" s="11"/>
      <c r="N37" s="11"/>
      <c r="O37" s="11"/>
      <c r="P37" s="11"/>
    </row>
    <row r="38" spans="2:16" ht="15" customHeight="1" x14ac:dyDescent="0.25">
      <c r="B38" s="68" t="s">
        <v>80</v>
      </c>
      <c r="C38" s="11"/>
      <c r="D38" s="11"/>
      <c r="E38" s="29"/>
      <c r="F38" s="29"/>
      <c r="G38" s="32"/>
      <c r="H38" s="32"/>
      <c r="I38" s="32"/>
      <c r="J38" s="11"/>
      <c r="K38" s="11"/>
      <c r="L38" s="11"/>
      <c r="M38" s="11"/>
      <c r="N38" s="11"/>
      <c r="O38" s="11"/>
      <c r="P38" s="11"/>
    </row>
    <row r="39" spans="2:16" ht="15.75" x14ac:dyDescent="0.25">
      <c r="B39" s="29"/>
      <c r="C39" s="29"/>
      <c r="D39" s="29"/>
      <c r="E39" s="29"/>
      <c r="F39" s="29"/>
      <c r="G39" s="32"/>
      <c r="H39" s="32"/>
      <c r="I39" s="32"/>
      <c r="J39" s="11"/>
      <c r="K39" s="11"/>
      <c r="L39" s="11"/>
      <c r="M39" s="11"/>
      <c r="N39" s="11"/>
      <c r="O39" s="11"/>
      <c r="P39" s="11"/>
    </row>
    <row r="40" spans="2:16" ht="37.5" customHeight="1" x14ac:dyDescent="0.25">
      <c r="B40" s="268" t="s">
        <v>81</v>
      </c>
      <c r="C40" s="268"/>
      <c r="D40" s="268"/>
      <c r="E40" s="268"/>
      <c r="F40" s="268"/>
      <c r="G40" s="268"/>
      <c r="H40" s="132"/>
      <c r="I40" s="134"/>
      <c r="J40" s="134"/>
      <c r="K40" s="134"/>
      <c r="L40" s="134"/>
      <c r="M40" s="133"/>
      <c r="N40" s="133"/>
      <c r="O40" s="133"/>
      <c r="P40" s="133"/>
    </row>
    <row r="41" spans="2:16" ht="18" customHeight="1" x14ac:dyDescent="0.25">
      <c r="B41" s="277" t="s">
        <v>249</v>
      </c>
      <c r="C41" s="278"/>
      <c r="D41" s="278"/>
      <c r="E41" s="278"/>
      <c r="F41" s="279"/>
      <c r="G41" s="138"/>
      <c r="H41" s="138"/>
      <c r="I41" s="138"/>
      <c r="J41" s="134"/>
      <c r="K41" s="134"/>
      <c r="L41" s="134"/>
      <c r="M41" s="134"/>
      <c r="N41" s="134"/>
      <c r="O41" s="134"/>
      <c r="P41" s="134"/>
    </row>
    <row r="42" spans="2:16" ht="18" customHeight="1" x14ac:dyDescent="0.25">
      <c r="B42" s="280"/>
      <c r="C42" s="281"/>
      <c r="D42" s="281"/>
      <c r="E42" s="281"/>
      <c r="F42" s="282"/>
      <c r="G42" s="138"/>
      <c r="H42" s="138"/>
      <c r="I42" s="138"/>
      <c r="J42" s="134"/>
      <c r="K42" s="134"/>
      <c r="L42" s="134"/>
      <c r="M42" s="134"/>
      <c r="N42" s="134"/>
      <c r="O42" s="134"/>
      <c r="P42" s="134"/>
    </row>
    <row r="43" spans="2:16" ht="18" customHeight="1" x14ac:dyDescent="0.25">
      <c r="B43" s="280"/>
      <c r="C43" s="281"/>
      <c r="D43" s="281"/>
      <c r="E43" s="281"/>
      <c r="F43" s="282"/>
      <c r="G43" s="138"/>
      <c r="H43" s="138"/>
      <c r="I43" s="138"/>
      <c r="J43" s="134"/>
      <c r="K43" s="134"/>
      <c r="L43" s="134"/>
      <c r="M43" s="134"/>
      <c r="N43" s="134"/>
      <c r="O43" s="134"/>
      <c r="P43" s="134"/>
    </row>
    <row r="44" spans="2:16" ht="18" customHeight="1" x14ac:dyDescent="0.25">
      <c r="B44" s="280"/>
      <c r="C44" s="281"/>
      <c r="D44" s="281"/>
      <c r="E44" s="281"/>
      <c r="F44" s="282"/>
      <c r="G44" s="138"/>
      <c r="H44" s="138"/>
      <c r="I44" s="138"/>
      <c r="J44" s="134"/>
      <c r="K44" s="134"/>
      <c r="L44" s="134"/>
      <c r="M44" s="134"/>
      <c r="N44" s="134"/>
      <c r="O44" s="134"/>
      <c r="P44" s="134"/>
    </row>
    <row r="45" spans="2:16" ht="18" customHeight="1" x14ac:dyDescent="0.25">
      <c r="B45" s="280"/>
      <c r="C45" s="281"/>
      <c r="D45" s="281"/>
      <c r="E45" s="281"/>
      <c r="F45" s="282"/>
      <c r="G45" s="138"/>
      <c r="H45" s="138"/>
      <c r="I45" s="138"/>
      <c r="J45" s="134"/>
      <c r="K45" s="134"/>
      <c r="L45" s="134"/>
      <c r="M45" s="134"/>
      <c r="N45" s="134"/>
      <c r="O45" s="134"/>
      <c r="P45" s="134"/>
    </row>
    <row r="46" spans="2:16" ht="18" customHeight="1" x14ac:dyDescent="0.25">
      <c r="B46" s="280"/>
      <c r="C46" s="281"/>
      <c r="D46" s="281"/>
      <c r="E46" s="281"/>
      <c r="F46" s="282"/>
      <c r="G46" s="138"/>
      <c r="H46" s="138"/>
      <c r="I46" s="138"/>
      <c r="J46" s="134"/>
      <c r="K46" s="134"/>
      <c r="L46" s="134"/>
      <c r="M46" s="134"/>
      <c r="N46" s="134"/>
      <c r="O46" s="134"/>
      <c r="P46" s="134"/>
    </row>
    <row r="47" spans="2:16" ht="18" customHeight="1" x14ac:dyDescent="0.25">
      <c r="B47" s="280"/>
      <c r="C47" s="281"/>
      <c r="D47" s="281"/>
      <c r="E47" s="281"/>
      <c r="F47" s="282"/>
      <c r="G47" s="138"/>
      <c r="H47" s="138"/>
      <c r="I47" s="138"/>
      <c r="J47" s="134"/>
      <c r="K47" s="134"/>
      <c r="L47" s="134"/>
      <c r="M47" s="134"/>
      <c r="N47" s="134"/>
      <c r="O47" s="134"/>
      <c r="P47" s="134"/>
    </row>
    <row r="48" spans="2:16" ht="18" customHeight="1" x14ac:dyDescent="0.25">
      <c r="B48" s="280"/>
      <c r="C48" s="281"/>
      <c r="D48" s="281"/>
      <c r="E48" s="281"/>
      <c r="F48" s="282"/>
      <c r="G48" s="138"/>
      <c r="H48" s="138"/>
      <c r="I48" s="138"/>
      <c r="J48" s="134"/>
      <c r="K48" s="134"/>
      <c r="L48" s="134"/>
      <c r="M48" s="134"/>
      <c r="N48" s="134"/>
      <c r="O48" s="134"/>
      <c r="P48" s="134"/>
    </row>
    <row r="49" spans="2:16" ht="18" customHeight="1" x14ac:dyDescent="0.25">
      <c r="B49" s="280"/>
      <c r="C49" s="281"/>
      <c r="D49" s="281"/>
      <c r="E49" s="281"/>
      <c r="F49" s="282"/>
      <c r="G49" s="138"/>
      <c r="H49" s="138"/>
      <c r="I49" s="138"/>
      <c r="J49" s="134"/>
      <c r="K49" s="134"/>
      <c r="L49" s="134"/>
      <c r="M49" s="134"/>
      <c r="N49" s="134"/>
      <c r="O49" s="134"/>
      <c r="P49" s="134"/>
    </row>
    <row r="50" spans="2:16" ht="18" customHeight="1" x14ac:dyDescent="0.25">
      <c r="B50" s="280"/>
      <c r="C50" s="281"/>
      <c r="D50" s="281"/>
      <c r="E50" s="281"/>
      <c r="F50" s="282"/>
      <c r="G50" s="138"/>
      <c r="H50" s="138"/>
      <c r="I50" s="138"/>
      <c r="J50" s="134"/>
      <c r="K50" s="134"/>
      <c r="L50" s="134"/>
      <c r="M50" s="134"/>
      <c r="N50" s="134"/>
      <c r="O50" s="134"/>
      <c r="P50" s="134"/>
    </row>
    <row r="51" spans="2:16" ht="18" customHeight="1" x14ac:dyDescent="0.25">
      <c r="B51" s="283"/>
      <c r="C51" s="284"/>
      <c r="D51" s="284"/>
      <c r="E51" s="284"/>
      <c r="F51" s="285"/>
      <c r="G51" s="138"/>
      <c r="H51" s="138"/>
      <c r="I51" s="138"/>
      <c r="J51" s="134"/>
      <c r="K51" s="134"/>
      <c r="L51" s="134"/>
      <c r="M51" s="134"/>
      <c r="N51" s="134"/>
      <c r="O51" s="134"/>
      <c r="P51" s="134"/>
    </row>
    <row r="52" spans="2:16" ht="15" x14ac:dyDescent="0.25">
      <c r="B52" s="11"/>
      <c r="C52" s="11"/>
      <c r="D52" s="11"/>
      <c r="E52" s="32"/>
      <c r="F52" s="32"/>
      <c r="G52" s="32"/>
      <c r="H52" s="32"/>
      <c r="I52" s="32"/>
      <c r="J52" s="11"/>
      <c r="K52" s="11"/>
      <c r="L52" s="11"/>
      <c r="M52" s="11"/>
      <c r="N52" s="11"/>
      <c r="O52" s="11"/>
      <c r="P52" s="11"/>
    </row>
    <row r="53" spans="2:16" ht="15" x14ac:dyDescent="0.25">
      <c r="B53" s="11"/>
      <c r="C53" s="11"/>
      <c r="D53" s="11"/>
      <c r="E53" s="32"/>
      <c r="F53" s="32"/>
      <c r="G53" s="32"/>
      <c r="H53" s="32"/>
      <c r="I53" s="32"/>
      <c r="J53" s="11"/>
      <c r="K53" s="11"/>
      <c r="L53" s="11"/>
      <c r="M53" s="11"/>
      <c r="N53" s="11"/>
      <c r="O53" s="11"/>
      <c r="P53" s="11"/>
    </row>
    <row r="54" spans="2:16" ht="21" x14ac:dyDescent="0.35">
      <c r="B54" s="22" t="s">
        <v>82</v>
      </c>
      <c r="C54" s="11"/>
      <c r="D54" s="11"/>
      <c r="E54" s="11"/>
      <c r="F54" s="11"/>
      <c r="G54" s="11"/>
      <c r="H54" s="11"/>
      <c r="I54" s="11"/>
      <c r="J54" s="11"/>
      <c r="K54" s="11"/>
      <c r="L54" s="11"/>
      <c r="M54" s="11"/>
      <c r="N54" s="11"/>
      <c r="O54" s="11"/>
      <c r="P54" s="11"/>
    </row>
    <row r="55" spans="2:16" ht="18.75" x14ac:dyDescent="0.25">
      <c r="B55" s="268" t="s">
        <v>189</v>
      </c>
      <c r="C55" s="268"/>
      <c r="D55" s="268"/>
      <c r="E55" s="268"/>
      <c r="F55" s="268"/>
      <c r="G55" s="268"/>
      <c r="H55" s="268"/>
      <c r="I55" s="11"/>
      <c r="J55" s="11"/>
      <c r="K55" s="11"/>
      <c r="L55" s="11"/>
      <c r="M55" s="11"/>
      <c r="N55" s="11"/>
      <c r="O55" s="11"/>
      <c r="P55" s="11"/>
    </row>
    <row r="56" spans="2:16" ht="53.25" x14ac:dyDescent="0.25">
      <c r="B56" s="200" t="s">
        <v>83</v>
      </c>
      <c r="C56" s="194" t="s">
        <v>84</v>
      </c>
      <c r="D56" s="189" t="s">
        <v>210</v>
      </c>
      <c r="E56" s="188" t="s">
        <v>118</v>
      </c>
      <c r="F56" s="188" t="s">
        <v>119</v>
      </c>
      <c r="G56" s="188" t="s">
        <v>211</v>
      </c>
      <c r="H56" s="11"/>
      <c r="I56" s="11"/>
      <c r="J56" s="11"/>
      <c r="K56" s="11"/>
      <c r="L56" s="11"/>
      <c r="M56" s="11"/>
      <c r="N56" s="11"/>
      <c r="O56" s="11"/>
      <c r="P56" s="11"/>
    </row>
    <row r="57" spans="2:16" ht="20.100000000000001" customHeight="1" x14ac:dyDescent="0.25">
      <c r="B57" s="199" t="s">
        <v>86</v>
      </c>
      <c r="C57" s="195" t="s">
        <v>231</v>
      </c>
      <c r="D57" s="190"/>
      <c r="E57" s="203">
        <v>77.599999999999994</v>
      </c>
      <c r="F57" s="203">
        <v>489873</v>
      </c>
      <c r="G57" s="190">
        <v>7341849</v>
      </c>
      <c r="H57" s="11"/>
      <c r="I57" s="11"/>
      <c r="J57" s="11"/>
      <c r="K57" s="11"/>
      <c r="L57" s="11"/>
      <c r="M57" s="11"/>
      <c r="N57" s="11"/>
      <c r="O57" s="11"/>
      <c r="P57" s="11"/>
    </row>
    <row r="58" spans="2:16" ht="20.100000000000001" customHeight="1" x14ac:dyDescent="0.25">
      <c r="B58" s="187" t="s">
        <v>87</v>
      </c>
      <c r="C58" s="196" t="s">
        <v>231</v>
      </c>
      <c r="D58" s="190"/>
      <c r="E58" s="203">
        <v>7.8</v>
      </c>
      <c r="F58" s="203">
        <v>49400</v>
      </c>
      <c r="G58" s="190">
        <v>739902</v>
      </c>
      <c r="H58" s="11"/>
      <c r="I58" s="11"/>
      <c r="J58" s="11"/>
      <c r="K58" s="11"/>
      <c r="L58" s="11"/>
      <c r="M58" s="11"/>
      <c r="N58" s="11"/>
      <c r="O58" s="11"/>
      <c r="P58" s="11"/>
    </row>
    <row r="59" spans="2:16" ht="20.100000000000001" customHeight="1" x14ac:dyDescent="0.25">
      <c r="B59" s="187" t="s">
        <v>88</v>
      </c>
      <c r="C59" s="197" t="s">
        <v>231</v>
      </c>
      <c r="D59" s="191"/>
      <c r="E59" s="204">
        <v>14.4</v>
      </c>
      <c r="F59" s="204">
        <v>91140</v>
      </c>
      <c r="G59" s="191">
        <v>1365925</v>
      </c>
      <c r="H59" s="11"/>
      <c r="I59" s="11"/>
      <c r="J59" s="11"/>
      <c r="K59" s="11"/>
      <c r="L59" s="11"/>
      <c r="M59" s="11"/>
      <c r="N59" s="11"/>
      <c r="O59" s="11"/>
      <c r="P59" s="11"/>
    </row>
    <row r="60" spans="2:16" ht="20.100000000000001" customHeight="1" x14ac:dyDescent="0.25">
      <c r="B60" s="201" t="s">
        <v>89</v>
      </c>
      <c r="C60" s="198" t="s">
        <v>231</v>
      </c>
      <c r="D60" s="192"/>
      <c r="E60" s="205">
        <v>8.6</v>
      </c>
      <c r="F60" s="205">
        <v>64960</v>
      </c>
      <c r="G60" s="192">
        <v>815944</v>
      </c>
      <c r="H60" s="11"/>
      <c r="I60" s="11"/>
      <c r="J60" s="11"/>
      <c r="K60" s="11"/>
      <c r="L60" s="11"/>
      <c r="M60" s="11"/>
      <c r="N60" s="11"/>
      <c r="O60" s="11"/>
      <c r="P60" s="11"/>
    </row>
    <row r="61" spans="2:16" ht="20.100000000000001" customHeight="1" x14ac:dyDescent="0.25">
      <c r="B61" s="202" t="s">
        <v>90</v>
      </c>
      <c r="C61" s="198"/>
      <c r="D61" s="193">
        <f>SUM(D57:D60)</f>
        <v>0</v>
      </c>
      <c r="E61" s="206">
        <f>SUM(E57:E60)</f>
        <v>108.39999999999999</v>
      </c>
      <c r="F61" s="206">
        <f>SUM(F57:F60)</f>
        <v>695373</v>
      </c>
      <c r="G61" s="207">
        <f t="shared" ref="G61" si="1">SUM(G57:G60)</f>
        <v>10263620</v>
      </c>
      <c r="H61" s="11"/>
      <c r="I61" s="11"/>
      <c r="J61" s="11"/>
      <c r="K61" s="11"/>
      <c r="L61" s="11"/>
      <c r="M61" s="11"/>
      <c r="N61" s="11"/>
      <c r="O61" s="11"/>
      <c r="P61" s="11"/>
    </row>
    <row r="62" spans="2:16" ht="15" x14ac:dyDescent="0.25">
      <c r="B62" s="42"/>
      <c r="C62" s="11"/>
      <c r="D62" s="11"/>
      <c r="E62" s="11"/>
      <c r="F62" s="11"/>
      <c r="G62" s="11"/>
      <c r="H62" s="11"/>
      <c r="I62" s="11"/>
      <c r="J62" s="11"/>
      <c r="K62" s="11"/>
      <c r="L62" s="11"/>
      <c r="M62" s="11"/>
      <c r="N62" s="11"/>
      <c r="O62" s="11"/>
      <c r="P62" s="11"/>
    </row>
    <row r="63" spans="2:16" ht="18.75" x14ac:dyDescent="0.3">
      <c r="B63" s="65" t="s">
        <v>91</v>
      </c>
      <c r="C63" s="11"/>
      <c r="D63" s="11"/>
      <c r="E63" s="11"/>
      <c r="F63" s="11"/>
      <c r="G63" s="11"/>
      <c r="H63" s="11"/>
      <c r="I63" s="11"/>
      <c r="J63" s="11"/>
      <c r="K63" s="11"/>
      <c r="L63" s="11"/>
      <c r="M63" s="11"/>
      <c r="N63" s="11"/>
      <c r="O63" s="11"/>
      <c r="P63" s="11"/>
    </row>
    <row r="64" spans="2:16" ht="15" x14ac:dyDescent="0.25">
      <c r="B64" s="286" t="s">
        <v>246</v>
      </c>
      <c r="C64" s="320"/>
      <c r="D64" s="320"/>
      <c r="E64" s="320"/>
      <c r="F64" s="321"/>
      <c r="G64" s="11"/>
      <c r="H64" s="11"/>
      <c r="I64" s="11"/>
      <c r="J64" s="11"/>
      <c r="K64" s="11"/>
      <c r="L64" s="11"/>
      <c r="M64" s="11"/>
      <c r="N64" s="11"/>
      <c r="O64" s="11"/>
      <c r="P64" s="11"/>
    </row>
    <row r="65" spans="2:16" ht="15" x14ac:dyDescent="0.25">
      <c r="B65" s="322"/>
      <c r="C65" s="323"/>
      <c r="D65" s="323"/>
      <c r="E65" s="323"/>
      <c r="F65" s="324"/>
      <c r="G65" s="11"/>
      <c r="H65" s="11"/>
      <c r="I65" s="11"/>
      <c r="J65" s="11"/>
      <c r="K65" s="11"/>
      <c r="L65" s="11"/>
      <c r="M65" s="11"/>
      <c r="N65" s="11"/>
      <c r="O65" s="11"/>
      <c r="P65" s="11"/>
    </row>
    <row r="66" spans="2:16" ht="15" x14ac:dyDescent="0.25">
      <c r="B66" s="322"/>
      <c r="C66" s="323"/>
      <c r="D66" s="323"/>
      <c r="E66" s="323"/>
      <c r="F66" s="324"/>
      <c r="G66" s="11"/>
      <c r="H66" s="11"/>
      <c r="I66" s="11"/>
      <c r="J66" s="11"/>
      <c r="K66" s="11"/>
      <c r="L66" s="11"/>
      <c r="M66" s="11"/>
      <c r="N66" s="11"/>
      <c r="O66" s="11"/>
      <c r="P66" s="11"/>
    </row>
    <row r="67" spans="2:16" ht="15" x14ac:dyDescent="0.25">
      <c r="B67" s="322"/>
      <c r="C67" s="323"/>
      <c r="D67" s="323"/>
      <c r="E67" s="323"/>
      <c r="F67" s="324"/>
      <c r="G67" s="11"/>
      <c r="H67" s="11"/>
      <c r="I67" s="11"/>
      <c r="J67" s="11"/>
      <c r="K67" s="11"/>
      <c r="L67" s="11"/>
      <c r="M67" s="11"/>
      <c r="N67" s="11"/>
      <c r="O67" s="11"/>
      <c r="P67" s="11"/>
    </row>
    <row r="68" spans="2:16" ht="15" x14ac:dyDescent="0.25">
      <c r="B68" s="325"/>
      <c r="C68" s="326"/>
      <c r="D68" s="326"/>
      <c r="E68" s="326"/>
      <c r="F68" s="327"/>
      <c r="G68" s="11"/>
      <c r="H68" s="11"/>
      <c r="I68" s="11"/>
      <c r="J68" s="11"/>
      <c r="K68" s="11"/>
      <c r="L68" s="11"/>
      <c r="M68" s="11"/>
      <c r="N68" s="11"/>
      <c r="O68" s="11"/>
      <c r="P68" s="11"/>
    </row>
    <row r="69" spans="2:16" ht="15" x14ac:dyDescent="0.25">
      <c r="C69" s="11"/>
      <c r="D69" s="11"/>
      <c r="E69" s="11"/>
      <c r="F69" s="11"/>
      <c r="G69" s="11"/>
      <c r="H69" s="11"/>
      <c r="I69" s="11"/>
      <c r="J69" s="11"/>
      <c r="K69" s="11"/>
      <c r="L69" s="11"/>
      <c r="M69" s="11"/>
      <c r="N69" s="11"/>
      <c r="O69" s="11"/>
      <c r="P69" s="11"/>
    </row>
    <row r="70" spans="2:16" ht="15" x14ac:dyDescent="0.25">
      <c r="B70" s="11"/>
      <c r="C70" s="11"/>
      <c r="D70" s="11"/>
      <c r="E70" s="11"/>
      <c r="F70" s="11"/>
      <c r="G70" s="11"/>
      <c r="H70" s="11"/>
      <c r="I70" s="11"/>
      <c r="J70" s="11"/>
      <c r="K70" s="11"/>
      <c r="L70" s="11"/>
      <c r="M70" s="11"/>
      <c r="N70" s="11"/>
      <c r="O70" s="11"/>
      <c r="P70" s="11"/>
    </row>
    <row r="71" spans="2:16" ht="21" x14ac:dyDescent="0.35">
      <c r="B71" s="22" t="s">
        <v>92</v>
      </c>
      <c r="C71" s="11"/>
      <c r="D71" s="11"/>
      <c r="E71" s="11"/>
      <c r="F71" s="11"/>
      <c r="G71" s="11"/>
      <c r="H71" s="11"/>
      <c r="I71" s="11"/>
      <c r="J71" s="11"/>
      <c r="K71" s="11"/>
      <c r="L71" s="11"/>
      <c r="M71" s="11"/>
      <c r="N71" s="11"/>
      <c r="O71" s="11"/>
      <c r="P71" s="11"/>
    </row>
    <row r="72" spans="2:16" ht="43.5" customHeight="1" x14ac:dyDescent="0.25">
      <c r="B72" s="257" t="s">
        <v>120</v>
      </c>
      <c r="C72" s="257"/>
      <c r="D72" s="257"/>
      <c r="E72" s="257"/>
      <c r="F72" s="257"/>
      <c r="G72" s="11"/>
      <c r="H72" s="11"/>
      <c r="I72" s="11"/>
      <c r="J72" s="11"/>
      <c r="K72" s="11"/>
      <c r="L72" s="11"/>
      <c r="M72" s="11"/>
      <c r="N72" s="11"/>
      <c r="O72" s="11"/>
      <c r="P72" s="11"/>
    </row>
    <row r="73" spans="2:16" ht="15" customHeight="1" x14ac:dyDescent="0.25">
      <c r="B73" s="78" t="s">
        <v>93</v>
      </c>
      <c r="C73" s="79" t="s">
        <v>232</v>
      </c>
      <c r="D73" s="29"/>
      <c r="E73" s="29"/>
      <c r="F73" s="29"/>
      <c r="G73" s="11"/>
      <c r="H73" s="11"/>
      <c r="I73" s="11"/>
      <c r="J73" s="11"/>
      <c r="K73" s="11"/>
      <c r="L73" s="11"/>
      <c r="M73" s="11"/>
      <c r="N73" s="11"/>
      <c r="O73" s="11"/>
      <c r="P73" s="11"/>
    </row>
    <row r="74" spans="2:16" ht="15" customHeight="1" x14ac:dyDescent="0.25">
      <c r="B74" s="78" t="s">
        <v>191</v>
      </c>
      <c r="C74" s="79">
        <v>0.1</v>
      </c>
      <c r="D74" s="29"/>
      <c r="E74" s="29"/>
      <c r="F74" s="29"/>
      <c r="G74" s="11"/>
      <c r="H74" s="11"/>
      <c r="I74" s="11"/>
      <c r="J74" s="11"/>
      <c r="K74" s="11"/>
      <c r="L74" s="11"/>
      <c r="M74" s="11"/>
      <c r="N74" s="11"/>
      <c r="O74" s="11"/>
      <c r="P74" s="11"/>
    </row>
    <row r="75" spans="2:16" ht="15" x14ac:dyDescent="0.25">
      <c r="B75" s="40"/>
      <c r="C75" s="117"/>
      <c r="D75" s="117"/>
      <c r="E75" s="117"/>
      <c r="F75" s="117"/>
      <c r="G75" s="11"/>
      <c r="H75" s="11"/>
      <c r="I75" s="11"/>
      <c r="J75" s="11"/>
      <c r="K75" s="11"/>
      <c r="L75" s="11"/>
      <c r="M75" s="11"/>
      <c r="N75" s="11"/>
      <c r="O75" s="11"/>
      <c r="P75" s="11"/>
    </row>
    <row r="76" spans="2:16" ht="18.75" x14ac:dyDescent="0.3">
      <c r="B76" s="140" t="s">
        <v>192</v>
      </c>
      <c r="C76" s="140"/>
      <c r="D76" s="140"/>
      <c r="E76" s="140"/>
      <c r="F76" s="140"/>
      <c r="G76" s="140"/>
      <c r="H76" s="140"/>
      <c r="I76" s="134"/>
      <c r="J76" s="134"/>
      <c r="K76" s="134"/>
      <c r="L76" s="134"/>
      <c r="M76" s="133"/>
      <c r="N76" s="133"/>
      <c r="O76" s="133"/>
      <c r="P76" s="133"/>
    </row>
    <row r="77" spans="2:16" ht="37.5" customHeight="1" x14ac:dyDescent="0.25">
      <c r="B77" s="144" t="s">
        <v>94</v>
      </c>
      <c r="C77" s="145" t="s">
        <v>95</v>
      </c>
      <c r="D77" s="145" t="s">
        <v>96</v>
      </c>
      <c r="E77" s="145" t="s">
        <v>97</v>
      </c>
      <c r="F77" s="145" t="s">
        <v>98</v>
      </c>
      <c r="G77" s="145" t="s">
        <v>99</v>
      </c>
      <c r="H77" s="145" t="s">
        <v>100</v>
      </c>
      <c r="I77" s="145" t="s">
        <v>101</v>
      </c>
      <c r="J77" s="145" t="s">
        <v>102</v>
      </c>
      <c r="K77" s="146"/>
      <c r="L77" s="146"/>
      <c r="M77" s="134"/>
      <c r="N77" s="134"/>
      <c r="O77" s="133"/>
      <c r="P77" s="133"/>
    </row>
    <row r="78" spans="2:16" ht="19.5" customHeight="1" x14ac:dyDescent="0.25">
      <c r="B78" s="147" t="s">
        <v>103</v>
      </c>
      <c r="C78" s="182">
        <v>7.1999999999999995E-2</v>
      </c>
      <c r="D78" s="182"/>
      <c r="E78" s="182">
        <v>0.11</v>
      </c>
      <c r="F78" s="182">
        <v>0.42</v>
      </c>
      <c r="G78" s="182">
        <v>0.3977</v>
      </c>
      <c r="H78" s="185">
        <v>150</v>
      </c>
      <c r="I78" s="183">
        <v>1.6</v>
      </c>
      <c r="J78" s="184">
        <v>190</v>
      </c>
      <c r="K78" s="134"/>
      <c r="L78" s="134"/>
      <c r="M78" s="134"/>
      <c r="N78" s="134"/>
      <c r="O78" s="133"/>
      <c r="P78" s="133"/>
    </row>
    <row r="79" spans="2:16" ht="22.5" customHeight="1" x14ac:dyDescent="0.25">
      <c r="B79" s="147" t="s">
        <v>104</v>
      </c>
      <c r="C79" s="182">
        <v>0.61229999999999996</v>
      </c>
      <c r="D79" s="182"/>
      <c r="E79" s="182">
        <v>0.17730000000000001</v>
      </c>
      <c r="F79" s="182">
        <v>4.4299999999999999E-2</v>
      </c>
      <c r="G79" s="182">
        <v>0.16619999999999999</v>
      </c>
      <c r="H79" s="185">
        <v>150</v>
      </c>
      <c r="I79" s="183">
        <v>0.6</v>
      </c>
      <c r="J79" s="184"/>
      <c r="K79" s="134"/>
      <c r="L79" s="134"/>
      <c r="M79" s="134"/>
      <c r="N79" s="134"/>
      <c r="O79" s="133"/>
      <c r="P79" s="133"/>
    </row>
    <row r="80" spans="2:16" ht="21" customHeight="1" x14ac:dyDescent="0.25">
      <c r="B80" s="147" t="s">
        <v>105</v>
      </c>
      <c r="C80" s="182"/>
      <c r="D80" s="182"/>
      <c r="E80" s="182"/>
      <c r="F80" s="182"/>
      <c r="G80" s="182"/>
      <c r="H80" s="185"/>
      <c r="I80" s="183"/>
      <c r="J80" s="184"/>
      <c r="K80" s="134"/>
      <c r="L80" s="134"/>
      <c r="M80" s="134"/>
      <c r="N80" s="134"/>
      <c r="O80" s="133"/>
      <c r="P80" s="133"/>
    </row>
    <row r="81" spans="2:16" ht="21" customHeight="1" x14ac:dyDescent="0.25">
      <c r="B81" s="147" t="s">
        <v>106</v>
      </c>
      <c r="C81" s="182">
        <v>0.01</v>
      </c>
      <c r="D81" s="182"/>
      <c r="E81" s="182">
        <v>0.04</v>
      </c>
      <c r="F81" s="182">
        <v>0.25</v>
      </c>
      <c r="G81" s="182">
        <v>0.7</v>
      </c>
      <c r="H81" s="185">
        <v>1900</v>
      </c>
      <c r="I81" s="183">
        <v>1.6</v>
      </c>
      <c r="J81" s="184">
        <v>190</v>
      </c>
      <c r="K81" s="134"/>
      <c r="L81" s="134"/>
      <c r="M81" s="134"/>
      <c r="N81" s="134"/>
      <c r="O81" s="133"/>
      <c r="P81" s="133"/>
    </row>
    <row r="82" spans="2:16" ht="26.25" customHeight="1" x14ac:dyDescent="0.25">
      <c r="B82" s="307" t="s">
        <v>107</v>
      </c>
      <c r="C82" s="309">
        <v>1685693</v>
      </c>
      <c r="D82" s="138"/>
      <c r="E82" s="138"/>
      <c r="F82" s="138"/>
      <c r="G82" s="138"/>
      <c r="H82" s="138"/>
      <c r="I82" s="134"/>
      <c r="J82" s="134"/>
      <c r="K82" s="134"/>
      <c r="L82" s="134"/>
      <c r="M82" s="133"/>
      <c r="N82" s="133"/>
      <c r="O82" s="133"/>
      <c r="P82" s="133"/>
    </row>
    <row r="83" spans="2:16" ht="15.75" thickBot="1" x14ac:dyDescent="0.3">
      <c r="B83" s="308"/>
      <c r="C83" s="310"/>
      <c r="D83" s="138"/>
      <c r="E83" s="138"/>
      <c r="F83" s="138"/>
      <c r="G83" s="138"/>
      <c r="H83" s="138"/>
      <c r="I83" s="134"/>
      <c r="J83" s="134"/>
      <c r="K83" s="134"/>
      <c r="L83" s="134"/>
      <c r="M83" s="133"/>
      <c r="N83" s="133"/>
      <c r="O83" s="133"/>
      <c r="P83" s="133"/>
    </row>
    <row r="84" spans="2:16" ht="16.5" thickTop="1" x14ac:dyDescent="0.25">
      <c r="B84" s="148"/>
      <c r="C84" s="149"/>
      <c r="D84" s="138"/>
      <c r="E84" s="138"/>
      <c r="F84" s="138"/>
      <c r="G84" s="138"/>
      <c r="H84" s="138"/>
      <c r="I84" s="134"/>
      <c r="J84" s="134"/>
      <c r="K84" s="134"/>
      <c r="L84" s="134"/>
      <c r="M84" s="133"/>
      <c r="N84" s="133"/>
      <c r="O84" s="133"/>
      <c r="P84" s="133"/>
    </row>
    <row r="85" spans="2:16" ht="18.75" x14ac:dyDescent="0.3">
      <c r="B85" s="140" t="s">
        <v>193</v>
      </c>
      <c r="C85" s="133"/>
      <c r="D85" s="133"/>
      <c r="E85" s="133"/>
      <c r="F85" s="133"/>
      <c r="G85" s="133"/>
      <c r="H85" s="133"/>
      <c r="I85" s="134"/>
      <c r="J85" s="134"/>
      <c r="K85" s="134"/>
      <c r="L85" s="134"/>
      <c r="M85" s="133"/>
      <c r="N85" s="133"/>
      <c r="O85" s="133"/>
      <c r="P85" s="133"/>
    </row>
    <row r="86" spans="2:16" s="133" customFormat="1" ht="15" x14ac:dyDescent="0.25">
      <c r="B86" s="277" t="s">
        <v>251</v>
      </c>
      <c r="C86" s="278"/>
      <c r="D86" s="278"/>
      <c r="E86" s="278"/>
      <c r="F86" s="279"/>
      <c r="I86" s="134"/>
      <c r="J86" s="134"/>
      <c r="K86" s="134"/>
      <c r="L86" s="134"/>
    </row>
    <row r="87" spans="2:16" s="133" customFormat="1" ht="15" x14ac:dyDescent="0.25">
      <c r="B87" s="280"/>
      <c r="C87" s="281"/>
      <c r="D87" s="281"/>
      <c r="E87" s="281"/>
      <c r="F87" s="282"/>
      <c r="I87" s="134"/>
      <c r="J87" s="134"/>
      <c r="K87" s="134"/>
      <c r="L87" s="134"/>
    </row>
    <row r="88" spans="2:16" s="133" customFormat="1" ht="15" x14ac:dyDescent="0.25">
      <c r="B88" s="280"/>
      <c r="C88" s="281"/>
      <c r="D88" s="281"/>
      <c r="E88" s="281"/>
      <c r="F88" s="282"/>
      <c r="I88" s="134"/>
      <c r="J88" s="134"/>
      <c r="K88" s="134"/>
      <c r="L88" s="134"/>
    </row>
    <row r="89" spans="2:16" s="133" customFormat="1" ht="15" x14ac:dyDescent="0.25">
      <c r="B89" s="280"/>
      <c r="C89" s="281"/>
      <c r="D89" s="281"/>
      <c r="E89" s="281"/>
      <c r="F89" s="282"/>
      <c r="I89" s="134"/>
      <c r="J89" s="134"/>
      <c r="K89" s="134"/>
      <c r="L89" s="134"/>
    </row>
    <row r="90" spans="2:16" s="133" customFormat="1" ht="15" x14ac:dyDescent="0.25">
      <c r="B90" s="280"/>
      <c r="C90" s="281"/>
      <c r="D90" s="281"/>
      <c r="E90" s="281"/>
      <c r="F90" s="282"/>
      <c r="G90" s="134"/>
      <c r="H90" s="134"/>
      <c r="I90" s="134"/>
      <c r="J90" s="134"/>
      <c r="K90" s="134"/>
      <c r="L90" s="134"/>
    </row>
    <row r="91" spans="2:16" s="133" customFormat="1" ht="15" x14ac:dyDescent="0.25">
      <c r="B91" s="283"/>
      <c r="C91" s="284"/>
      <c r="D91" s="284"/>
      <c r="E91" s="284"/>
      <c r="F91" s="285"/>
      <c r="G91" s="134"/>
      <c r="H91" s="134"/>
      <c r="I91" s="134"/>
      <c r="J91" s="134"/>
      <c r="K91" s="134"/>
      <c r="L91" s="134"/>
    </row>
    <row r="92" spans="2:16" s="133" customFormat="1" ht="15" x14ac:dyDescent="0.25">
      <c r="B92" s="141"/>
      <c r="C92" s="141"/>
      <c r="D92" s="141"/>
      <c r="E92" s="141"/>
      <c r="F92" s="141"/>
      <c r="G92" s="134"/>
      <c r="H92" s="134"/>
      <c r="I92" s="134"/>
      <c r="J92" s="134"/>
      <c r="K92" s="134"/>
      <c r="L92" s="134"/>
    </row>
    <row r="93" spans="2:16" s="133" customFormat="1" ht="15" x14ac:dyDescent="0.25">
      <c r="B93" s="141"/>
      <c r="C93" s="141"/>
      <c r="D93" s="141"/>
      <c r="E93" s="141"/>
      <c r="F93" s="141"/>
      <c r="G93" s="134"/>
      <c r="H93" s="134"/>
      <c r="I93" s="134"/>
      <c r="J93" s="134"/>
      <c r="K93" s="134"/>
      <c r="L93" s="134"/>
    </row>
    <row r="94" spans="2:16" s="133" customFormat="1" ht="21" x14ac:dyDescent="0.35">
      <c r="B94" s="135" t="s">
        <v>121</v>
      </c>
      <c r="C94" s="134"/>
      <c r="D94" s="134"/>
      <c r="E94" s="134"/>
      <c r="F94" s="134"/>
      <c r="G94" s="134"/>
      <c r="H94" s="134"/>
      <c r="I94" s="134"/>
      <c r="J94" s="134"/>
      <c r="K94" s="134"/>
      <c r="L94" s="134"/>
      <c r="M94" s="134"/>
      <c r="N94" s="134"/>
      <c r="O94" s="134"/>
      <c r="P94" s="134"/>
    </row>
    <row r="95" spans="2:16" ht="18.75" x14ac:dyDescent="0.35">
      <c r="B95" s="94"/>
      <c r="C95" s="82" t="s">
        <v>109</v>
      </c>
      <c r="D95" s="82" t="s">
        <v>74</v>
      </c>
      <c r="E95" s="11"/>
      <c r="F95" s="11"/>
      <c r="G95" s="11"/>
      <c r="H95" s="11"/>
      <c r="I95" s="11"/>
      <c r="J95" s="11"/>
      <c r="K95" s="11"/>
      <c r="L95" s="11"/>
      <c r="M95" s="11"/>
      <c r="N95" s="11"/>
      <c r="O95" s="11"/>
      <c r="P95" s="11"/>
    </row>
    <row r="96" spans="2:16" ht="21.75" customHeight="1" x14ac:dyDescent="0.25">
      <c r="B96" s="80" t="s">
        <v>122</v>
      </c>
      <c r="C96" s="186">
        <v>202755</v>
      </c>
      <c r="D96" s="95" t="s">
        <v>111</v>
      </c>
      <c r="E96" s="11"/>
      <c r="F96" s="11"/>
      <c r="G96" s="11"/>
      <c r="H96" s="11"/>
      <c r="I96" s="11"/>
      <c r="J96" s="11"/>
      <c r="K96" s="11"/>
      <c r="L96" s="11"/>
      <c r="M96" s="11"/>
      <c r="N96" s="11"/>
      <c r="O96" s="11"/>
      <c r="P96" s="11"/>
    </row>
    <row r="97" spans="2:16" ht="15" x14ac:dyDescent="0.25">
      <c r="B97" s="11"/>
      <c r="C97" s="11"/>
      <c r="D97" s="11"/>
      <c r="E97" s="11"/>
      <c r="F97" s="11"/>
      <c r="G97" s="11"/>
      <c r="H97" s="11"/>
      <c r="I97" s="11"/>
      <c r="J97" s="11"/>
      <c r="K97" s="11"/>
      <c r="L97" s="11"/>
      <c r="M97" s="11"/>
      <c r="N97" s="11"/>
      <c r="O97" s="11"/>
      <c r="P97" s="11"/>
    </row>
    <row r="98" spans="2:16" ht="15" x14ac:dyDescent="0.25">
      <c r="B98" s="11"/>
      <c r="C98" s="11"/>
      <c r="D98" s="11"/>
      <c r="E98" s="11"/>
      <c r="F98" s="11"/>
      <c r="G98" s="11"/>
      <c r="H98" s="11"/>
      <c r="I98" s="11"/>
      <c r="J98" s="11"/>
      <c r="K98" s="11"/>
      <c r="L98" s="11"/>
      <c r="M98" s="11"/>
      <c r="N98" s="11"/>
      <c r="O98" s="11"/>
      <c r="P98" s="11"/>
    </row>
    <row r="99" spans="2:16" ht="18.75" x14ac:dyDescent="0.25">
      <c r="B99" s="56" t="s">
        <v>114</v>
      </c>
      <c r="C99" s="11"/>
      <c r="D99" s="11"/>
      <c r="E99" s="11"/>
      <c r="F99" s="11"/>
      <c r="G99" s="11"/>
      <c r="H99" s="11"/>
      <c r="I99" s="11"/>
      <c r="J99" s="11"/>
      <c r="K99" s="11"/>
      <c r="L99" s="11"/>
      <c r="M99" s="11"/>
      <c r="N99" s="11"/>
      <c r="O99" s="11"/>
      <c r="P99" s="11"/>
    </row>
    <row r="100" spans="2:16" ht="15" x14ac:dyDescent="0.25">
      <c r="B100" s="286" t="s">
        <v>233</v>
      </c>
      <c r="C100" s="320"/>
      <c r="D100" s="320"/>
      <c r="E100" s="320"/>
      <c r="F100" s="321"/>
      <c r="G100" s="11"/>
      <c r="H100" s="11"/>
      <c r="I100" s="11"/>
      <c r="J100" s="11"/>
      <c r="K100" s="11"/>
      <c r="L100" s="11"/>
      <c r="M100" s="11"/>
      <c r="N100" s="11"/>
      <c r="O100" s="11"/>
      <c r="P100" s="11"/>
    </row>
    <row r="101" spans="2:16" ht="15" x14ac:dyDescent="0.25">
      <c r="B101" s="322"/>
      <c r="C101" s="323"/>
      <c r="D101" s="323"/>
      <c r="E101" s="323"/>
      <c r="F101" s="324"/>
      <c r="G101" s="11"/>
      <c r="H101" s="11"/>
      <c r="I101" s="11"/>
      <c r="J101" s="11"/>
      <c r="K101" s="11"/>
      <c r="L101" s="11"/>
      <c r="M101" s="11"/>
      <c r="N101" s="11"/>
      <c r="O101" s="11"/>
      <c r="P101" s="11"/>
    </row>
    <row r="102" spans="2:16" ht="15" x14ac:dyDescent="0.25">
      <c r="B102" s="322"/>
      <c r="C102" s="323"/>
      <c r="D102" s="323"/>
      <c r="E102" s="323"/>
      <c r="F102" s="324"/>
      <c r="G102" s="11"/>
      <c r="H102" s="11"/>
      <c r="I102" s="11"/>
      <c r="J102" s="11"/>
      <c r="K102" s="11"/>
      <c r="L102" s="11"/>
      <c r="M102" s="11"/>
      <c r="N102" s="11"/>
      <c r="O102" s="11"/>
      <c r="P102" s="11"/>
    </row>
    <row r="103" spans="2:16" ht="15" x14ac:dyDescent="0.25">
      <c r="B103" s="322"/>
      <c r="C103" s="323"/>
      <c r="D103" s="323"/>
      <c r="E103" s="323"/>
      <c r="F103" s="324"/>
      <c r="G103" s="11"/>
      <c r="H103" s="11"/>
      <c r="I103" s="11"/>
      <c r="J103" s="11"/>
      <c r="K103" s="11"/>
      <c r="L103" s="11"/>
      <c r="M103" s="11"/>
      <c r="N103" s="11"/>
      <c r="O103" s="11"/>
      <c r="P103" s="11"/>
    </row>
    <row r="104" spans="2:16" ht="15" x14ac:dyDescent="0.25">
      <c r="B104" s="325"/>
      <c r="C104" s="326"/>
      <c r="D104" s="326"/>
      <c r="E104" s="326"/>
      <c r="F104" s="327"/>
      <c r="G104" s="11"/>
      <c r="H104" s="11"/>
      <c r="I104" s="11"/>
      <c r="J104" s="11"/>
      <c r="K104" s="11"/>
      <c r="L104" s="11"/>
      <c r="M104" s="11"/>
      <c r="N104" s="11"/>
      <c r="O104" s="11"/>
      <c r="P104" s="11"/>
    </row>
    <row r="105" spans="2:16" ht="15" x14ac:dyDescent="0.25">
      <c r="B105" s="11"/>
      <c r="C105" s="11"/>
      <c r="D105" s="11"/>
      <c r="E105" s="11"/>
      <c r="F105" s="11"/>
      <c r="G105" s="11"/>
      <c r="H105" s="11"/>
      <c r="I105" s="11"/>
      <c r="J105" s="11"/>
      <c r="K105" s="11"/>
      <c r="L105" s="11"/>
      <c r="M105" s="11"/>
      <c r="N105" s="11"/>
      <c r="O105" s="11"/>
      <c r="P105" s="11"/>
    </row>
    <row r="106" spans="2:16" ht="15" x14ac:dyDescent="0.25">
      <c r="B106" s="11"/>
      <c r="C106" s="11"/>
      <c r="D106" s="11"/>
      <c r="E106" s="11"/>
      <c r="F106" s="11"/>
      <c r="G106" s="11"/>
      <c r="H106" s="11"/>
      <c r="I106" s="11"/>
      <c r="J106" s="11"/>
      <c r="K106" s="11"/>
      <c r="L106" s="11"/>
      <c r="M106" s="11"/>
      <c r="N106" s="11"/>
      <c r="O106" s="11"/>
      <c r="P106" s="11"/>
    </row>
    <row r="107" spans="2:16" ht="21" x14ac:dyDescent="0.35">
      <c r="B107" s="135" t="s">
        <v>200</v>
      </c>
      <c r="C107" s="11"/>
      <c r="D107" s="11"/>
      <c r="E107" s="11"/>
      <c r="F107" s="11"/>
      <c r="G107" s="11"/>
      <c r="H107" s="11"/>
      <c r="I107" s="11"/>
      <c r="J107" s="11"/>
      <c r="K107" s="11"/>
      <c r="L107" s="11"/>
      <c r="M107" s="11"/>
      <c r="N107" s="11"/>
      <c r="O107" s="11"/>
      <c r="P107" s="11"/>
    </row>
    <row r="108" spans="2:16" ht="40.5" customHeight="1" x14ac:dyDescent="0.25">
      <c r="B108" s="268" t="s">
        <v>202</v>
      </c>
      <c r="C108" s="268"/>
      <c r="D108" s="268"/>
      <c r="E108" s="268"/>
      <c r="F108" s="268"/>
      <c r="G108" s="11"/>
      <c r="H108" s="11"/>
      <c r="I108" s="11"/>
      <c r="J108" s="11"/>
      <c r="K108" s="11"/>
      <c r="L108" s="11"/>
      <c r="M108" s="11"/>
      <c r="N108" s="11"/>
      <c r="O108" s="11"/>
      <c r="P108" s="11"/>
    </row>
    <row r="109" spans="2:16" ht="15" x14ac:dyDescent="0.25">
      <c r="B109" s="11"/>
      <c r="C109" s="11"/>
      <c r="D109" s="11"/>
      <c r="E109" s="11"/>
      <c r="F109" s="11"/>
      <c r="G109" s="11"/>
      <c r="H109" s="11"/>
      <c r="I109" s="11"/>
      <c r="J109" s="11"/>
      <c r="K109" s="11"/>
      <c r="L109" s="11"/>
      <c r="M109" s="11"/>
      <c r="N109" s="11"/>
      <c r="O109" s="11"/>
      <c r="P109" s="11"/>
    </row>
    <row r="110" spans="2:16" ht="18.75" x14ac:dyDescent="0.35">
      <c r="B110" s="82" t="s">
        <v>109</v>
      </c>
      <c r="C110" s="82" t="s">
        <v>74</v>
      </c>
      <c r="D110" s="11"/>
      <c r="E110" s="11"/>
      <c r="F110" s="11"/>
      <c r="G110" s="11"/>
      <c r="H110" s="11"/>
      <c r="I110" s="11"/>
      <c r="J110" s="11"/>
      <c r="K110" s="11"/>
      <c r="L110" s="11"/>
      <c r="M110" s="11"/>
      <c r="N110" s="11"/>
      <c r="O110" s="11"/>
      <c r="P110" s="11"/>
    </row>
    <row r="111" spans="2:16" ht="15" x14ac:dyDescent="0.25">
      <c r="B111" s="186"/>
      <c r="C111" s="95" t="s">
        <v>199</v>
      </c>
      <c r="D111" s="11"/>
      <c r="E111" s="11"/>
      <c r="F111" s="11"/>
      <c r="G111" s="11"/>
      <c r="H111" s="11"/>
      <c r="I111" s="11"/>
      <c r="J111" s="11"/>
      <c r="K111" s="11"/>
      <c r="L111" s="11"/>
      <c r="M111" s="11"/>
      <c r="N111" s="11"/>
      <c r="O111" s="11"/>
      <c r="P111" s="11"/>
    </row>
    <row r="112" spans="2:16" ht="15" x14ac:dyDescent="0.25">
      <c r="B112" s="11"/>
      <c r="C112" s="11"/>
      <c r="D112" s="11"/>
      <c r="E112" s="11"/>
      <c r="F112" s="11"/>
      <c r="G112" s="11"/>
      <c r="H112" s="11"/>
      <c r="I112" s="11"/>
      <c r="J112" s="11"/>
      <c r="K112" s="11"/>
      <c r="L112" s="11"/>
      <c r="M112" s="11"/>
      <c r="N112" s="11"/>
      <c r="O112" s="11"/>
      <c r="P112" s="11"/>
    </row>
    <row r="113" spans="2:16" ht="18.75" x14ac:dyDescent="0.3">
      <c r="B113" s="65" t="s">
        <v>203</v>
      </c>
      <c r="C113" s="11"/>
      <c r="D113" s="11"/>
      <c r="E113" s="11"/>
      <c r="F113" s="11"/>
      <c r="G113" s="11"/>
      <c r="H113" s="11"/>
      <c r="I113" s="11"/>
      <c r="J113" s="11"/>
      <c r="K113" s="11"/>
      <c r="L113" s="11"/>
      <c r="M113" s="11"/>
      <c r="N113" s="11"/>
      <c r="O113" s="11"/>
      <c r="P113" s="11"/>
    </row>
    <row r="114" spans="2:16" ht="15" x14ac:dyDescent="0.25">
      <c r="B114" s="277"/>
      <c r="C114" s="295"/>
      <c r="D114" s="295"/>
      <c r="E114" s="295"/>
      <c r="F114" s="296"/>
      <c r="G114" s="11"/>
      <c r="H114" s="11"/>
      <c r="I114" s="11"/>
      <c r="J114" s="11"/>
      <c r="K114" s="11"/>
      <c r="L114" s="11"/>
      <c r="M114" s="11"/>
      <c r="N114" s="11"/>
      <c r="O114" s="11"/>
      <c r="P114" s="11"/>
    </row>
    <row r="115" spans="2:16" ht="15" x14ac:dyDescent="0.25">
      <c r="B115" s="297"/>
      <c r="C115" s="298"/>
      <c r="D115" s="298"/>
      <c r="E115" s="298"/>
      <c r="F115" s="299"/>
      <c r="G115" s="11"/>
      <c r="H115" s="11"/>
      <c r="I115" s="11"/>
      <c r="J115" s="11"/>
      <c r="K115" s="11"/>
      <c r="L115" s="11"/>
      <c r="M115" s="11"/>
      <c r="N115" s="11"/>
      <c r="O115" s="11"/>
      <c r="P115" s="11"/>
    </row>
    <row r="116" spans="2:16" ht="15" x14ac:dyDescent="0.25">
      <c r="B116" s="297"/>
      <c r="C116" s="298"/>
      <c r="D116" s="298"/>
      <c r="E116" s="298"/>
      <c r="F116" s="299"/>
      <c r="G116" s="11"/>
      <c r="H116" s="11"/>
      <c r="I116" s="11"/>
      <c r="J116" s="11"/>
      <c r="K116" s="11"/>
      <c r="L116" s="11"/>
      <c r="M116" s="11"/>
      <c r="N116" s="11"/>
      <c r="O116" s="11"/>
      <c r="P116" s="11"/>
    </row>
    <row r="117" spans="2:16" ht="15" x14ac:dyDescent="0.25">
      <c r="B117" s="297"/>
      <c r="C117" s="298"/>
      <c r="D117" s="298"/>
      <c r="E117" s="298"/>
      <c r="F117" s="299"/>
      <c r="G117" s="11"/>
      <c r="H117" s="11"/>
      <c r="I117" s="11"/>
      <c r="J117" s="11"/>
      <c r="K117" s="11"/>
      <c r="L117" s="11"/>
      <c r="M117" s="11"/>
      <c r="N117" s="11"/>
      <c r="O117" s="11"/>
      <c r="P117" s="11"/>
    </row>
    <row r="118" spans="2:16" x14ac:dyDescent="0.2">
      <c r="B118" s="300"/>
      <c r="C118" s="301"/>
      <c r="D118" s="301"/>
      <c r="E118" s="301"/>
      <c r="F118" s="302"/>
    </row>
    <row r="119" spans="2:16" ht="15" x14ac:dyDescent="0.25">
      <c r="B119" s="11"/>
      <c r="C119" s="11"/>
      <c r="D119" s="11"/>
      <c r="E119" s="11"/>
      <c r="F119" s="11"/>
    </row>
  </sheetData>
  <sheetProtection sheet="1" selectLockedCells="1"/>
  <mergeCells count="17">
    <mergeCell ref="B114:F118"/>
    <mergeCell ref="B100:F104"/>
    <mergeCell ref="B41:F51"/>
    <mergeCell ref="B64:F68"/>
    <mergeCell ref="B72:F72"/>
    <mergeCell ref="B108:F108"/>
    <mergeCell ref="B9:H9"/>
    <mergeCell ref="B4:F5"/>
    <mergeCell ref="B86:F91"/>
    <mergeCell ref="B40:G40"/>
    <mergeCell ref="B82:B83"/>
    <mergeCell ref="C82:C83"/>
    <mergeCell ref="B33:G33"/>
    <mergeCell ref="B55:H55"/>
    <mergeCell ref="E10:H10"/>
    <mergeCell ref="B22:F29"/>
    <mergeCell ref="B21:D21"/>
  </mergeCells>
  <conditionalFormatting sqref="B1:XFD1 B2 B8:XFD8 A33:B33 H33:XFD33 A55 I55:XFD55 A32:XFD32 A34:XFD39 A52:XFD54 A94:XFD107 A120:XFD1048576 A108:A119 G108:XFD119 A56:XFD56 A61:XFD75 A57:A60 C57:XFD60 A9:XFD9 A20:XFD29 A10:A19 J10:XFD19">
    <cfRule type="expression" dxfId="13" priority="31">
      <formula>$L$1="Nei"</formula>
    </cfRule>
  </conditionalFormatting>
  <conditionalFormatting sqref="L1">
    <cfRule type="cellIs" dxfId="12" priority="19" operator="equal">
      <formula>"Nei"</formula>
    </cfRule>
  </conditionalFormatting>
  <conditionalFormatting sqref="A41:XFD51">
    <cfRule type="expression" dxfId="11" priority="10">
      <formula>$L$1="Nei"</formula>
    </cfRule>
  </conditionalFormatting>
  <conditionalFormatting sqref="B109:C112">
    <cfRule type="expression" dxfId="10" priority="7">
      <formula>$L$1="Nei"</formula>
    </cfRule>
  </conditionalFormatting>
  <conditionalFormatting sqref="A1:XFD9 A20:XFD1048576 A10 J10:XFD10">
    <cfRule type="expression" dxfId="9" priority="6">
      <formula>$L$1="Nei"</formula>
    </cfRule>
  </conditionalFormatting>
  <conditionalFormatting sqref="B10:I19">
    <cfRule type="expression" dxfId="8" priority="2">
      <formula>AND($L$1="Nei",$L$2="Nei")</formula>
    </cfRule>
  </conditionalFormatting>
  <conditionalFormatting sqref="E12:H18">
    <cfRule type="notContainsBlanks" dxfId="7" priority="1">
      <formula>LEN(TRIM(E12))&gt;0</formula>
    </cfRule>
  </conditionalFormatting>
  <dataValidations count="2">
    <dataValidation type="decimal" operator="greaterThanOrEqual" allowBlank="1" showInputMessage="1" showErrorMessage="1" errorTitle="Ugyldig input" error="Input må være et tall" sqref="B111 D57:G60 C35:C37 C96 C74 D78:J81 C78:C82 D12:H18" xr:uid="{8325FF83-49BE-4924-B4F5-F3388A6F8BF1}">
      <formula1>0</formula1>
    </dataValidation>
    <dataValidation operator="greaterThanOrEqual" allowBlank="1" showInputMessage="1" showErrorMessage="1" errorTitle="Ugyldig input" error="Input må være et tall" sqref="C73" xr:uid="{818523EE-ACD0-4A6E-86CB-34E516A21B44}"/>
  </dataValidations>
  <pageMargins left="0.7" right="0.7" top="0.75" bottom="0.75" header="0.3" footer="0.3"/>
  <pageSetup orientation="portrait" r:id="rId1"/>
  <headerFooter>
    <oddFooter>&amp;C_x000D_&amp;1#&amp;"Verdana"&amp;7&amp;K000000 Confidential</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DE1F7-0CF1-4868-9D1C-96710204BAC0}">
  <sheetPr codeName="Sheet6">
    <tabColor rgb="FF38806A"/>
    <pageSetUpPr autoPageBreaks="0"/>
  </sheetPr>
  <dimension ref="B1:R133"/>
  <sheetViews>
    <sheetView showGridLines="0" zoomScale="90" zoomScaleNormal="90" zoomScalePageLayoutView="90" workbookViewId="0">
      <selection activeCell="C11" sqref="C11"/>
    </sheetView>
  </sheetViews>
  <sheetFormatPr defaultColWidth="11.42578125" defaultRowHeight="14.25" x14ac:dyDescent="0.2"/>
  <cols>
    <col min="1" max="1" width="11.42578125" style="1"/>
    <col min="2" max="2" width="48.140625" style="1" customWidth="1"/>
    <col min="3" max="3" width="19.42578125" style="1" customWidth="1"/>
    <col min="4" max="4" width="19" style="1" bestFit="1" customWidth="1"/>
    <col min="5" max="5" width="14.42578125" style="1" customWidth="1"/>
    <col min="6" max="6" width="32.85546875" style="1" customWidth="1"/>
    <col min="7" max="7" width="32.42578125" style="1" customWidth="1"/>
    <col min="8" max="8" width="28.140625" style="1" customWidth="1"/>
    <col min="9" max="16384" width="11.42578125" style="1"/>
  </cols>
  <sheetData>
    <row r="1" spans="2:18" x14ac:dyDescent="0.2">
      <c r="R1" s="128" t="str">
        <f>Sammendrag!B30</f>
        <v>Nei</v>
      </c>
    </row>
    <row r="2" spans="2:18" ht="31.5" x14ac:dyDescent="0.5">
      <c r="B2" s="107" t="s">
        <v>123</v>
      </c>
      <c r="C2" s="17"/>
      <c r="D2" s="11"/>
      <c r="E2" s="11"/>
      <c r="F2" s="33"/>
      <c r="G2" s="11"/>
      <c r="H2" s="11"/>
      <c r="I2" s="11"/>
      <c r="J2" s="11"/>
      <c r="K2" s="11"/>
      <c r="L2" s="11"/>
      <c r="M2" s="11"/>
      <c r="N2" s="11"/>
      <c r="O2" s="11"/>
      <c r="P2" s="11"/>
      <c r="Q2" s="11"/>
    </row>
    <row r="3" spans="2:18" ht="20.25" customHeight="1" x14ac:dyDescent="0.4">
      <c r="B3" s="17"/>
      <c r="C3" s="17"/>
      <c r="D3" s="11"/>
      <c r="E3" s="11"/>
      <c r="F3" s="33"/>
      <c r="G3" s="11"/>
      <c r="H3" s="11"/>
      <c r="I3" s="11"/>
      <c r="J3" s="11"/>
      <c r="K3" s="11"/>
      <c r="L3" s="11"/>
      <c r="M3" s="11"/>
      <c r="N3" s="11"/>
      <c r="O3" s="11"/>
      <c r="P3" s="11"/>
      <c r="Q3" s="11"/>
    </row>
    <row r="4" spans="2:18" ht="37.5" customHeight="1" x14ac:dyDescent="0.25">
      <c r="B4" s="253"/>
      <c r="C4" s="253"/>
      <c r="D4" s="253"/>
      <c r="E4" s="253"/>
      <c r="F4" s="253"/>
      <c r="G4" s="253"/>
      <c r="H4" s="11"/>
      <c r="I4" s="11"/>
      <c r="J4" s="11"/>
      <c r="K4" s="11"/>
      <c r="L4" s="11"/>
      <c r="M4" s="11"/>
      <c r="N4" s="11"/>
      <c r="O4" s="11"/>
      <c r="P4" s="11"/>
      <c r="Q4" s="11"/>
    </row>
    <row r="5" spans="2:18" ht="15.75" x14ac:dyDescent="0.25">
      <c r="B5" s="29"/>
      <c r="C5" s="29"/>
      <c r="D5" s="29"/>
      <c r="E5" s="29"/>
      <c r="F5" s="29"/>
      <c r="G5" s="29"/>
      <c r="H5" s="11"/>
      <c r="I5" s="11"/>
      <c r="J5" s="11"/>
      <c r="K5" s="11"/>
      <c r="L5" s="11"/>
      <c r="M5" s="11"/>
      <c r="N5" s="11"/>
      <c r="O5" s="11"/>
      <c r="P5" s="11"/>
      <c r="Q5" s="11"/>
    </row>
    <row r="6" spans="2:18" ht="15.75" x14ac:dyDescent="0.25">
      <c r="B6" s="29"/>
      <c r="C6" s="29"/>
      <c r="D6" s="29"/>
      <c r="E6" s="29"/>
      <c r="F6" s="29"/>
      <c r="G6" s="29"/>
      <c r="H6" s="11"/>
      <c r="I6" s="11"/>
      <c r="J6" s="11"/>
      <c r="K6" s="11"/>
      <c r="L6" s="11"/>
      <c r="M6" s="11"/>
      <c r="N6" s="11"/>
      <c r="O6" s="11"/>
      <c r="P6" s="11"/>
      <c r="Q6" s="11"/>
    </row>
    <row r="7" spans="2:18" ht="15.75" x14ac:dyDescent="0.25">
      <c r="B7" s="29"/>
      <c r="C7" s="29"/>
      <c r="D7" s="29"/>
      <c r="E7" s="29"/>
      <c r="F7" s="29"/>
      <c r="G7" s="29"/>
      <c r="H7" s="11"/>
      <c r="I7" s="11"/>
      <c r="J7" s="11"/>
      <c r="K7" s="11"/>
      <c r="L7" s="11"/>
      <c r="M7" s="11"/>
      <c r="N7" s="11"/>
      <c r="O7" s="11"/>
      <c r="P7" s="11"/>
      <c r="Q7" s="11"/>
    </row>
    <row r="8" spans="2:18" ht="18.75" x14ac:dyDescent="0.3">
      <c r="B8" s="143" t="s">
        <v>197</v>
      </c>
      <c r="C8" s="20"/>
      <c r="D8" s="29"/>
      <c r="E8" s="29"/>
      <c r="F8" s="29"/>
      <c r="G8" s="29"/>
      <c r="H8" s="11"/>
      <c r="I8" s="11"/>
      <c r="J8" s="11"/>
      <c r="K8" s="11"/>
      <c r="L8" s="11"/>
      <c r="M8" s="11"/>
      <c r="N8" s="11"/>
      <c r="O8" s="11"/>
      <c r="P8" s="11"/>
      <c r="Q8" s="11"/>
    </row>
    <row r="9" spans="2:18" ht="9.9499999999999993" customHeight="1" x14ac:dyDescent="0.25">
      <c r="B9" s="20"/>
      <c r="C9" s="20"/>
      <c r="D9" s="34"/>
      <c r="E9" s="34"/>
      <c r="F9" s="34"/>
      <c r="G9" s="34"/>
      <c r="H9" s="11"/>
      <c r="I9" s="11"/>
      <c r="J9" s="11"/>
      <c r="K9" s="11"/>
      <c r="L9" s="11"/>
      <c r="M9" s="11"/>
      <c r="N9" s="11"/>
      <c r="O9" s="11"/>
      <c r="P9" s="11"/>
      <c r="Q9" s="11"/>
    </row>
    <row r="10" spans="2:18" ht="42.75" customHeight="1" x14ac:dyDescent="0.25">
      <c r="B10" s="69" t="s">
        <v>124</v>
      </c>
      <c r="C10" s="71" t="s">
        <v>125</v>
      </c>
      <c r="D10" s="71" t="s">
        <v>126</v>
      </c>
      <c r="E10" s="71" t="s">
        <v>127</v>
      </c>
      <c r="F10" s="71" t="s">
        <v>128</v>
      </c>
      <c r="G10" s="71" t="s">
        <v>129</v>
      </c>
      <c r="H10" s="71" t="s">
        <v>130</v>
      </c>
      <c r="I10" s="11"/>
      <c r="J10" s="11"/>
      <c r="K10" s="11"/>
      <c r="L10" s="11"/>
      <c r="M10" s="11"/>
      <c r="N10" s="11"/>
      <c r="O10" s="11"/>
      <c r="P10" s="11"/>
      <c r="Q10" s="11"/>
    </row>
    <row r="11" spans="2:18" ht="15.75" x14ac:dyDescent="0.25">
      <c r="B11" s="96"/>
      <c r="C11" s="96"/>
      <c r="D11" s="97"/>
      <c r="E11" s="97"/>
      <c r="F11" s="173"/>
      <c r="G11" s="173"/>
      <c r="H11" s="173"/>
      <c r="I11" s="11"/>
      <c r="J11" s="32"/>
      <c r="K11" s="11"/>
      <c r="L11" s="11"/>
      <c r="M11" s="11"/>
      <c r="N11" s="11"/>
      <c r="O11" s="11"/>
      <c r="P11" s="11"/>
      <c r="Q11" s="11"/>
    </row>
    <row r="12" spans="2:18" ht="15.75" x14ac:dyDescent="0.25">
      <c r="B12" s="96"/>
      <c r="C12" s="96"/>
      <c r="D12" s="97"/>
      <c r="E12" s="97"/>
      <c r="F12" s="173"/>
      <c r="G12" s="173"/>
      <c r="H12" s="173"/>
      <c r="I12" s="11"/>
      <c r="J12" s="11"/>
      <c r="K12" s="11"/>
      <c r="L12" s="11"/>
      <c r="M12" s="11"/>
      <c r="N12" s="11"/>
      <c r="O12" s="11"/>
      <c r="P12" s="11"/>
      <c r="Q12" s="11"/>
    </row>
    <row r="13" spans="2:18" ht="15.75" x14ac:dyDescent="0.25">
      <c r="B13" s="96"/>
      <c r="C13" s="96"/>
      <c r="D13" s="97"/>
      <c r="E13" s="97"/>
      <c r="F13" s="173"/>
      <c r="G13" s="173"/>
      <c r="H13" s="173"/>
      <c r="I13" s="11"/>
      <c r="J13" s="11"/>
      <c r="K13" s="11"/>
      <c r="L13" s="11"/>
      <c r="M13" s="11"/>
      <c r="N13" s="11"/>
      <c r="O13" s="11"/>
      <c r="P13" s="11"/>
      <c r="Q13" s="11"/>
    </row>
    <row r="14" spans="2:18" ht="15.75" x14ac:dyDescent="0.25">
      <c r="B14" s="96"/>
      <c r="C14" s="96"/>
      <c r="D14" s="98"/>
      <c r="E14" s="98"/>
      <c r="F14" s="174"/>
      <c r="G14" s="174"/>
      <c r="H14" s="174"/>
      <c r="I14" s="11"/>
      <c r="J14" s="11"/>
      <c r="K14" s="11"/>
      <c r="L14" s="11"/>
      <c r="M14" s="11"/>
      <c r="N14" s="11"/>
      <c r="O14" s="11"/>
      <c r="P14" s="11"/>
      <c r="Q14" s="11"/>
    </row>
    <row r="15" spans="2:18" ht="15.75" x14ac:dyDescent="0.25">
      <c r="B15" s="96"/>
      <c r="C15" s="96"/>
      <c r="D15" s="97"/>
      <c r="E15" s="97"/>
      <c r="F15" s="173"/>
      <c r="G15" s="173"/>
      <c r="H15" s="173"/>
      <c r="I15" s="11"/>
      <c r="J15" s="11"/>
      <c r="K15" s="11"/>
      <c r="L15" s="11"/>
      <c r="M15" s="11"/>
      <c r="N15" s="11"/>
      <c r="O15" s="11"/>
      <c r="P15" s="11"/>
      <c r="Q15" s="11"/>
    </row>
    <row r="16" spans="2:18" ht="15.75" x14ac:dyDescent="0.25">
      <c r="B16" s="96"/>
      <c r="C16" s="96"/>
      <c r="D16" s="97"/>
      <c r="E16" s="97"/>
      <c r="F16" s="173"/>
      <c r="G16" s="173"/>
      <c r="H16" s="173"/>
      <c r="I16" s="11"/>
      <c r="J16" s="11"/>
      <c r="K16" s="11"/>
      <c r="L16" s="11"/>
      <c r="M16" s="11"/>
      <c r="N16" s="11"/>
      <c r="O16" s="11"/>
      <c r="P16" s="11"/>
      <c r="Q16" s="11"/>
    </row>
    <row r="17" spans="2:17" ht="11.1" customHeight="1" x14ac:dyDescent="0.25">
      <c r="B17" s="11"/>
      <c r="C17" s="11"/>
      <c r="D17" s="11"/>
      <c r="E17" s="11"/>
      <c r="F17" s="11"/>
      <c r="G17" s="11"/>
      <c r="H17" s="11"/>
      <c r="I17" s="11"/>
      <c r="J17" s="11"/>
      <c r="K17" s="11"/>
      <c r="L17" s="11"/>
      <c r="M17" s="11"/>
      <c r="N17" s="11"/>
      <c r="O17" s="11"/>
      <c r="P17" s="11"/>
      <c r="Q17" s="11"/>
    </row>
    <row r="18" spans="2:17" ht="11.1" customHeight="1" x14ac:dyDescent="0.25">
      <c r="B18" s="11"/>
      <c r="C18" s="11"/>
      <c r="D18" s="11"/>
      <c r="E18" s="11"/>
      <c r="F18" s="11"/>
      <c r="G18" s="11"/>
      <c r="H18" s="11"/>
      <c r="I18" s="11"/>
      <c r="J18" s="11"/>
      <c r="K18" s="11"/>
      <c r="L18" s="11"/>
      <c r="M18" s="11"/>
      <c r="N18" s="11"/>
      <c r="O18" s="11"/>
      <c r="P18" s="11"/>
      <c r="Q18" s="11"/>
    </row>
    <row r="19" spans="2:17" ht="11.1" customHeight="1" x14ac:dyDescent="0.25">
      <c r="B19" s="11"/>
      <c r="C19" s="11"/>
      <c r="D19" s="11"/>
      <c r="E19" s="11"/>
      <c r="F19" s="11"/>
      <c r="G19" s="11"/>
      <c r="H19" s="11"/>
      <c r="I19" s="11"/>
      <c r="J19" s="11"/>
      <c r="K19" s="11"/>
      <c r="L19" s="11"/>
      <c r="M19" s="11"/>
      <c r="N19" s="11"/>
      <c r="O19" s="11"/>
      <c r="P19" s="11"/>
      <c r="Q19" s="11"/>
    </row>
    <row r="20" spans="2:17" ht="18.75" x14ac:dyDescent="0.3">
      <c r="B20" s="143" t="s">
        <v>198</v>
      </c>
      <c r="C20" s="20"/>
      <c r="D20" s="11"/>
      <c r="E20" s="11"/>
      <c r="F20" s="11"/>
      <c r="G20" s="11"/>
      <c r="H20" s="11"/>
      <c r="I20" s="11"/>
      <c r="J20" s="11"/>
      <c r="K20" s="11"/>
      <c r="L20" s="11"/>
      <c r="M20" s="11"/>
      <c r="N20" s="11"/>
      <c r="O20" s="11"/>
      <c r="P20" s="11"/>
      <c r="Q20" s="11"/>
    </row>
    <row r="21" spans="2:17" ht="9.9499999999999993" customHeight="1" x14ac:dyDescent="0.25">
      <c r="B21" s="20"/>
      <c r="C21" s="20"/>
      <c r="D21" s="11"/>
      <c r="E21" s="11"/>
      <c r="F21" s="11"/>
      <c r="G21" s="33"/>
      <c r="H21" s="11"/>
      <c r="I21" s="11"/>
      <c r="J21" s="11"/>
      <c r="K21" s="11"/>
      <c r="L21" s="11"/>
      <c r="M21" s="11"/>
      <c r="N21" s="11"/>
      <c r="O21" s="11"/>
      <c r="P21" s="11"/>
      <c r="Q21" s="11"/>
    </row>
    <row r="22" spans="2:17" ht="42.75" customHeight="1" x14ac:dyDescent="0.25">
      <c r="B22" s="69" t="s">
        <v>124</v>
      </c>
      <c r="C22" s="71" t="s">
        <v>125</v>
      </c>
      <c r="D22" s="71" t="s">
        <v>126</v>
      </c>
      <c r="E22" s="71" t="s">
        <v>127</v>
      </c>
      <c r="F22" s="71" t="s">
        <v>128</v>
      </c>
      <c r="G22" s="71" t="s">
        <v>129</v>
      </c>
      <c r="H22" s="71" t="s">
        <v>130</v>
      </c>
      <c r="I22" s="11"/>
      <c r="J22" s="11"/>
      <c r="K22" s="11"/>
      <c r="L22" s="11"/>
      <c r="M22" s="11"/>
      <c r="N22" s="11"/>
      <c r="O22" s="11"/>
      <c r="P22" s="11"/>
      <c r="Q22" s="11"/>
    </row>
    <row r="23" spans="2:17" ht="15.75" x14ac:dyDescent="0.25">
      <c r="B23" s="96"/>
      <c r="C23" s="96"/>
      <c r="D23" s="97"/>
      <c r="E23" s="97"/>
      <c r="F23" s="175"/>
      <c r="G23" s="175"/>
      <c r="H23" s="175"/>
      <c r="I23" s="11"/>
      <c r="J23" s="11"/>
      <c r="K23" s="11"/>
      <c r="L23" s="11"/>
      <c r="M23" s="11"/>
      <c r="N23" s="11"/>
      <c r="O23" s="11"/>
      <c r="P23" s="11"/>
      <c r="Q23" s="11"/>
    </row>
    <row r="24" spans="2:17" ht="15.75" x14ac:dyDescent="0.25">
      <c r="B24" s="96"/>
      <c r="C24" s="96"/>
      <c r="D24" s="97"/>
      <c r="E24" s="97"/>
      <c r="F24" s="175"/>
      <c r="G24" s="175"/>
      <c r="H24" s="175"/>
      <c r="I24" s="11"/>
      <c r="J24" s="11"/>
      <c r="K24" s="11"/>
      <c r="L24" s="11"/>
      <c r="M24" s="11"/>
      <c r="N24" s="11"/>
      <c r="O24" s="11"/>
      <c r="P24" s="11"/>
      <c r="Q24" s="11"/>
    </row>
    <row r="25" spans="2:17" ht="15.75" x14ac:dyDescent="0.25">
      <c r="B25" s="96"/>
      <c r="C25" s="96"/>
      <c r="D25" s="97"/>
      <c r="E25" s="97"/>
      <c r="F25" s="175"/>
      <c r="G25" s="175"/>
      <c r="H25" s="175"/>
      <c r="I25" s="11"/>
      <c r="J25" s="11"/>
      <c r="K25" s="11"/>
      <c r="L25" s="11"/>
      <c r="M25" s="11"/>
      <c r="N25" s="11"/>
      <c r="O25" s="11"/>
      <c r="P25" s="11"/>
      <c r="Q25" s="11"/>
    </row>
    <row r="26" spans="2:17" ht="15.75" x14ac:dyDescent="0.25">
      <c r="B26" s="96"/>
      <c r="C26" s="96"/>
      <c r="D26" s="97"/>
      <c r="E26" s="97"/>
      <c r="F26" s="175"/>
      <c r="G26" s="175"/>
      <c r="H26" s="175"/>
      <c r="I26" s="11"/>
      <c r="J26" s="11"/>
      <c r="K26" s="11"/>
      <c r="L26" s="11"/>
      <c r="M26" s="11"/>
      <c r="N26" s="11"/>
      <c r="O26" s="11"/>
      <c r="P26" s="11"/>
      <c r="Q26" s="11"/>
    </row>
    <row r="27" spans="2:17" ht="15.75" x14ac:dyDescent="0.25">
      <c r="B27" s="96"/>
      <c r="C27" s="96"/>
      <c r="D27" s="98"/>
      <c r="E27" s="98"/>
      <c r="F27" s="176"/>
      <c r="G27" s="176"/>
      <c r="H27" s="176"/>
      <c r="I27" s="11"/>
      <c r="J27" s="11"/>
      <c r="K27" s="11"/>
      <c r="L27" s="11"/>
      <c r="M27" s="11"/>
      <c r="N27" s="11"/>
      <c r="O27" s="11"/>
      <c r="P27" s="11"/>
      <c r="Q27" s="11"/>
    </row>
    <row r="28" spans="2:17" ht="15.75" x14ac:dyDescent="0.25">
      <c r="B28" s="96"/>
      <c r="C28" s="96"/>
      <c r="D28" s="97"/>
      <c r="E28" s="97"/>
      <c r="F28" s="175"/>
      <c r="G28" s="175"/>
      <c r="H28" s="175"/>
      <c r="I28" s="11"/>
      <c r="J28" s="11"/>
      <c r="K28" s="11"/>
      <c r="L28" s="11"/>
      <c r="M28" s="11"/>
      <c r="N28" s="11"/>
      <c r="O28" s="11"/>
      <c r="P28" s="11"/>
      <c r="Q28" s="11"/>
    </row>
    <row r="29" spans="2:17" ht="9.9499999999999993" customHeight="1" x14ac:dyDescent="0.25">
      <c r="B29" s="11"/>
      <c r="C29" s="11"/>
      <c r="D29" s="11"/>
      <c r="E29" s="11"/>
      <c r="F29" s="11"/>
      <c r="G29" s="11"/>
      <c r="H29" s="11"/>
      <c r="I29" s="11"/>
      <c r="J29" s="11"/>
      <c r="K29" s="11"/>
      <c r="L29" s="11"/>
      <c r="M29" s="11"/>
      <c r="N29" s="11"/>
      <c r="O29" s="11"/>
      <c r="P29" s="11"/>
      <c r="Q29" s="11"/>
    </row>
    <row r="30" spans="2:17" ht="9.9499999999999993" customHeight="1" x14ac:dyDescent="0.25">
      <c r="B30" s="11"/>
      <c r="C30" s="11"/>
      <c r="D30" s="11"/>
      <c r="E30" s="11"/>
      <c r="F30" s="11"/>
      <c r="G30" s="11"/>
      <c r="H30" s="11"/>
      <c r="I30" s="11"/>
      <c r="J30" s="11"/>
      <c r="K30" s="11"/>
      <c r="L30" s="11"/>
      <c r="M30" s="11"/>
      <c r="N30" s="11"/>
      <c r="O30" s="11"/>
      <c r="P30" s="11"/>
      <c r="Q30" s="11"/>
    </row>
    <row r="31" spans="2:17" ht="9.9499999999999993" customHeight="1" x14ac:dyDescent="0.25">
      <c r="B31" s="11"/>
      <c r="C31" s="11"/>
      <c r="D31" s="11"/>
      <c r="E31" s="11"/>
      <c r="F31" s="11"/>
      <c r="G31" s="11"/>
      <c r="H31" s="11"/>
      <c r="I31" s="11"/>
      <c r="J31" s="11"/>
      <c r="K31" s="11"/>
      <c r="L31" s="11"/>
      <c r="M31" s="11"/>
      <c r="N31" s="11"/>
      <c r="O31" s="11"/>
      <c r="P31" s="11"/>
      <c r="Q31" s="11"/>
    </row>
    <row r="32" spans="2:17" ht="18.75" x14ac:dyDescent="0.3">
      <c r="B32" s="65" t="s">
        <v>131</v>
      </c>
      <c r="C32" s="25"/>
      <c r="D32" s="11"/>
      <c r="E32" s="11"/>
      <c r="F32" s="11"/>
      <c r="G32" s="11"/>
      <c r="H32" s="11"/>
      <c r="I32" s="11"/>
      <c r="J32" s="11"/>
      <c r="K32" s="11"/>
      <c r="L32" s="11"/>
      <c r="M32" s="11"/>
      <c r="N32" s="11"/>
      <c r="O32" s="11"/>
      <c r="P32" s="11"/>
      <c r="Q32" s="11"/>
    </row>
    <row r="33" spans="2:17" ht="9.9499999999999993" customHeight="1" x14ac:dyDescent="0.25">
      <c r="B33" s="11"/>
      <c r="C33" s="11"/>
      <c r="D33" s="11"/>
      <c r="E33" s="11"/>
      <c r="F33" s="11"/>
      <c r="G33" s="11"/>
      <c r="H33" s="11"/>
      <c r="I33" s="11"/>
      <c r="J33" s="11"/>
      <c r="K33" s="11"/>
      <c r="L33" s="11"/>
      <c r="M33" s="11"/>
      <c r="N33" s="11"/>
      <c r="O33" s="11"/>
      <c r="P33" s="11"/>
      <c r="Q33" s="11"/>
    </row>
    <row r="34" spans="2:17" ht="14.45" customHeight="1" x14ac:dyDescent="0.25">
      <c r="B34" s="337"/>
      <c r="C34" s="338"/>
      <c r="D34" s="338"/>
      <c r="E34" s="338"/>
      <c r="F34" s="338"/>
      <c r="G34" s="338"/>
      <c r="H34" s="339"/>
      <c r="I34" s="11"/>
      <c r="J34" s="11"/>
      <c r="K34" s="11"/>
      <c r="L34" s="11"/>
      <c r="M34" s="11"/>
      <c r="N34" s="11"/>
      <c r="O34" s="11"/>
      <c r="P34" s="11"/>
      <c r="Q34" s="11"/>
    </row>
    <row r="35" spans="2:17" ht="15" x14ac:dyDescent="0.25">
      <c r="B35" s="340"/>
      <c r="C35" s="341"/>
      <c r="D35" s="341"/>
      <c r="E35" s="341"/>
      <c r="F35" s="341"/>
      <c r="G35" s="341"/>
      <c r="H35" s="342"/>
      <c r="I35" s="11"/>
      <c r="J35" s="11"/>
      <c r="K35" s="11"/>
      <c r="L35" s="11"/>
      <c r="M35" s="11"/>
      <c r="N35" s="11"/>
      <c r="O35" s="11"/>
      <c r="P35" s="11"/>
      <c r="Q35" s="11"/>
    </row>
    <row r="36" spans="2:17" ht="15" x14ac:dyDescent="0.25">
      <c r="B36" s="340"/>
      <c r="C36" s="341"/>
      <c r="D36" s="341"/>
      <c r="E36" s="341"/>
      <c r="F36" s="341"/>
      <c r="G36" s="341"/>
      <c r="H36" s="342"/>
      <c r="I36" s="11"/>
      <c r="J36" s="11"/>
      <c r="K36" s="11"/>
      <c r="L36" s="11"/>
      <c r="M36" s="11"/>
      <c r="N36" s="11"/>
      <c r="O36" s="11"/>
      <c r="P36" s="11"/>
      <c r="Q36" s="11"/>
    </row>
    <row r="37" spans="2:17" ht="15" x14ac:dyDescent="0.25">
      <c r="B37" s="340"/>
      <c r="C37" s="341"/>
      <c r="D37" s="341"/>
      <c r="E37" s="341"/>
      <c r="F37" s="341"/>
      <c r="G37" s="341"/>
      <c r="H37" s="342"/>
      <c r="I37" s="11"/>
      <c r="J37" s="11"/>
      <c r="K37" s="11"/>
      <c r="L37" s="11"/>
      <c r="M37" s="11"/>
      <c r="N37" s="11"/>
      <c r="O37" s="11"/>
      <c r="P37" s="11"/>
      <c r="Q37" s="11"/>
    </row>
    <row r="38" spans="2:17" ht="15" x14ac:dyDescent="0.25">
      <c r="B38" s="340"/>
      <c r="C38" s="341"/>
      <c r="D38" s="341"/>
      <c r="E38" s="341"/>
      <c r="F38" s="341"/>
      <c r="G38" s="341"/>
      <c r="H38" s="342"/>
      <c r="I38" s="11"/>
      <c r="J38" s="11"/>
      <c r="K38" s="11"/>
      <c r="L38" s="11"/>
      <c r="M38" s="11"/>
      <c r="N38" s="11"/>
      <c r="O38" s="11"/>
      <c r="P38" s="11"/>
      <c r="Q38" s="11"/>
    </row>
    <row r="39" spans="2:17" ht="15" x14ac:dyDescent="0.25">
      <c r="B39" s="340"/>
      <c r="C39" s="341"/>
      <c r="D39" s="341"/>
      <c r="E39" s="341"/>
      <c r="F39" s="341"/>
      <c r="G39" s="341"/>
      <c r="H39" s="342"/>
      <c r="I39" s="11"/>
      <c r="J39" s="11"/>
      <c r="K39" s="11"/>
      <c r="L39" s="11"/>
      <c r="M39" s="11"/>
      <c r="N39" s="11"/>
      <c r="O39" s="11"/>
      <c r="P39" s="11"/>
      <c r="Q39" s="11"/>
    </row>
    <row r="40" spans="2:17" ht="15" x14ac:dyDescent="0.25">
      <c r="B40" s="340"/>
      <c r="C40" s="341"/>
      <c r="D40" s="341"/>
      <c r="E40" s="341"/>
      <c r="F40" s="341"/>
      <c r="G40" s="341"/>
      <c r="H40" s="342"/>
      <c r="I40" s="11"/>
      <c r="J40" s="11"/>
      <c r="K40" s="11"/>
      <c r="L40" s="11"/>
      <c r="M40" s="11"/>
      <c r="N40" s="11"/>
      <c r="O40" s="11"/>
      <c r="P40" s="11"/>
      <c r="Q40" s="11"/>
    </row>
    <row r="41" spans="2:17" ht="15" x14ac:dyDescent="0.25">
      <c r="B41" s="340"/>
      <c r="C41" s="341"/>
      <c r="D41" s="341"/>
      <c r="E41" s="341"/>
      <c r="F41" s="341"/>
      <c r="G41" s="341"/>
      <c r="H41" s="342"/>
      <c r="I41" s="11"/>
      <c r="J41" s="11"/>
      <c r="K41" s="11"/>
      <c r="L41" s="11"/>
      <c r="M41" s="11"/>
      <c r="N41" s="11"/>
      <c r="O41" s="11"/>
      <c r="P41" s="11"/>
      <c r="Q41" s="11"/>
    </row>
    <row r="42" spans="2:17" ht="15" x14ac:dyDescent="0.25">
      <c r="B42" s="340"/>
      <c r="C42" s="341"/>
      <c r="D42" s="341"/>
      <c r="E42" s="341"/>
      <c r="F42" s="341"/>
      <c r="G42" s="341"/>
      <c r="H42" s="342"/>
      <c r="I42" s="11"/>
      <c r="J42" s="11"/>
      <c r="K42" s="11"/>
      <c r="L42" s="11"/>
      <c r="M42" s="11"/>
      <c r="N42" s="11"/>
      <c r="O42" s="11"/>
      <c r="P42" s="11"/>
      <c r="Q42" s="11"/>
    </row>
    <row r="43" spans="2:17" ht="15" x14ac:dyDescent="0.25">
      <c r="B43" s="340"/>
      <c r="C43" s="341"/>
      <c r="D43" s="341"/>
      <c r="E43" s="341"/>
      <c r="F43" s="341"/>
      <c r="G43" s="341"/>
      <c r="H43" s="342"/>
      <c r="I43" s="11"/>
      <c r="J43" s="11"/>
      <c r="K43" s="11"/>
      <c r="L43" s="11"/>
      <c r="M43" s="11"/>
      <c r="N43" s="11"/>
      <c r="O43" s="11"/>
      <c r="P43" s="11"/>
      <c r="Q43" s="11"/>
    </row>
    <row r="44" spans="2:17" ht="15" x14ac:dyDescent="0.25">
      <c r="B44" s="343"/>
      <c r="C44" s="344"/>
      <c r="D44" s="344"/>
      <c r="E44" s="344"/>
      <c r="F44" s="344"/>
      <c r="G44" s="344"/>
      <c r="H44" s="345"/>
      <c r="I44" s="11"/>
      <c r="J44" s="11"/>
      <c r="K44" s="11"/>
      <c r="L44" s="11"/>
      <c r="M44" s="11"/>
      <c r="N44" s="11"/>
      <c r="O44" s="11"/>
      <c r="P44" s="11"/>
      <c r="Q44" s="11"/>
    </row>
    <row r="45" spans="2:17" ht="9.9499999999999993" customHeight="1" x14ac:dyDescent="0.25">
      <c r="B45" s="11"/>
      <c r="C45" s="11"/>
      <c r="D45" s="11"/>
      <c r="E45" s="11"/>
      <c r="F45" s="11"/>
      <c r="G45" s="11"/>
      <c r="H45" s="11"/>
      <c r="I45" s="11"/>
      <c r="J45" s="11"/>
      <c r="K45" s="11"/>
      <c r="L45" s="11"/>
      <c r="M45" s="11"/>
      <c r="N45" s="11"/>
      <c r="O45" s="11"/>
      <c r="P45" s="11"/>
      <c r="Q45" s="11"/>
    </row>
    <row r="46" spans="2:17" ht="9.9499999999999993" customHeight="1" x14ac:dyDescent="0.2"/>
    <row r="47" spans="2:17" ht="9.9499999999999993" customHeight="1" x14ac:dyDescent="0.25">
      <c r="B47" s="11"/>
      <c r="C47" s="11"/>
      <c r="D47" s="11"/>
      <c r="E47" s="11"/>
      <c r="F47" s="11"/>
      <c r="G47" s="11"/>
      <c r="H47" s="11"/>
      <c r="I47" s="11"/>
      <c r="J47" s="11"/>
      <c r="K47" s="11"/>
      <c r="L47" s="11"/>
      <c r="M47" s="11"/>
      <c r="N47" s="11"/>
      <c r="O47" s="11"/>
      <c r="P47" s="11"/>
      <c r="Q47" s="11"/>
    </row>
    <row r="48" spans="2:17" ht="18.75" x14ac:dyDescent="0.25">
      <c r="B48" s="257" t="s">
        <v>132</v>
      </c>
      <c r="C48" s="257"/>
      <c r="D48" s="257"/>
      <c r="E48" s="257"/>
      <c r="F48" s="257"/>
      <c r="G48" s="257"/>
      <c r="I48" s="11"/>
      <c r="J48" s="11"/>
      <c r="K48" s="11"/>
      <c r="L48" s="11"/>
      <c r="M48" s="11"/>
      <c r="N48" s="11"/>
      <c r="O48" s="11"/>
      <c r="P48" s="11"/>
      <c r="Q48" s="11"/>
    </row>
    <row r="49" spans="2:17" ht="9.9499999999999993" customHeight="1" x14ac:dyDescent="0.25">
      <c r="D49" s="29"/>
      <c r="E49" s="29"/>
      <c r="F49" s="29"/>
      <c r="G49" s="29"/>
      <c r="H49" s="30"/>
      <c r="I49" s="11"/>
      <c r="J49" s="11"/>
      <c r="K49" s="11"/>
      <c r="L49" s="11"/>
      <c r="M49" s="11"/>
      <c r="N49" s="11"/>
      <c r="O49" s="11"/>
      <c r="P49" s="11"/>
      <c r="Q49" s="11"/>
    </row>
    <row r="50" spans="2:17" ht="18.75" customHeight="1" x14ac:dyDescent="0.25">
      <c r="B50" s="99" t="s">
        <v>133</v>
      </c>
      <c r="C50" s="36"/>
      <c r="D50" s="29"/>
      <c r="E50" s="29"/>
      <c r="F50" s="29"/>
      <c r="G50" s="29"/>
      <c r="H50" s="30"/>
      <c r="I50" s="11"/>
      <c r="J50" s="11"/>
      <c r="K50" s="11"/>
      <c r="L50" s="11"/>
      <c r="M50" s="11"/>
      <c r="N50" s="11"/>
      <c r="O50" s="11"/>
      <c r="P50" s="11"/>
      <c r="Q50" s="11"/>
    </row>
    <row r="51" spans="2:17" ht="9.9499999999999993" customHeight="1" x14ac:dyDescent="0.25">
      <c r="D51" s="29"/>
      <c r="E51" s="29"/>
      <c r="F51" s="29"/>
      <c r="G51" s="53"/>
      <c r="H51" s="18"/>
      <c r="I51" s="11"/>
      <c r="J51" s="11"/>
      <c r="K51" s="11"/>
      <c r="L51" s="11"/>
      <c r="M51" s="11"/>
      <c r="N51" s="11"/>
      <c r="O51" s="11"/>
      <c r="P51" s="11"/>
      <c r="Q51" s="11"/>
    </row>
    <row r="52" spans="2:17" ht="15" x14ac:dyDescent="0.2">
      <c r="B52" s="328"/>
      <c r="C52" s="329"/>
      <c r="D52" s="329"/>
      <c r="E52" s="329"/>
      <c r="F52" s="330"/>
      <c r="G52" s="35"/>
      <c r="H52" s="49"/>
      <c r="I52" s="49"/>
      <c r="J52" s="49"/>
      <c r="K52" s="49"/>
      <c r="L52" s="49"/>
      <c r="M52" s="49"/>
      <c r="N52" s="49"/>
      <c r="O52" s="49"/>
      <c r="P52" s="49"/>
      <c r="Q52" s="49"/>
    </row>
    <row r="53" spans="2:17" ht="15" x14ac:dyDescent="0.2">
      <c r="B53" s="331"/>
      <c r="C53" s="332"/>
      <c r="D53" s="332"/>
      <c r="E53" s="332"/>
      <c r="F53" s="333"/>
      <c r="G53" s="35"/>
      <c r="H53" s="49"/>
      <c r="I53" s="49"/>
      <c r="J53" s="49"/>
      <c r="K53" s="49"/>
      <c r="L53" s="49"/>
      <c r="M53" s="49"/>
      <c r="N53" s="49"/>
      <c r="O53" s="49"/>
      <c r="P53" s="49"/>
      <c r="Q53" s="49"/>
    </row>
    <row r="54" spans="2:17" ht="15" x14ac:dyDescent="0.2">
      <c r="B54" s="331"/>
      <c r="C54" s="332"/>
      <c r="D54" s="332"/>
      <c r="E54" s="332"/>
      <c r="F54" s="333"/>
      <c r="G54" s="35"/>
      <c r="H54" s="49"/>
      <c r="I54" s="49"/>
      <c r="J54" s="49"/>
      <c r="K54" s="49"/>
      <c r="L54" s="49"/>
      <c r="M54" s="49"/>
      <c r="N54" s="49"/>
      <c r="O54" s="49"/>
      <c r="P54" s="49"/>
      <c r="Q54" s="49"/>
    </row>
    <row r="55" spans="2:17" ht="15" x14ac:dyDescent="0.2">
      <c r="B55" s="331"/>
      <c r="C55" s="332"/>
      <c r="D55" s="332"/>
      <c r="E55" s="332"/>
      <c r="F55" s="333"/>
      <c r="G55" s="35"/>
      <c r="H55" s="49"/>
      <c r="I55" s="49"/>
      <c r="J55" s="49"/>
      <c r="K55" s="49"/>
      <c r="L55" s="49"/>
      <c r="M55" s="49"/>
      <c r="N55" s="49"/>
      <c r="O55" s="49"/>
      <c r="P55" s="49"/>
      <c r="Q55" s="49"/>
    </row>
    <row r="56" spans="2:17" ht="15" x14ac:dyDescent="0.2">
      <c r="B56" s="331"/>
      <c r="C56" s="332"/>
      <c r="D56" s="332"/>
      <c r="E56" s="332"/>
      <c r="F56" s="333"/>
      <c r="G56" s="35"/>
      <c r="H56" s="49"/>
      <c r="I56" s="49"/>
      <c r="J56" s="49"/>
      <c r="K56" s="49"/>
      <c r="L56" s="49"/>
      <c r="M56" s="49"/>
      <c r="N56" s="49"/>
      <c r="O56" s="49"/>
      <c r="P56" s="49"/>
      <c r="Q56" s="49"/>
    </row>
    <row r="57" spans="2:17" ht="15" x14ac:dyDescent="0.2">
      <c r="B57" s="331"/>
      <c r="C57" s="332"/>
      <c r="D57" s="332"/>
      <c r="E57" s="332"/>
      <c r="F57" s="333"/>
      <c r="G57" s="35"/>
      <c r="H57" s="49"/>
      <c r="I57" s="49"/>
      <c r="J57" s="49"/>
      <c r="K57" s="49"/>
      <c r="L57" s="49"/>
      <c r="M57" s="49"/>
      <c r="N57" s="49"/>
      <c r="O57" s="49"/>
      <c r="P57" s="49"/>
      <c r="Q57" s="49"/>
    </row>
    <row r="58" spans="2:17" ht="15" x14ac:dyDescent="0.2">
      <c r="B58" s="331"/>
      <c r="C58" s="332"/>
      <c r="D58" s="332"/>
      <c r="E58" s="332"/>
      <c r="F58" s="333"/>
      <c r="G58" s="35"/>
      <c r="H58" s="49"/>
      <c r="I58" s="49"/>
      <c r="J58" s="49"/>
      <c r="K58" s="49"/>
      <c r="L58" s="49"/>
      <c r="M58" s="49"/>
      <c r="N58" s="49"/>
      <c r="O58" s="49"/>
      <c r="P58" s="49"/>
      <c r="Q58" s="49"/>
    </row>
    <row r="59" spans="2:17" ht="15" x14ac:dyDescent="0.2">
      <c r="B59" s="331"/>
      <c r="C59" s="332"/>
      <c r="D59" s="332"/>
      <c r="E59" s="332"/>
      <c r="F59" s="333"/>
      <c r="G59" s="35"/>
      <c r="H59" s="49"/>
      <c r="I59" s="49"/>
      <c r="J59" s="49"/>
      <c r="K59" s="49"/>
      <c r="L59" s="49"/>
      <c r="M59" s="49"/>
      <c r="N59" s="49"/>
      <c r="O59" s="49"/>
      <c r="P59" s="49"/>
      <c r="Q59" s="49"/>
    </row>
    <row r="60" spans="2:17" ht="15" x14ac:dyDescent="0.2">
      <c r="B60" s="331"/>
      <c r="C60" s="332"/>
      <c r="D60" s="332"/>
      <c r="E60" s="332"/>
      <c r="F60" s="333"/>
      <c r="G60" s="35"/>
      <c r="H60" s="49"/>
      <c r="I60" s="49"/>
      <c r="J60" s="49"/>
      <c r="K60" s="49"/>
      <c r="L60" s="49"/>
      <c r="M60" s="49"/>
      <c r="N60" s="49"/>
      <c r="O60" s="49"/>
      <c r="P60" s="49"/>
      <c r="Q60" s="49"/>
    </row>
    <row r="61" spans="2:17" ht="15" x14ac:dyDescent="0.2">
      <c r="B61" s="331"/>
      <c r="C61" s="332"/>
      <c r="D61" s="332"/>
      <c r="E61" s="332"/>
      <c r="F61" s="333"/>
      <c r="G61" s="35"/>
      <c r="H61" s="49"/>
      <c r="I61" s="49"/>
      <c r="J61" s="49"/>
      <c r="K61" s="49"/>
      <c r="L61" s="49"/>
      <c r="M61" s="49"/>
      <c r="N61" s="49"/>
      <c r="O61" s="49"/>
      <c r="P61" s="49"/>
      <c r="Q61" s="49"/>
    </row>
    <row r="62" spans="2:17" ht="15" x14ac:dyDescent="0.2">
      <c r="B62" s="331"/>
      <c r="C62" s="332"/>
      <c r="D62" s="332"/>
      <c r="E62" s="332"/>
      <c r="F62" s="333"/>
      <c r="G62" s="35"/>
      <c r="H62" s="49"/>
      <c r="I62" s="49"/>
      <c r="J62" s="49"/>
      <c r="K62" s="49"/>
      <c r="L62" s="49"/>
      <c r="M62" s="49"/>
      <c r="N62" s="49"/>
      <c r="O62" s="49"/>
      <c r="P62" s="49"/>
      <c r="Q62" s="49"/>
    </row>
    <row r="63" spans="2:17" ht="15" x14ac:dyDescent="0.2">
      <c r="B63" s="331"/>
      <c r="C63" s="332"/>
      <c r="D63" s="332"/>
      <c r="E63" s="332"/>
      <c r="F63" s="333"/>
      <c r="G63" s="35"/>
      <c r="H63" s="49"/>
      <c r="I63" s="49"/>
      <c r="J63" s="49"/>
      <c r="K63" s="49"/>
      <c r="L63" s="49"/>
      <c r="M63" s="49"/>
      <c r="N63" s="49"/>
      <c r="O63" s="49"/>
      <c r="P63" s="49"/>
      <c r="Q63" s="49"/>
    </row>
    <row r="64" spans="2:17" ht="15" x14ac:dyDescent="0.2">
      <c r="B64" s="331"/>
      <c r="C64" s="332"/>
      <c r="D64" s="332"/>
      <c r="E64" s="332"/>
      <c r="F64" s="333"/>
      <c r="G64" s="35"/>
      <c r="H64" s="49"/>
      <c r="I64" s="49"/>
      <c r="J64" s="49"/>
      <c r="K64" s="49"/>
      <c r="L64" s="49"/>
      <c r="M64" s="49"/>
      <c r="N64" s="49"/>
      <c r="O64" s="49"/>
      <c r="P64" s="49"/>
      <c r="Q64" s="49"/>
    </row>
    <row r="65" spans="2:17" ht="15" x14ac:dyDescent="0.2">
      <c r="B65" s="331"/>
      <c r="C65" s="332"/>
      <c r="D65" s="332"/>
      <c r="E65" s="332"/>
      <c r="F65" s="333"/>
      <c r="G65" s="35"/>
      <c r="H65" s="49"/>
      <c r="I65" s="49"/>
      <c r="J65" s="49"/>
      <c r="K65" s="49"/>
      <c r="L65" s="49"/>
      <c r="M65" s="49"/>
      <c r="N65" s="49"/>
      <c r="O65" s="49"/>
      <c r="P65" s="49"/>
      <c r="Q65" s="49"/>
    </row>
    <row r="66" spans="2:17" ht="15" x14ac:dyDescent="0.2">
      <c r="B66" s="331"/>
      <c r="C66" s="332"/>
      <c r="D66" s="332"/>
      <c r="E66" s="332"/>
      <c r="F66" s="333"/>
      <c r="G66" s="35"/>
      <c r="H66" s="49"/>
      <c r="I66" s="49"/>
      <c r="J66" s="49"/>
      <c r="K66" s="49"/>
      <c r="L66" s="49"/>
      <c r="M66" s="49"/>
      <c r="N66" s="49"/>
      <c r="O66" s="49"/>
      <c r="P66" s="49"/>
      <c r="Q66" s="49"/>
    </row>
    <row r="67" spans="2:17" ht="15" x14ac:dyDescent="0.2">
      <c r="B67" s="331"/>
      <c r="C67" s="332"/>
      <c r="D67" s="332"/>
      <c r="E67" s="332"/>
      <c r="F67" s="333"/>
      <c r="G67" s="35"/>
      <c r="H67" s="49"/>
      <c r="I67" s="49"/>
      <c r="J67" s="49"/>
      <c r="K67" s="49"/>
      <c r="L67" s="49"/>
      <c r="M67" s="49"/>
      <c r="N67" s="49"/>
      <c r="O67" s="49"/>
      <c r="P67" s="49"/>
      <c r="Q67" s="49"/>
    </row>
    <row r="68" spans="2:17" ht="15" x14ac:dyDescent="0.2">
      <c r="B68" s="331"/>
      <c r="C68" s="332"/>
      <c r="D68" s="332"/>
      <c r="E68" s="332"/>
      <c r="F68" s="333"/>
      <c r="G68" s="35"/>
      <c r="H68" s="49"/>
      <c r="I68" s="49"/>
      <c r="J68" s="49"/>
      <c r="K68" s="49"/>
      <c r="L68" s="49"/>
      <c r="M68" s="49"/>
      <c r="N68" s="49"/>
      <c r="O68" s="49"/>
      <c r="P68" s="49"/>
      <c r="Q68" s="49"/>
    </row>
    <row r="69" spans="2:17" ht="15" x14ac:dyDescent="0.2">
      <c r="B69" s="331"/>
      <c r="C69" s="332"/>
      <c r="D69" s="332"/>
      <c r="E69" s="332"/>
      <c r="F69" s="333"/>
      <c r="G69" s="35"/>
      <c r="H69" s="49"/>
      <c r="I69" s="49"/>
      <c r="J69" s="49"/>
      <c r="K69" s="49"/>
      <c r="L69" s="49"/>
      <c r="M69" s="49"/>
      <c r="N69" s="49"/>
      <c r="O69" s="49"/>
      <c r="P69" s="49"/>
      <c r="Q69" s="49"/>
    </row>
    <row r="70" spans="2:17" ht="15" x14ac:dyDescent="0.2">
      <c r="B70" s="331"/>
      <c r="C70" s="332"/>
      <c r="D70" s="332"/>
      <c r="E70" s="332"/>
      <c r="F70" s="333"/>
      <c r="G70" s="35"/>
      <c r="H70" s="49"/>
      <c r="I70" s="49"/>
      <c r="J70" s="49"/>
      <c r="K70" s="49"/>
      <c r="L70" s="49"/>
      <c r="M70" s="49"/>
      <c r="N70" s="49"/>
      <c r="O70" s="49"/>
      <c r="P70" s="49"/>
      <c r="Q70" s="49"/>
    </row>
    <row r="71" spans="2:17" ht="15" x14ac:dyDescent="0.2">
      <c r="B71" s="331"/>
      <c r="C71" s="332"/>
      <c r="D71" s="332"/>
      <c r="E71" s="332"/>
      <c r="F71" s="333"/>
      <c r="G71" s="35"/>
      <c r="H71" s="49"/>
      <c r="I71" s="49"/>
      <c r="J71" s="49"/>
      <c r="K71" s="49"/>
      <c r="L71" s="49"/>
      <c r="M71" s="49"/>
      <c r="N71" s="49"/>
      <c r="O71" s="49"/>
      <c r="P71" s="49"/>
      <c r="Q71" s="49"/>
    </row>
    <row r="72" spans="2:17" ht="15" x14ac:dyDescent="0.2">
      <c r="B72" s="331"/>
      <c r="C72" s="332"/>
      <c r="D72" s="332"/>
      <c r="E72" s="332"/>
      <c r="F72" s="333"/>
      <c r="G72" s="35"/>
      <c r="H72" s="49"/>
      <c r="I72" s="49"/>
      <c r="J72" s="49"/>
      <c r="K72" s="49"/>
      <c r="L72" s="49"/>
      <c r="M72" s="49"/>
      <c r="N72" s="49"/>
      <c r="O72" s="49"/>
      <c r="P72" s="49"/>
      <c r="Q72" s="49"/>
    </row>
    <row r="73" spans="2:17" ht="15" x14ac:dyDescent="0.2">
      <c r="B73" s="331"/>
      <c r="C73" s="332"/>
      <c r="D73" s="332"/>
      <c r="E73" s="332"/>
      <c r="F73" s="333"/>
      <c r="G73" s="35"/>
      <c r="H73" s="49"/>
      <c r="I73" s="49"/>
      <c r="J73" s="49"/>
      <c r="K73" s="49"/>
      <c r="L73" s="49"/>
      <c r="M73" s="49"/>
      <c r="N73" s="49"/>
      <c r="O73" s="49"/>
      <c r="P73" s="49"/>
      <c r="Q73" s="49"/>
    </row>
    <row r="74" spans="2:17" ht="15" x14ac:dyDescent="0.2">
      <c r="B74" s="331"/>
      <c r="C74" s="332"/>
      <c r="D74" s="332"/>
      <c r="E74" s="332"/>
      <c r="F74" s="333"/>
      <c r="G74" s="35"/>
      <c r="H74" s="49"/>
      <c r="I74" s="49"/>
      <c r="J74" s="49"/>
      <c r="K74" s="49"/>
      <c r="L74" s="49"/>
      <c r="M74" s="49"/>
      <c r="N74" s="49"/>
      <c r="O74" s="49"/>
      <c r="P74" s="49"/>
      <c r="Q74" s="49"/>
    </row>
    <row r="75" spans="2:17" ht="15" x14ac:dyDescent="0.2">
      <c r="B75" s="331"/>
      <c r="C75" s="332"/>
      <c r="D75" s="332"/>
      <c r="E75" s="332"/>
      <c r="F75" s="333"/>
      <c r="G75" s="35"/>
      <c r="H75" s="49"/>
      <c r="I75" s="49"/>
      <c r="J75" s="49"/>
      <c r="K75" s="49"/>
      <c r="L75" s="49"/>
      <c r="M75" s="49"/>
      <c r="N75" s="49"/>
      <c r="O75" s="49"/>
      <c r="P75" s="49"/>
      <c r="Q75" s="49"/>
    </row>
    <row r="76" spans="2:17" ht="15" x14ac:dyDescent="0.2">
      <c r="B76" s="331"/>
      <c r="C76" s="332"/>
      <c r="D76" s="332"/>
      <c r="E76" s="332"/>
      <c r="F76" s="333"/>
      <c r="G76" s="35"/>
      <c r="H76" s="49"/>
      <c r="I76" s="49"/>
      <c r="J76" s="49"/>
      <c r="K76" s="49"/>
      <c r="L76" s="49"/>
      <c r="M76" s="49"/>
      <c r="N76" s="49"/>
      <c r="O76" s="49"/>
      <c r="P76" s="49"/>
      <c r="Q76" s="49"/>
    </row>
    <row r="77" spans="2:17" ht="15" x14ac:dyDescent="0.2">
      <c r="B77" s="331"/>
      <c r="C77" s="332"/>
      <c r="D77" s="332"/>
      <c r="E77" s="332"/>
      <c r="F77" s="333"/>
      <c r="G77" s="35"/>
      <c r="H77" s="49"/>
      <c r="I77" s="49"/>
      <c r="J77" s="49"/>
      <c r="K77" s="49"/>
      <c r="L77" s="49"/>
      <c r="M77" s="49"/>
      <c r="N77" s="49"/>
      <c r="O77" s="49"/>
      <c r="P77" s="49"/>
      <c r="Q77" s="49"/>
    </row>
    <row r="78" spans="2:17" ht="15" x14ac:dyDescent="0.2">
      <c r="B78" s="331"/>
      <c r="C78" s="332"/>
      <c r="D78" s="332"/>
      <c r="E78" s="332"/>
      <c r="F78" s="333"/>
      <c r="G78" s="35"/>
      <c r="H78" s="49"/>
      <c r="I78" s="49"/>
      <c r="J78" s="49"/>
      <c r="K78" s="49"/>
      <c r="L78" s="49"/>
      <c r="M78" s="49"/>
      <c r="N78" s="49"/>
      <c r="O78" s="49"/>
      <c r="P78" s="49"/>
      <c r="Q78" s="49"/>
    </row>
    <row r="79" spans="2:17" ht="15" x14ac:dyDescent="0.2">
      <c r="B79" s="331"/>
      <c r="C79" s="332"/>
      <c r="D79" s="332"/>
      <c r="E79" s="332"/>
      <c r="F79" s="333"/>
      <c r="G79" s="35"/>
      <c r="H79" s="49"/>
      <c r="I79" s="49"/>
      <c r="J79" s="49"/>
      <c r="K79" s="49"/>
      <c r="L79" s="49"/>
      <c r="M79" s="49"/>
      <c r="N79" s="49"/>
      <c r="O79" s="49"/>
      <c r="P79" s="49"/>
      <c r="Q79" s="49"/>
    </row>
    <row r="80" spans="2:17" ht="15" x14ac:dyDescent="0.2">
      <c r="B80" s="331"/>
      <c r="C80" s="332"/>
      <c r="D80" s="332"/>
      <c r="E80" s="332"/>
      <c r="F80" s="333"/>
      <c r="G80" s="35"/>
      <c r="H80" s="49"/>
      <c r="I80" s="49"/>
      <c r="J80" s="49"/>
      <c r="K80" s="49"/>
      <c r="L80" s="49"/>
      <c r="M80" s="49"/>
      <c r="N80" s="49"/>
      <c r="O80" s="49"/>
      <c r="P80" s="49"/>
      <c r="Q80" s="49"/>
    </row>
    <row r="81" spans="2:17" ht="15" x14ac:dyDescent="0.25">
      <c r="B81" s="331"/>
      <c r="C81" s="332"/>
      <c r="D81" s="332"/>
      <c r="E81" s="332"/>
      <c r="F81" s="333"/>
      <c r="G81" s="11"/>
      <c r="H81" s="49"/>
      <c r="I81" s="49"/>
      <c r="J81" s="49"/>
      <c r="K81" s="49"/>
      <c r="L81" s="49"/>
      <c r="M81" s="49"/>
      <c r="N81" s="49"/>
      <c r="O81" s="49"/>
      <c r="P81" s="49"/>
      <c r="Q81" s="49"/>
    </row>
    <row r="82" spans="2:17" ht="15" x14ac:dyDescent="0.25">
      <c r="B82" s="331"/>
      <c r="C82" s="332"/>
      <c r="D82" s="332"/>
      <c r="E82" s="332"/>
      <c r="F82" s="333"/>
      <c r="G82" s="11"/>
      <c r="H82" s="49"/>
      <c r="I82" s="49"/>
      <c r="J82" s="49"/>
      <c r="K82" s="49"/>
      <c r="L82" s="49"/>
      <c r="M82" s="49"/>
      <c r="N82" s="49"/>
      <c r="O82" s="49"/>
      <c r="P82" s="49"/>
      <c r="Q82" s="49"/>
    </row>
    <row r="83" spans="2:17" ht="15" x14ac:dyDescent="0.25">
      <c r="B83" s="331"/>
      <c r="C83" s="332"/>
      <c r="D83" s="332"/>
      <c r="E83" s="332"/>
      <c r="F83" s="333"/>
      <c r="G83" s="11"/>
      <c r="H83" s="49"/>
      <c r="I83" s="49"/>
      <c r="J83" s="49"/>
      <c r="K83" s="49"/>
      <c r="L83" s="49"/>
      <c r="M83" s="49"/>
      <c r="N83" s="49"/>
      <c r="O83" s="49"/>
      <c r="P83" s="49"/>
      <c r="Q83" s="49"/>
    </row>
    <row r="84" spans="2:17" ht="15" x14ac:dyDescent="0.25">
      <c r="B84" s="331"/>
      <c r="C84" s="332"/>
      <c r="D84" s="332"/>
      <c r="E84" s="332"/>
      <c r="F84" s="333"/>
      <c r="G84" s="11"/>
      <c r="H84" s="49"/>
      <c r="I84" s="49"/>
      <c r="J84" s="49"/>
      <c r="K84" s="49"/>
      <c r="L84" s="49"/>
      <c r="M84" s="49"/>
      <c r="N84" s="49"/>
      <c r="O84" s="49"/>
      <c r="P84" s="49"/>
      <c r="Q84" s="49"/>
    </row>
    <row r="85" spans="2:17" ht="15" x14ac:dyDescent="0.25">
      <c r="B85" s="334"/>
      <c r="C85" s="335"/>
      <c r="D85" s="335"/>
      <c r="E85" s="335"/>
      <c r="F85" s="336"/>
      <c r="G85" s="11"/>
      <c r="H85" s="49"/>
      <c r="I85" s="49"/>
      <c r="J85" s="49"/>
      <c r="K85" s="49"/>
      <c r="L85" s="49"/>
      <c r="M85" s="49"/>
      <c r="N85" s="49"/>
      <c r="O85" s="49"/>
      <c r="P85" s="49"/>
      <c r="Q85" s="49"/>
    </row>
    <row r="86" spans="2:17" ht="9.9499999999999993" customHeight="1" x14ac:dyDescent="0.25">
      <c r="B86" s="11"/>
      <c r="C86" s="11"/>
      <c r="D86" s="11"/>
      <c r="E86" s="11"/>
      <c r="F86" s="11"/>
      <c r="G86" s="11"/>
      <c r="H86" s="11"/>
      <c r="I86" s="11"/>
      <c r="J86" s="11"/>
      <c r="K86" s="11"/>
      <c r="L86" s="11"/>
      <c r="M86" s="11"/>
      <c r="N86" s="11"/>
      <c r="O86" s="11"/>
      <c r="P86" s="11"/>
      <c r="Q86" s="11"/>
    </row>
    <row r="87" spans="2:17" ht="9.9499999999999993" customHeight="1" x14ac:dyDescent="0.25">
      <c r="B87" s="11"/>
      <c r="C87" s="11"/>
      <c r="D87" s="11"/>
      <c r="E87" s="11"/>
      <c r="F87" s="11"/>
      <c r="G87" s="11"/>
      <c r="H87" s="11"/>
      <c r="I87" s="11"/>
      <c r="J87" s="11"/>
      <c r="K87" s="11"/>
      <c r="L87" s="11"/>
      <c r="M87" s="11"/>
      <c r="N87" s="11"/>
      <c r="O87" s="11"/>
      <c r="P87" s="11"/>
      <c r="Q87" s="11"/>
    </row>
    <row r="88" spans="2:17" ht="9.9499999999999993" customHeight="1" x14ac:dyDescent="0.25">
      <c r="B88" s="11"/>
      <c r="C88" s="11"/>
      <c r="D88" s="11"/>
      <c r="E88" s="11"/>
      <c r="F88" s="11"/>
      <c r="G88" s="11"/>
      <c r="H88" s="11"/>
      <c r="I88" s="11"/>
      <c r="J88" s="11"/>
      <c r="K88" s="11"/>
      <c r="L88" s="11"/>
      <c r="M88" s="11"/>
      <c r="N88" s="11"/>
      <c r="O88" s="11"/>
      <c r="P88" s="11"/>
      <c r="Q88" s="11"/>
    </row>
    <row r="89" spans="2:17" ht="18.75" x14ac:dyDescent="0.25">
      <c r="B89" s="100" t="s">
        <v>134</v>
      </c>
      <c r="C89" s="11"/>
      <c r="D89" s="11"/>
      <c r="E89" s="11"/>
      <c r="F89" s="11"/>
      <c r="G89" s="11"/>
      <c r="H89" s="11"/>
      <c r="I89" s="11"/>
      <c r="J89" s="11"/>
      <c r="K89" s="11"/>
      <c r="L89" s="11"/>
      <c r="M89" s="11"/>
      <c r="N89" s="11"/>
      <c r="O89" s="11"/>
      <c r="P89" s="11"/>
      <c r="Q89" s="11"/>
    </row>
    <row r="90" spans="2:17" ht="9.9499999999999993" customHeight="1" x14ac:dyDescent="0.25">
      <c r="B90" s="11"/>
      <c r="C90" s="11"/>
      <c r="D90" s="11"/>
      <c r="E90" s="11"/>
      <c r="F90" s="11"/>
      <c r="G90" s="11"/>
      <c r="H90" s="11"/>
      <c r="I90" s="11"/>
      <c r="J90" s="11"/>
      <c r="K90" s="11"/>
      <c r="L90" s="11"/>
      <c r="M90" s="11"/>
      <c r="N90" s="11"/>
      <c r="O90" s="11"/>
      <c r="P90" s="11"/>
      <c r="Q90" s="11"/>
    </row>
    <row r="91" spans="2:17" ht="15" x14ac:dyDescent="0.25">
      <c r="B91" s="328"/>
      <c r="C91" s="329"/>
      <c r="D91" s="329"/>
      <c r="E91" s="329"/>
      <c r="F91" s="330"/>
      <c r="G91" s="11"/>
      <c r="H91" s="11"/>
      <c r="I91" s="11"/>
      <c r="J91" s="11"/>
      <c r="K91" s="11"/>
      <c r="L91" s="11"/>
      <c r="M91" s="11"/>
      <c r="N91" s="11"/>
      <c r="O91" s="11"/>
      <c r="P91" s="11"/>
      <c r="Q91" s="11"/>
    </row>
    <row r="92" spans="2:17" ht="15" x14ac:dyDescent="0.25">
      <c r="B92" s="331"/>
      <c r="C92" s="332"/>
      <c r="D92" s="332"/>
      <c r="E92" s="332"/>
      <c r="F92" s="333"/>
      <c r="G92" s="11"/>
      <c r="H92" s="11"/>
      <c r="I92" s="11"/>
      <c r="J92" s="11"/>
      <c r="K92" s="11"/>
      <c r="L92" s="11"/>
      <c r="M92" s="11"/>
      <c r="N92" s="11"/>
      <c r="O92" s="11"/>
      <c r="P92" s="11"/>
      <c r="Q92" s="11"/>
    </row>
    <row r="93" spans="2:17" ht="15" x14ac:dyDescent="0.25">
      <c r="B93" s="331"/>
      <c r="C93" s="332"/>
      <c r="D93" s="332"/>
      <c r="E93" s="332"/>
      <c r="F93" s="333"/>
      <c r="G93" s="11"/>
      <c r="H93" s="11"/>
      <c r="I93" s="11"/>
      <c r="J93" s="11"/>
      <c r="K93" s="11"/>
      <c r="L93" s="11"/>
      <c r="M93" s="11"/>
      <c r="N93" s="11"/>
      <c r="O93" s="11"/>
      <c r="P93" s="11"/>
      <c r="Q93" s="11"/>
    </row>
    <row r="94" spans="2:17" ht="15" x14ac:dyDescent="0.25">
      <c r="B94" s="331"/>
      <c r="C94" s="332"/>
      <c r="D94" s="332"/>
      <c r="E94" s="332"/>
      <c r="F94" s="333"/>
      <c r="G94" s="11"/>
      <c r="H94" s="11"/>
      <c r="I94" s="11"/>
      <c r="J94" s="11"/>
      <c r="K94" s="11"/>
      <c r="L94" s="11"/>
      <c r="M94" s="11"/>
      <c r="N94" s="11"/>
      <c r="O94" s="11"/>
      <c r="P94" s="11"/>
      <c r="Q94" s="11"/>
    </row>
    <row r="95" spans="2:17" ht="15" x14ac:dyDescent="0.25">
      <c r="B95" s="331"/>
      <c r="C95" s="332"/>
      <c r="D95" s="332"/>
      <c r="E95" s="332"/>
      <c r="F95" s="333"/>
      <c r="G95" s="11"/>
      <c r="H95" s="11"/>
      <c r="I95" s="11"/>
      <c r="J95" s="11"/>
      <c r="K95" s="11"/>
      <c r="L95" s="11"/>
      <c r="M95" s="11"/>
      <c r="N95" s="11"/>
      <c r="O95" s="11"/>
      <c r="P95" s="11"/>
      <c r="Q95" s="11"/>
    </row>
    <row r="96" spans="2:17" ht="15" x14ac:dyDescent="0.25">
      <c r="B96" s="331"/>
      <c r="C96" s="332"/>
      <c r="D96" s="332"/>
      <c r="E96" s="332"/>
      <c r="F96" s="333"/>
      <c r="G96" s="11"/>
      <c r="H96" s="11"/>
      <c r="I96" s="11"/>
      <c r="J96" s="11"/>
      <c r="K96" s="11"/>
      <c r="L96" s="11"/>
      <c r="M96" s="11"/>
      <c r="N96" s="11"/>
      <c r="O96" s="11"/>
      <c r="P96" s="11"/>
      <c r="Q96" s="11"/>
    </row>
    <row r="97" spans="2:17" ht="15" x14ac:dyDescent="0.25">
      <c r="B97" s="331"/>
      <c r="C97" s="332"/>
      <c r="D97" s="332"/>
      <c r="E97" s="332"/>
      <c r="F97" s="333"/>
      <c r="G97" s="11"/>
      <c r="H97" s="11"/>
      <c r="I97" s="11"/>
      <c r="J97" s="11"/>
      <c r="K97" s="11"/>
      <c r="L97" s="11"/>
      <c r="M97" s="11"/>
      <c r="N97" s="11"/>
      <c r="O97" s="11"/>
      <c r="P97" s="11"/>
      <c r="Q97" s="11"/>
    </row>
    <row r="98" spans="2:17" ht="15" x14ac:dyDescent="0.25">
      <c r="B98" s="331"/>
      <c r="C98" s="332"/>
      <c r="D98" s="332"/>
      <c r="E98" s="332"/>
      <c r="F98" s="333"/>
      <c r="G98" s="11"/>
      <c r="H98" s="11"/>
      <c r="I98" s="11"/>
      <c r="J98" s="11"/>
      <c r="K98" s="11"/>
      <c r="L98" s="11"/>
      <c r="M98" s="11"/>
      <c r="N98" s="11"/>
      <c r="O98" s="11"/>
      <c r="P98" s="11"/>
      <c r="Q98" s="11"/>
    </row>
    <row r="99" spans="2:17" ht="15" x14ac:dyDescent="0.25">
      <c r="B99" s="331"/>
      <c r="C99" s="332"/>
      <c r="D99" s="332"/>
      <c r="E99" s="332"/>
      <c r="F99" s="333"/>
      <c r="G99" s="11"/>
      <c r="H99" s="11"/>
      <c r="I99" s="11"/>
      <c r="J99" s="11"/>
      <c r="K99" s="11"/>
      <c r="L99" s="11"/>
      <c r="M99" s="11"/>
      <c r="N99" s="11"/>
      <c r="O99" s="11"/>
      <c r="P99" s="11"/>
      <c r="Q99" s="11"/>
    </row>
    <row r="100" spans="2:17" ht="15" x14ac:dyDescent="0.25">
      <c r="B100" s="331"/>
      <c r="C100" s="332"/>
      <c r="D100" s="332"/>
      <c r="E100" s="332"/>
      <c r="F100" s="333"/>
      <c r="G100" s="11"/>
      <c r="H100" s="11"/>
      <c r="I100" s="11"/>
      <c r="J100" s="11"/>
      <c r="K100" s="11"/>
      <c r="L100" s="11"/>
      <c r="M100" s="11"/>
      <c r="N100" s="11"/>
      <c r="O100" s="11"/>
      <c r="P100" s="11"/>
      <c r="Q100" s="11"/>
    </row>
    <row r="101" spans="2:17" ht="15" x14ac:dyDescent="0.25">
      <c r="B101" s="331"/>
      <c r="C101" s="332"/>
      <c r="D101" s="332"/>
      <c r="E101" s="332"/>
      <c r="F101" s="333"/>
      <c r="G101" s="11"/>
      <c r="H101" s="11"/>
      <c r="I101" s="11"/>
      <c r="J101" s="11"/>
      <c r="K101" s="11"/>
      <c r="L101" s="11"/>
      <c r="M101" s="11"/>
      <c r="N101" s="11"/>
      <c r="O101" s="11"/>
      <c r="P101" s="11"/>
      <c r="Q101" s="11"/>
    </row>
    <row r="102" spans="2:17" ht="15" x14ac:dyDescent="0.25">
      <c r="B102" s="331"/>
      <c r="C102" s="332"/>
      <c r="D102" s="332"/>
      <c r="E102" s="332"/>
      <c r="F102" s="333"/>
      <c r="G102" s="11"/>
      <c r="H102" s="11"/>
      <c r="I102" s="11"/>
      <c r="J102" s="11"/>
      <c r="K102" s="11"/>
      <c r="L102" s="11"/>
      <c r="M102" s="11"/>
      <c r="N102" s="11"/>
      <c r="O102" s="11"/>
      <c r="P102" s="11"/>
      <c r="Q102" s="11"/>
    </row>
    <row r="103" spans="2:17" ht="15" x14ac:dyDescent="0.25">
      <c r="B103" s="331"/>
      <c r="C103" s="332"/>
      <c r="D103" s="332"/>
      <c r="E103" s="332"/>
      <c r="F103" s="333"/>
      <c r="G103" s="11"/>
      <c r="H103" s="11"/>
      <c r="I103" s="11"/>
      <c r="J103" s="11"/>
      <c r="K103" s="11"/>
      <c r="L103" s="11"/>
      <c r="M103" s="11"/>
      <c r="N103" s="11"/>
      <c r="O103" s="11"/>
      <c r="P103" s="11"/>
      <c r="Q103" s="11"/>
    </row>
    <row r="104" spans="2:17" ht="15" x14ac:dyDescent="0.25">
      <c r="B104" s="331"/>
      <c r="C104" s="332"/>
      <c r="D104" s="332"/>
      <c r="E104" s="332"/>
      <c r="F104" s="333"/>
      <c r="G104" s="11"/>
      <c r="H104" s="11"/>
      <c r="I104" s="11"/>
      <c r="J104" s="11"/>
      <c r="K104" s="11"/>
      <c r="L104" s="11"/>
      <c r="M104" s="11"/>
      <c r="N104" s="11"/>
      <c r="O104" s="11"/>
      <c r="P104" s="11"/>
      <c r="Q104" s="11"/>
    </row>
    <row r="105" spans="2:17" ht="15" x14ac:dyDescent="0.25">
      <c r="B105" s="331"/>
      <c r="C105" s="332"/>
      <c r="D105" s="332"/>
      <c r="E105" s="332"/>
      <c r="F105" s="333"/>
      <c r="G105" s="11"/>
      <c r="H105" s="11"/>
      <c r="I105" s="11"/>
      <c r="J105" s="11"/>
      <c r="K105" s="11"/>
      <c r="L105" s="11"/>
      <c r="M105" s="11"/>
      <c r="N105" s="11"/>
      <c r="O105" s="11"/>
      <c r="P105" s="11"/>
      <c r="Q105" s="11"/>
    </row>
    <row r="106" spans="2:17" ht="15" x14ac:dyDescent="0.25">
      <c r="B106" s="331"/>
      <c r="C106" s="332"/>
      <c r="D106" s="332"/>
      <c r="E106" s="332"/>
      <c r="F106" s="333"/>
      <c r="G106" s="11"/>
      <c r="H106" s="11"/>
      <c r="I106" s="11"/>
      <c r="J106" s="11"/>
      <c r="K106" s="11"/>
      <c r="L106" s="11"/>
      <c r="M106" s="11"/>
      <c r="N106" s="11"/>
      <c r="O106" s="11"/>
      <c r="P106" s="11"/>
      <c r="Q106" s="11"/>
    </row>
    <row r="107" spans="2:17" ht="15" x14ac:dyDescent="0.25">
      <c r="B107" s="331"/>
      <c r="C107" s="332"/>
      <c r="D107" s="332"/>
      <c r="E107" s="332"/>
      <c r="F107" s="333"/>
      <c r="G107" s="11"/>
      <c r="H107" s="11"/>
      <c r="I107" s="11"/>
      <c r="J107" s="11"/>
      <c r="K107" s="11"/>
      <c r="L107" s="11"/>
      <c r="M107" s="11"/>
      <c r="N107" s="11"/>
      <c r="O107" s="11"/>
      <c r="P107" s="11"/>
      <c r="Q107" s="11"/>
    </row>
    <row r="108" spans="2:17" ht="15" x14ac:dyDescent="0.25">
      <c r="B108" s="331"/>
      <c r="C108" s="332"/>
      <c r="D108" s="332"/>
      <c r="E108" s="332"/>
      <c r="F108" s="333"/>
      <c r="G108" s="11"/>
      <c r="H108" s="11"/>
      <c r="I108" s="11"/>
      <c r="J108" s="11"/>
      <c r="K108" s="11"/>
      <c r="L108" s="11"/>
      <c r="M108" s="11"/>
      <c r="N108" s="11"/>
      <c r="O108" s="11"/>
      <c r="P108" s="11"/>
      <c r="Q108" s="11"/>
    </row>
    <row r="109" spans="2:17" ht="15" x14ac:dyDescent="0.25">
      <c r="B109" s="331"/>
      <c r="C109" s="332"/>
      <c r="D109" s="332"/>
      <c r="E109" s="332"/>
      <c r="F109" s="333"/>
      <c r="G109" s="11"/>
      <c r="H109" s="11"/>
      <c r="I109" s="11"/>
      <c r="J109" s="11"/>
      <c r="K109" s="11"/>
      <c r="L109" s="11"/>
      <c r="M109" s="11"/>
      <c r="N109" s="11"/>
      <c r="O109" s="11"/>
      <c r="P109" s="11"/>
      <c r="Q109" s="11"/>
    </row>
    <row r="110" spans="2:17" ht="15" x14ac:dyDescent="0.25">
      <c r="B110" s="331"/>
      <c r="C110" s="332"/>
      <c r="D110" s="332"/>
      <c r="E110" s="332"/>
      <c r="F110" s="333"/>
      <c r="G110" s="11"/>
      <c r="H110" s="11"/>
      <c r="I110" s="11"/>
      <c r="J110" s="11"/>
      <c r="K110" s="11"/>
      <c r="L110" s="11"/>
      <c r="M110" s="11"/>
      <c r="N110" s="11"/>
      <c r="O110" s="11"/>
      <c r="P110" s="11"/>
      <c r="Q110" s="11"/>
    </row>
    <row r="111" spans="2:17" ht="15" x14ac:dyDescent="0.25">
      <c r="B111" s="331"/>
      <c r="C111" s="332"/>
      <c r="D111" s="332"/>
      <c r="E111" s="332"/>
      <c r="F111" s="333"/>
      <c r="G111" s="11"/>
      <c r="H111" s="11"/>
      <c r="I111" s="11"/>
      <c r="J111" s="11"/>
      <c r="K111" s="11"/>
      <c r="L111" s="11"/>
      <c r="M111" s="11"/>
      <c r="N111" s="11"/>
      <c r="O111" s="11"/>
      <c r="P111" s="11"/>
      <c r="Q111" s="11"/>
    </row>
    <row r="112" spans="2:17" ht="15" x14ac:dyDescent="0.25">
      <c r="B112" s="331"/>
      <c r="C112" s="332"/>
      <c r="D112" s="332"/>
      <c r="E112" s="332"/>
      <c r="F112" s="333"/>
      <c r="G112" s="11"/>
      <c r="H112" s="11"/>
      <c r="I112" s="11"/>
      <c r="J112" s="11"/>
      <c r="K112" s="11"/>
      <c r="L112" s="11"/>
      <c r="M112" s="11"/>
      <c r="N112" s="11"/>
      <c r="O112" s="11"/>
      <c r="P112" s="11"/>
      <c r="Q112" s="11"/>
    </row>
    <row r="113" spans="2:17" ht="15" x14ac:dyDescent="0.25">
      <c r="B113" s="331"/>
      <c r="C113" s="332"/>
      <c r="D113" s="332"/>
      <c r="E113" s="332"/>
      <c r="F113" s="333"/>
      <c r="G113" s="11"/>
      <c r="H113" s="11"/>
      <c r="I113" s="11"/>
      <c r="J113" s="11"/>
      <c r="K113" s="11"/>
      <c r="L113" s="11"/>
      <c r="M113" s="11"/>
      <c r="N113" s="11"/>
      <c r="O113" s="11"/>
      <c r="P113" s="11"/>
      <c r="Q113" s="11"/>
    </row>
    <row r="114" spans="2:17" ht="15" x14ac:dyDescent="0.25">
      <c r="B114" s="331"/>
      <c r="C114" s="332"/>
      <c r="D114" s="332"/>
      <c r="E114" s="332"/>
      <c r="F114" s="333"/>
      <c r="G114" s="11"/>
      <c r="H114" s="11"/>
      <c r="I114" s="11"/>
      <c r="J114" s="11"/>
      <c r="K114" s="11"/>
      <c r="L114" s="11"/>
      <c r="M114" s="11"/>
      <c r="N114" s="11"/>
      <c r="O114" s="11"/>
      <c r="P114" s="11"/>
      <c r="Q114" s="11"/>
    </row>
    <row r="115" spans="2:17" ht="15" x14ac:dyDescent="0.25">
      <c r="B115" s="331"/>
      <c r="C115" s="332"/>
      <c r="D115" s="332"/>
      <c r="E115" s="332"/>
      <c r="F115" s="333"/>
      <c r="G115" s="11"/>
      <c r="H115" s="11"/>
      <c r="I115" s="11"/>
      <c r="J115" s="11"/>
      <c r="K115" s="11"/>
      <c r="L115" s="11"/>
      <c r="M115" s="11"/>
      <c r="N115" s="11"/>
      <c r="O115" s="11"/>
      <c r="P115" s="11"/>
      <c r="Q115" s="11"/>
    </row>
    <row r="116" spans="2:17" ht="15" x14ac:dyDescent="0.25">
      <c r="B116" s="331"/>
      <c r="C116" s="332"/>
      <c r="D116" s="332"/>
      <c r="E116" s="332"/>
      <c r="F116" s="333"/>
      <c r="G116" s="11"/>
      <c r="H116" s="11"/>
      <c r="I116" s="11"/>
      <c r="J116" s="11"/>
      <c r="K116" s="11"/>
      <c r="L116" s="11"/>
      <c r="M116" s="11"/>
      <c r="N116" s="11"/>
      <c r="O116" s="11"/>
      <c r="P116" s="11"/>
      <c r="Q116" s="11"/>
    </row>
    <row r="117" spans="2:17" ht="15" x14ac:dyDescent="0.25">
      <c r="B117" s="331"/>
      <c r="C117" s="332"/>
      <c r="D117" s="332"/>
      <c r="E117" s="332"/>
      <c r="F117" s="333"/>
      <c r="G117" s="11"/>
      <c r="H117" s="11"/>
      <c r="I117" s="11"/>
      <c r="J117" s="11"/>
      <c r="K117" s="11"/>
      <c r="L117" s="11"/>
      <c r="M117" s="11"/>
      <c r="N117" s="11"/>
      <c r="O117" s="11"/>
      <c r="P117" s="11"/>
      <c r="Q117" s="11"/>
    </row>
    <row r="118" spans="2:17" ht="15" x14ac:dyDescent="0.25">
      <c r="B118" s="331"/>
      <c r="C118" s="332"/>
      <c r="D118" s="332"/>
      <c r="E118" s="332"/>
      <c r="F118" s="333"/>
      <c r="G118" s="11"/>
      <c r="H118" s="11"/>
      <c r="I118" s="11"/>
      <c r="J118" s="11"/>
      <c r="K118" s="11"/>
      <c r="L118" s="11"/>
      <c r="M118" s="11"/>
      <c r="N118" s="11"/>
      <c r="O118" s="11"/>
      <c r="P118" s="11"/>
      <c r="Q118" s="11"/>
    </row>
    <row r="119" spans="2:17" ht="15" x14ac:dyDescent="0.25">
      <c r="B119" s="331"/>
      <c r="C119" s="332"/>
      <c r="D119" s="332"/>
      <c r="E119" s="332"/>
      <c r="F119" s="333"/>
      <c r="G119" s="11"/>
      <c r="H119" s="11"/>
      <c r="I119" s="11"/>
      <c r="J119" s="11"/>
      <c r="K119" s="11"/>
      <c r="L119" s="11"/>
      <c r="M119" s="11"/>
      <c r="N119" s="11"/>
      <c r="O119" s="11"/>
      <c r="P119" s="11"/>
      <c r="Q119" s="11"/>
    </row>
    <row r="120" spans="2:17" ht="15" x14ac:dyDescent="0.25">
      <c r="B120" s="331"/>
      <c r="C120" s="332"/>
      <c r="D120" s="332"/>
      <c r="E120" s="332"/>
      <c r="F120" s="333"/>
      <c r="G120" s="11"/>
      <c r="H120" s="11"/>
      <c r="I120" s="11"/>
      <c r="J120" s="11"/>
      <c r="K120" s="11"/>
      <c r="L120" s="11"/>
      <c r="M120" s="11"/>
      <c r="N120" s="11"/>
      <c r="O120" s="11"/>
      <c r="P120" s="11"/>
      <c r="Q120" s="11"/>
    </row>
    <row r="121" spans="2:17" ht="15" x14ac:dyDescent="0.25">
      <c r="B121" s="331"/>
      <c r="C121" s="332"/>
      <c r="D121" s="332"/>
      <c r="E121" s="332"/>
      <c r="F121" s="333"/>
      <c r="G121" s="11"/>
      <c r="H121" s="11"/>
      <c r="I121" s="11"/>
      <c r="J121" s="11"/>
      <c r="K121" s="11"/>
      <c r="L121" s="11"/>
      <c r="M121" s="11"/>
      <c r="N121" s="11"/>
      <c r="O121" s="11"/>
      <c r="P121" s="11"/>
      <c r="Q121" s="11"/>
    </row>
    <row r="122" spans="2:17" ht="15" x14ac:dyDescent="0.25">
      <c r="B122" s="331"/>
      <c r="C122" s="332"/>
      <c r="D122" s="332"/>
      <c r="E122" s="332"/>
      <c r="F122" s="333"/>
      <c r="G122" s="11"/>
      <c r="H122" s="11"/>
      <c r="I122" s="11"/>
      <c r="J122" s="11"/>
      <c r="K122" s="11"/>
      <c r="L122" s="11"/>
      <c r="M122" s="11"/>
      <c r="N122" s="11"/>
      <c r="O122" s="11"/>
      <c r="P122" s="11"/>
      <c r="Q122" s="11"/>
    </row>
    <row r="123" spans="2:17" ht="15" x14ac:dyDescent="0.25">
      <c r="B123" s="331"/>
      <c r="C123" s="332"/>
      <c r="D123" s="332"/>
      <c r="E123" s="332"/>
      <c r="F123" s="333"/>
      <c r="G123" s="11"/>
      <c r="H123" s="11"/>
      <c r="I123" s="11"/>
      <c r="J123" s="11"/>
      <c r="K123" s="11"/>
      <c r="L123" s="11"/>
      <c r="M123" s="11"/>
      <c r="N123" s="11"/>
      <c r="O123" s="11"/>
      <c r="P123" s="11"/>
      <c r="Q123" s="11"/>
    </row>
    <row r="124" spans="2:17" ht="15" x14ac:dyDescent="0.25">
      <c r="B124" s="334"/>
      <c r="C124" s="335"/>
      <c r="D124" s="335"/>
      <c r="E124" s="335"/>
      <c r="F124" s="336"/>
      <c r="G124" s="11"/>
      <c r="H124" s="11"/>
      <c r="I124" s="11"/>
      <c r="J124" s="11"/>
      <c r="K124" s="11"/>
      <c r="L124" s="11"/>
      <c r="M124" s="11"/>
      <c r="N124" s="11"/>
      <c r="O124" s="11"/>
      <c r="P124" s="11"/>
      <c r="Q124" s="11"/>
    </row>
    <row r="125" spans="2:17" ht="15" x14ac:dyDescent="0.25">
      <c r="B125" s="11"/>
      <c r="C125" s="11"/>
      <c r="D125" s="11"/>
      <c r="E125" s="11"/>
      <c r="F125" s="11"/>
      <c r="G125" s="11"/>
      <c r="H125" s="11"/>
      <c r="I125" s="11"/>
      <c r="J125" s="11"/>
      <c r="K125" s="11"/>
      <c r="L125" s="11"/>
      <c r="M125" s="11"/>
      <c r="N125" s="11"/>
      <c r="O125" s="11"/>
      <c r="P125" s="11"/>
      <c r="Q125" s="11"/>
    </row>
    <row r="126" spans="2:17" ht="15" x14ac:dyDescent="0.25">
      <c r="B126" s="11"/>
      <c r="C126" s="11"/>
      <c r="D126" s="11"/>
      <c r="E126" s="11"/>
      <c r="F126" s="11"/>
      <c r="G126" s="11"/>
      <c r="H126" s="11"/>
      <c r="I126" s="11"/>
      <c r="J126" s="11"/>
      <c r="K126" s="11"/>
      <c r="L126" s="11"/>
      <c r="M126" s="11"/>
      <c r="N126" s="11"/>
      <c r="O126" s="11"/>
      <c r="P126" s="11"/>
      <c r="Q126" s="11"/>
    </row>
    <row r="127" spans="2:17" ht="15" x14ac:dyDescent="0.25">
      <c r="B127" s="11"/>
      <c r="C127" s="11"/>
      <c r="D127" s="11"/>
      <c r="E127" s="11"/>
      <c r="F127" s="11"/>
      <c r="G127" s="11"/>
      <c r="H127" s="11"/>
      <c r="I127" s="11"/>
      <c r="J127" s="11"/>
      <c r="K127" s="11"/>
      <c r="L127" s="11"/>
      <c r="M127" s="11"/>
      <c r="N127" s="11"/>
      <c r="O127" s="11"/>
      <c r="P127" s="11"/>
      <c r="Q127" s="11"/>
    </row>
    <row r="128" spans="2:17" ht="15" x14ac:dyDescent="0.25">
      <c r="B128" s="11"/>
      <c r="C128" s="11"/>
      <c r="D128" s="11"/>
      <c r="E128" s="11"/>
      <c r="F128" s="11"/>
      <c r="G128" s="11"/>
      <c r="H128" s="11"/>
      <c r="I128" s="11"/>
      <c r="J128" s="11"/>
      <c r="K128" s="11"/>
      <c r="L128" s="11"/>
      <c r="M128" s="11"/>
      <c r="N128" s="11"/>
      <c r="O128" s="11"/>
      <c r="P128" s="11"/>
      <c r="Q128" s="11"/>
    </row>
    <row r="129" spans="2:17" ht="15" x14ac:dyDescent="0.25">
      <c r="B129" s="11"/>
      <c r="C129" s="11"/>
      <c r="D129" s="11"/>
      <c r="E129" s="11"/>
      <c r="F129" s="11"/>
      <c r="G129" s="11"/>
      <c r="H129" s="11"/>
      <c r="I129" s="11"/>
      <c r="J129" s="11"/>
      <c r="K129" s="11"/>
      <c r="L129" s="11"/>
      <c r="M129" s="11"/>
      <c r="N129" s="11"/>
      <c r="O129" s="11"/>
      <c r="P129" s="11"/>
      <c r="Q129" s="11"/>
    </row>
    <row r="130" spans="2:17" ht="15" x14ac:dyDescent="0.25">
      <c r="B130" s="11"/>
      <c r="C130" s="11"/>
      <c r="D130" s="11"/>
      <c r="E130" s="11"/>
      <c r="F130" s="11"/>
      <c r="G130" s="11"/>
      <c r="H130" s="11"/>
      <c r="I130" s="11"/>
      <c r="J130" s="11"/>
      <c r="K130" s="11"/>
      <c r="L130" s="11"/>
      <c r="M130" s="11"/>
      <c r="N130" s="11"/>
      <c r="O130" s="11"/>
      <c r="P130" s="11"/>
      <c r="Q130" s="11"/>
    </row>
    <row r="131" spans="2:17" ht="15" x14ac:dyDescent="0.25">
      <c r="B131" s="11"/>
      <c r="C131" s="11"/>
      <c r="D131" s="11"/>
      <c r="E131" s="11"/>
      <c r="F131" s="11"/>
      <c r="G131" s="11"/>
      <c r="H131" s="11"/>
      <c r="I131" s="11"/>
      <c r="J131" s="11"/>
      <c r="K131" s="11"/>
      <c r="L131" s="11"/>
      <c r="M131" s="11"/>
      <c r="N131" s="11"/>
      <c r="O131" s="11"/>
      <c r="P131" s="11"/>
      <c r="Q131" s="11"/>
    </row>
    <row r="132" spans="2:17" ht="15" x14ac:dyDescent="0.25">
      <c r="B132" s="11"/>
      <c r="C132" s="11"/>
      <c r="D132" s="11"/>
      <c r="E132" s="11"/>
      <c r="F132" s="11"/>
      <c r="G132" s="11"/>
      <c r="H132" s="11"/>
      <c r="I132" s="11"/>
      <c r="J132" s="11"/>
      <c r="K132" s="11"/>
      <c r="L132" s="11"/>
      <c r="M132" s="11"/>
      <c r="N132" s="11"/>
      <c r="O132" s="11"/>
      <c r="P132" s="11"/>
      <c r="Q132" s="11"/>
    </row>
    <row r="133" spans="2:17" ht="15" x14ac:dyDescent="0.25">
      <c r="B133" s="11"/>
      <c r="C133" s="11"/>
      <c r="D133" s="11"/>
      <c r="E133" s="11"/>
      <c r="F133" s="11"/>
      <c r="G133" s="11"/>
      <c r="H133" s="11"/>
      <c r="I133" s="11"/>
      <c r="J133" s="11"/>
      <c r="K133" s="11"/>
      <c r="L133" s="11"/>
      <c r="M133" s="11"/>
      <c r="N133" s="11"/>
      <c r="O133" s="11"/>
      <c r="P133" s="11"/>
      <c r="Q133" s="11"/>
    </row>
  </sheetData>
  <sheetProtection sheet="1" selectLockedCells="1"/>
  <mergeCells count="10">
    <mergeCell ref="B91:F124"/>
    <mergeCell ref="B48:G48"/>
    <mergeCell ref="B4:G4"/>
    <mergeCell ref="B52:F85"/>
    <mergeCell ref="B34:H35"/>
    <mergeCell ref="B36:H37"/>
    <mergeCell ref="B38:H39"/>
    <mergeCell ref="B40:H41"/>
    <mergeCell ref="B42:H43"/>
    <mergeCell ref="B44:H44"/>
  </mergeCells>
  <conditionalFormatting sqref="A1:XFD1048576">
    <cfRule type="expression" dxfId="6" priority="2">
      <formula>$R$1="Nei"</formula>
    </cfRule>
  </conditionalFormatting>
  <conditionalFormatting sqref="R1">
    <cfRule type="cellIs" dxfId="5" priority="1" operator="equal">
      <formula>"Nei"</formula>
    </cfRule>
  </conditionalFormatting>
  <dataValidations count="4">
    <dataValidation type="decimal" allowBlank="1" showInputMessage="1" showErrorMessage="1" errorTitle="Ugyldig input" error="Input må være et tall" sqref="F23:H28" xr:uid="{89BE2AA9-E071-4746-866B-47F4134B12EF}">
      <formula1>-999999999999</formula1>
      <formula2>99999999999</formula2>
    </dataValidation>
    <dataValidation type="list" allowBlank="1" showInputMessage="1" showErrorMessage="1" errorTitle="Ugyldig input" error="Velg en gyldig kategori i nedtrekksmenyen." sqref="B11:B16 B23:B28" xr:uid="{A84B2CD4-69F2-4AD3-8A86-B0FD46640376}">
      <mc:AlternateContent xmlns:x12ac="http://schemas.microsoft.com/office/spreadsheetml/2011/1/ac" xmlns:mc="http://schemas.openxmlformats.org/markup-compatibility/2006">
        <mc:Choice Requires="x12ac">
          <x12ac:list>Bebygd, Fulldyrka jord, Overflatedyrka jord, Innmarksbeite," Skog, særs høy bonitet"," Skog, høy bonitet"," Skog, middels bonitet"," Skog, lav bonitet", Uproduktiv skog, Myr, Åpen jorddekt fastmark, Åpen skrinn fastmark, Ikke klassifisert.</x12ac:list>
        </mc:Choice>
        <mc:Fallback>
          <formula1>"Bebygd, Fulldyrka jord, Overflatedyrka jord, Innmarksbeite, Skog, særs høy bonitet, Skog, høy bonitet, Skog, middels bonitet, Skog, lav bonitet, Uproduktiv skog, Myr, Åpen jorddekt fastmark, Åpen skrinn fastmark, Ikke klassifisert."</formula1>
        </mc:Fallback>
      </mc:AlternateContent>
    </dataValidation>
    <dataValidation type="list" allowBlank="1" showInputMessage="1" showErrorMessage="1" errorTitle="Ugyldig input" error="Velg en gyldig kategori i nedtrekksmenyen." sqref="C11:C16 C23:C28" xr:uid="{AE72F988-EE74-427C-9FD9-255644B6D895}">
      <formula1>"Mineraljord,Organisk jord"</formula1>
    </dataValidation>
    <dataValidation type="decimal" allowBlank="1" showInputMessage="1" showErrorMessage="1" errorTitle="Ugyldig input" error="Input må være et tall" sqref="F11:H16" xr:uid="{9B163D19-EF81-4C62-B48C-12B4444073E9}">
      <formula1>-99999999999</formula1>
      <formula2>99999999999</formula2>
    </dataValidation>
  </dataValidations>
  <pageMargins left="0.7" right="0.7" top="0.75" bottom="0.75" header="0.3" footer="0.3"/>
  <pageSetup paperSize="9" orientation="portrait" r:id="rId1"/>
  <headerFooter>
    <oddFooter>&amp;C_x000D_&amp;1#&amp;"Verdana"&amp;7&amp;K000000 Confidential</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8241C-3155-4729-AAA9-C0E2CE4BDD1B}">
  <sheetPr codeName="Sheet7">
    <tabColor rgb="FFB8E6CD"/>
  </sheetPr>
  <dimension ref="A2:P166"/>
  <sheetViews>
    <sheetView showGridLines="0" tabSelected="1" topLeftCell="A21" zoomScale="90" zoomScaleNormal="90" workbookViewId="0">
      <selection activeCell="B129" sqref="B129:E135"/>
    </sheetView>
  </sheetViews>
  <sheetFormatPr defaultColWidth="11.42578125" defaultRowHeight="14.25" x14ac:dyDescent="0.2"/>
  <cols>
    <col min="1" max="1" width="11.42578125" style="1"/>
    <col min="2" max="2" width="66.85546875" style="1" customWidth="1"/>
    <col min="3" max="3" width="14.42578125" style="1" customWidth="1"/>
    <col min="4" max="4" width="44.5703125" style="1" customWidth="1"/>
    <col min="5" max="6" width="40.5703125" style="1" customWidth="1"/>
    <col min="7" max="7" width="44.5703125" style="1" customWidth="1"/>
    <col min="8" max="14" width="11.42578125" style="1"/>
    <col min="15" max="16" width="0" style="1" hidden="1" customWidth="1"/>
    <col min="17" max="16384" width="11.42578125" style="1"/>
  </cols>
  <sheetData>
    <row r="2" spans="1:16" ht="30" customHeight="1" x14ac:dyDescent="0.5">
      <c r="B2" s="107" t="s">
        <v>135</v>
      </c>
      <c r="O2" s="124" t="s">
        <v>136</v>
      </c>
      <c r="P2" s="124"/>
    </row>
    <row r="3" spans="1:16" ht="2.1" customHeight="1" x14ac:dyDescent="0.4">
      <c r="B3" s="17"/>
      <c r="O3" s="127" t="s">
        <v>137</v>
      </c>
      <c r="P3" s="127" t="str">
        <f>Sammendrag!B28</f>
        <v>Ja</v>
      </c>
    </row>
    <row r="4" spans="1:16" ht="18.75" x14ac:dyDescent="0.2">
      <c r="B4" s="257" t="s">
        <v>138</v>
      </c>
      <c r="C4" s="257"/>
      <c r="D4" s="257"/>
      <c r="E4" s="257"/>
      <c r="F4" s="257"/>
      <c r="G4" s="257"/>
      <c r="O4" s="127" t="s">
        <v>139</v>
      </c>
      <c r="P4" s="127" t="str">
        <f>Sammendrag!B29</f>
        <v>Ja</v>
      </c>
    </row>
    <row r="5" spans="1:16" ht="6" customHeight="1" x14ac:dyDescent="0.2">
      <c r="B5" s="9"/>
      <c r="C5" s="9"/>
      <c r="D5" s="9"/>
      <c r="E5" s="9"/>
      <c r="F5" s="9"/>
      <c r="G5" s="9"/>
      <c r="O5" s="127" t="s">
        <v>140</v>
      </c>
      <c r="P5" s="127" t="str">
        <f>Sammendrag!B30</f>
        <v>Nei</v>
      </c>
    </row>
    <row r="6" spans="1:16" ht="6" customHeight="1" x14ac:dyDescent="0.2">
      <c r="B6" s="9"/>
      <c r="C6" s="9"/>
      <c r="D6" s="9"/>
      <c r="E6" s="9"/>
      <c r="F6" s="9"/>
      <c r="G6" s="9"/>
      <c r="O6" s="127"/>
      <c r="P6" s="127"/>
    </row>
    <row r="7" spans="1:16" ht="42.75" customHeight="1" x14ac:dyDescent="0.2">
      <c r="B7" s="129" t="s">
        <v>141</v>
      </c>
      <c r="C7" s="130"/>
      <c r="D7" s="131" t="s">
        <v>142</v>
      </c>
      <c r="E7" s="131" t="s">
        <v>19</v>
      </c>
      <c r="F7" s="129" t="s">
        <v>143</v>
      </c>
      <c r="G7" s="131" t="s">
        <v>144</v>
      </c>
      <c r="O7" s="124"/>
      <c r="P7" s="124"/>
    </row>
    <row r="8" spans="1:16" ht="26.25" customHeight="1" x14ac:dyDescent="0.25">
      <c r="A8" s="101"/>
      <c r="B8" s="102" t="s">
        <v>145</v>
      </c>
      <c r="C8" s="103" t="s">
        <v>146</v>
      </c>
      <c r="D8" s="168">
        <f>IF(ISTEXT(BTAnybygg), 0, Nybygg!D19*BTAnybygg)</f>
        <v>3544334.0999999996</v>
      </c>
      <c r="E8" s="168">
        <f>IF(ISTEXT(BTA), 0, Bevaring!D19*BTA)</f>
        <v>1661222.52</v>
      </c>
      <c r="F8" s="169"/>
      <c r="G8" s="104">
        <f>IFERROR(D8/E8,0)</f>
        <v>2.1335697399527183</v>
      </c>
      <c r="O8" s="124" t="s">
        <v>147</v>
      </c>
      <c r="P8" s="124" t="s">
        <v>146</v>
      </c>
    </row>
    <row r="9" spans="1:16" ht="26.25" customHeight="1" x14ac:dyDescent="0.25">
      <c r="A9" s="101"/>
      <c r="B9" s="102" t="s">
        <v>148</v>
      </c>
      <c r="C9" s="103" t="s">
        <v>149</v>
      </c>
      <c r="D9" s="168">
        <f>IF(ISTEXT(BTAnybygg),0,(Nybygg!E19*BTAnybygg)+Nybygg!C36+Nybygg!C37)</f>
        <v>219547.90999999997</v>
      </c>
      <c r="E9" s="168">
        <f>IF(ISTEXT(BTA),0,(Bevaring!E19*BTA)+Bevaring!C35+Bevaring!C36)</f>
        <v>70946.600000000006</v>
      </c>
      <c r="F9" s="169"/>
      <c r="G9" s="104">
        <f t="shared" ref="G9:G15" si="0">IFERROR(D9/E9,0)</f>
        <v>3.0945515359439346</v>
      </c>
      <c r="O9" s="124" t="s">
        <v>150</v>
      </c>
      <c r="P9" s="124" t="s">
        <v>149</v>
      </c>
    </row>
    <row r="10" spans="1:16" ht="26.25" customHeight="1" x14ac:dyDescent="0.25">
      <c r="A10" s="101"/>
      <c r="B10" s="102" t="s">
        <v>151</v>
      </c>
      <c r="C10" s="103" t="s">
        <v>152</v>
      </c>
      <c r="D10" s="168">
        <f>IF(ISTEXT(BTAnybygg),0,(Nybygg!F19*BTAnybygg)+Nybygg!C38)</f>
        <v>710873.12</v>
      </c>
      <c r="E10" s="168">
        <f>IF(ISTEXT(BTA),0,(Bevaring!F19*BTA)+Bevaring!C37)</f>
        <v>484803.3</v>
      </c>
      <c r="F10" s="169"/>
      <c r="G10" s="104">
        <f t="shared" si="0"/>
        <v>1.4663124611569269</v>
      </c>
      <c r="O10" s="124" t="s">
        <v>153</v>
      </c>
      <c r="P10" s="124" t="s">
        <v>152</v>
      </c>
    </row>
    <row r="11" spans="1:16" ht="26.25" customHeight="1" x14ac:dyDescent="0.25">
      <c r="A11" s="101"/>
      <c r="B11" s="102" t="s">
        <v>154</v>
      </c>
      <c r="C11" s="103" t="s">
        <v>152</v>
      </c>
      <c r="D11" s="169"/>
      <c r="E11" s="169"/>
      <c r="F11" s="168">
        <f>SUM(Natur!H11:H16)*1000</f>
        <v>0</v>
      </c>
      <c r="G11" s="104">
        <f t="shared" si="0"/>
        <v>0</v>
      </c>
      <c r="O11" s="124" t="s">
        <v>155</v>
      </c>
      <c r="P11" s="124" t="s">
        <v>152</v>
      </c>
    </row>
    <row r="12" spans="1:16" ht="26.25" customHeight="1" x14ac:dyDescent="0.25">
      <c r="A12" s="101"/>
      <c r="B12" s="102" t="s">
        <v>156</v>
      </c>
      <c r="C12" s="103" t="s">
        <v>157</v>
      </c>
      <c r="D12" s="168">
        <f>IF(ISTEXT(BTAnybygg), 0, Nybygg!G19*BTAnybygg)</f>
        <v>0</v>
      </c>
      <c r="E12" s="168">
        <f>IF(ISTEXT(BTA), 0, Bevaring!G19*BTA)</f>
        <v>0</v>
      </c>
      <c r="F12" s="169"/>
      <c r="G12" s="104">
        <f t="shared" si="0"/>
        <v>0</v>
      </c>
      <c r="O12" s="124" t="s">
        <v>158</v>
      </c>
      <c r="P12" s="124" t="s">
        <v>157</v>
      </c>
    </row>
    <row r="13" spans="1:16" ht="26.25" customHeight="1" x14ac:dyDescent="0.25">
      <c r="A13" s="101"/>
      <c r="B13" s="102" t="s">
        <v>159</v>
      </c>
      <c r="C13" s="103" t="s">
        <v>160</v>
      </c>
      <c r="D13" s="168">
        <f>IF(ISTEXT(BTAnybygg), 0, Nybygg!H19*BTAnybygg)</f>
        <v>608504.02</v>
      </c>
      <c r="E13" s="168">
        <f>IF(ISTEXT(BTA), 0, Bevaring!H19*BTA)</f>
        <v>258543.30000000002</v>
      </c>
      <c r="F13" s="169"/>
      <c r="G13" s="104">
        <f t="shared" si="0"/>
        <v>2.3535864978902952</v>
      </c>
      <c r="O13" s="124" t="s">
        <v>161</v>
      </c>
      <c r="P13" s="124" t="s">
        <v>160</v>
      </c>
    </row>
    <row r="14" spans="1:16" ht="26.25" customHeight="1" x14ac:dyDescent="0.25">
      <c r="A14" s="101"/>
      <c r="B14" s="102" t="s">
        <v>162</v>
      </c>
      <c r="C14" s="103" t="s">
        <v>163</v>
      </c>
      <c r="D14" s="168">
        <f>Nybygg!G62</f>
        <v>10263620</v>
      </c>
      <c r="E14" s="168">
        <f>Bevaring!G61</f>
        <v>10263620</v>
      </c>
      <c r="F14" s="169"/>
      <c r="G14" s="104">
        <f t="shared" si="0"/>
        <v>1</v>
      </c>
      <c r="O14" s="124" t="s">
        <v>164</v>
      </c>
      <c r="P14" s="124" t="s">
        <v>163</v>
      </c>
    </row>
    <row r="15" spans="1:16" ht="26.25" customHeight="1" x14ac:dyDescent="0.25">
      <c r="A15" s="101"/>
      <c r="B15" s="102" t="s">
        <v>165</v>
      </c>
      <c r="C15" s="103" t="s">
        <v>166</v>
      </c>
      <c r="D15" s="168">
        <f>Nybygg!C83</f>
        <v>1685693</v>
      </c>
      <c r="E15" s="168">
        <f>Bevaring!C82</f>
        <v>1685693</v>
      </c>
      <c r="F15" s="169"/>
      <c r="G15" s="104">
        <f t="shared" si="0"/>
        <v>1</v>
      </c>
      <c r="O15" s="124" t="s">
        <v>167</v>
      </c>
      <c r="P15" s="124" t="s">
        <v>166</v>
      </c>
    </row>
    <row r="16" spans="1:16" ht="26.25" customHeight="1" x14ac:dyDescent="0.25">
      <c r="A16" s="101"/>
      <c r="B16" s="102" t="s">
        <v>168</v>
      </c>
      <c r="C16" s="103" t="s">
        <v>169</v>
      </c>
      <c r="D16" s="168">
        <f>Nybygg!C97+Nybygg!C98</f>
        <v>293306</v>
      </c>
      <c r="E16" s="168">
        <f>Bevaring!C96</f>
        <v>202755</v>
      </c>
      <c r="F16" s="169"/>
      <c r="G16" s="104">
        <f>IFERROR(D16/E16,0)</f>
        <v>1.4466030430815515</v>
      </c>
      <c r="O16" s="124" t="s">
        <v>170</v>
      </c>
      <c r="P16" s="124" t="s">
        <v>169</v>
      </c>
    </row>
    <row r="17" spans="1:16" ht="15.75" x14ac:dyDescent="0.25">
      <c r="B17" s="355"/>
      <c r="C17" s="355"/>
      <c r="D17" s="123"/>
      <c r="E17" s="123"/>
      <c r="F17" s="123"/>
      <c r="G17" s="105"/>
      <c r="O17" s="3"/>
      <c r="P17" s="3"/>
    </row>
    <row r="18" spans="1:16" ht="25.5" customHeight="1" x14ac:dyDescent="0.25">
      <c r="B18" s="356" t="s">
        <v>171</v>
      </c>
      <c r="C18" s="356"/>
      <c r="D18" s="170">
        <f>SUM(D8:D16)</f>
        <v>17325878.149999999</v>
      </c>
      <c r="E18" s="170">
        <f>SUM(E8:E16)</f>
        <v>14627583.719999999</v>
      </c>
      <c r="F18" s="171">
        <f>F11</f>
        <v>0</v>
      </c>
      <c r="G18" s="106">
        <f>IFERROR(D18/E18,0)</f>
        <v>1.1844661757984456</v>
      </c>
    </row>
    <row r="19" spans="1:16" ht="24.75" customHeight="1" x14ac:dyDescent="0.25">
      <c r="B19" s="356" t="s">
        <v>172</v>
      </c>
      <c r="C19" s="356"/>
      <c r="D19" s="171">
        <f>D18/1000</f>
        <v>17325.878149999997</v>
      </c>
      <c r="E19" s="171">
        <f>E18/1000</f>
        <v>14627.583719999999</v>
      </c>
      <c r="F19" s="171">
        <f>F18/1000</f>
        <v>0</v>
      </c>
      <c r="G19" s="106">
        <f t="shared" ref="G19:G22" si="1">IFERROR(D19/E19,0)</f>
        <v>1.1844661757984454</v>
      </c>
    </row>
    <row r="20" spans="1:16" ht="24" customHeight="1" x14ac:dyDescent="0.25">
      <c r="B20" s="357" t="s">
        <v>173</v>
      </c>
      <c r="C20" s="357"/>
      <c r="D20" s="172">
        <f>D18/50</f>
        <v>346517.56299999997</v>
      </c>
      <c r="E20" s="172">
        <f>E18/50</f>
        <v>292551.67439999996</v>
      </c>
      <c r="F20" s="172">
        <f>F18/20</f>
        <v>0</v>
      </c>
      <c r="G20" s="104">
        <f t="shared" si="1"/>
        <v>1.1844661757984456</v>
      </c>
    </row>
    <row r="21" spans="1:16" ht="24" customHeight="1" x14ac:dyDescent="0.25">
      <c r="B21" s="357" t="s">
        <v>174</v>
      </c>
      <c r="C21" s="357"/>
      <c r="D21" s="172">
        <f>IF(ISTEXT(BTAnybygg),0,D18/BTAnybygg)</f>
        <v>794.10936611971761</v>
      </c>
      <c r="E21" s="172">
        <f>IF(ISTEXT(BTA),0,E18/BTA)</f>
        <v>670.43650747089555</v>
      </c>
      <c r="F21" s="169"/>
      <c r="G21" s="104">
        <f t="shared" si="1"/>
        <v>1.1844661757984456</v>
      </c>
    </row>
    <row r="22" spans="1:16" ht="24" customHeight="1" x14ac:dyDescent="0.25">
      <c r="B22" s="357" t="s">
        <v>175</v>
      </c>
      <c r="C22" s="357"/>
      <c r="D22" s="172">
        <f>IF(ISTEXT(BTAnybygg),0,D20/BTAnybygg)</f>
        <v>15.882187322394351</v>
      </c>
      <c r="E22" s="172">
        <f>IF(ISTEXT(BTA),0,E20/BTA)</f>
        <v>13.408730149417909</v>
      </c>
      <c r="F22" s="169"/>
      <c r="G22" s="104">
        <f t="shared" si="1"/>
        <v>1.1844661757984456</v>
      </c>
    </row>
    <row r="23" spans="1:16" ht="24" customHeight="1" x14ac:dyDescent="0.25">
      <c r="B23" s="357" t="s">
        <v>176</v>
      </c>
      <c r="C23" s="357"/>
      <c r="D23" s="172">
        <f>IF(ISERROR(D19/50/Nybygg!#REF!),0,(D19/50/Nybygg!#REF!))</f>
        <v>0</v>
      </c>
      <c r="E23" s="172">
        <f>IF(ISERROR(E19/50/Bevaring!#REF!),0,(E19/50/Bevaring!#REF!))</f>
        <v>0</v>
      </c>
      <c r="F23" s="169"/>
      <c r="G23" s="104">
        <f>IFERROR(D23/E23,0)</f>
        <v>0</v>
      </c>
    </row>
    <row r="24" spans="1:16" ht="25.35" customHeight="1" x14ac:dyDescent="0.25">
      <c r="B24" s="150"/>
      <c r="C24" s="150"/>
      <c r="D24" s="151"/>
      <c r="E24" s="151"/>
      <c r="F24" s="8"/>
      <c r="G24" s="152"/>
    </row>
    <row r="25" spans="1:16" s="155" customFormat="1" ht="25.35" customHeight="1" x14ac:dyDescent="0.25">
      <c r="B25" s="156" t="s">
        <v>200</v>
      </c>
      <c r="C25" s="156" t="s">
        <v>74</v>
      </c>
      <c r="D25" s="157"/>
      <c r="E25" s="157"/>
      <c r="F25" s="158"/>
      <c r="G25" s="159"/>
    </row>
    <row r="26" spans="1:16" ht="31.5" x14ac:dyDescent="0.25">
      <c r="A26" s="101"/>
      <c r="B26" s="154" t="s">
        <v>201</v>
      </c>
      <c r="C26" s="103" t="s">
        <v>199</v>
      </c>
      <c r="D26" s="168">
        <f>Nybygg!B122</f>
        <v>0</v>
      </c>
      <c r="E26" s="168">
        <f>Bevaring!B120</f>
        <v>0</v>
      </c>
      <c r="F26" s="152"/>
      <c r="G26" s="152"/>
      <c r="O26" s="124"/>
      <c r="P26" s="124"/>
    </row>
    <row r="27" spans="1:16" x14ac:dyDescent="0.2">
      <c r="B27" s="7"/>
      <c r="C27" s="7"/>
      <c r="D27" s="8"/>
      <c r="E27" s="8"/>
      <c r="F27" s="8"/>
      <c r="G27" s="3"/>
    </row>
    <row r="28" spans="1:16" x14ac:dyDescent="0.2">
      <c r="B28" s="7"/>
      <c r="C28" s="7"/>
      <c r="D28" s="8"/>
      <c r="E28" s="8"/>
      <c r="F28" s="8"/>
      <c r="G28" s="3"/>
    </row>
    <row r="29" spans="1:16" x14ac:dyDescent="0.2">
      <c r="B29" s="7"/>
      <c r="C29" s="7"/>
      <c r="D29" s="8"/>
      <c r="E29" s="8"/>
      <c r="F29" s="8"/>
      <c r="G29" s="3"/>
    </row>
    <row r="30" spans="1:16" x14ac:dyDescent="0.2">
      <c r="B30" s="7"/>
      <c r="C30" s="7"/>
      <c r="D30" s="8"/>
      <c r="E30" s="8"/>
      <c r="F30" s="8"/>
      <c r="G30" s="3"/>
    </row>
    <row r="31" spans="1:16" x14ac:dyDescent="0.2">
      <c r="B31" s="7"/>
      <c r="C31" s="7"/>
      <c r="D31" s="8"/>
      <c r="E31" s="8"/>
      <c r="F31" s="8"/>
      <c r="G31" s="3"/>
    </row>
    <row r="32" spans="1:16" x14ac:dyDescent="0.2">
      <c r="B32" s="7"/>
      <c r="C32" s="7"/>
      <c r="D32" s="8"/>
      <c r="E32" s="8"/>
      <c r="F32" s="8"/>
      <c r="G32" s="3"/>
    </row>
    <row r="33" spans="2:7" x14ac:dyDescent="0.2">
      <c r="B33" s="7"/>
      <c r="C33" s="7"/>
      <c r="D33" s="8"/>
      <c r="E33" s="8"/>
      <c r="F33" s="8"/>
      <c r="G33" s="3"/>
    </row>
    <row r="34" spans="2:7" x14ac:dyDescent="0.2">
      <c r="B34" s="7"/>
      <c r="C34" s="7"/>
      <c r="D34" s="8"/>
      <c r="E34" s="8"/>
      <c r="F34" s="8"/>
      <c r="G34" s="3"/>
    </row>
    <row r="35" spans="2:7" x14ac:dyDescent="0.2">
      <c r="B35" s="7"/>
      <c r="C35" s="7"/>
      <c r="D35" s="8"/>
      <c r="E35" s="8"/>
      <c r="F35" s="8"/>
      <c r="G35" s="3"/>
    </row>
    <row r="36" spans="2:7" x14ac:dyDescent="0.2">
      <c r="B36" s="7"/>
      <c r="C36" s="7"/>
      <c r="D36" s="8"/>
      <c r="E36" s="8"/>
      <c r="F36" s="8"/>
      <c r="G36" s="3"/>
    </row>
    <row r="37" spans="2:7" x14ac:dyDescent="0.2">
      <c r="B37" s="7"/>
      <c r="C37" s="7"/>
      <c r="D37" s="8"/>
      <c r="E37" s="8"/>
      <c r="F37" s="8"/>
      <c r="G37" s="3"/>
    </row>
    <row r="38" spans="2:7" x14ac:dyDescent="0.2">
      <c r="B38" s="7"/>
      <c r="C38" s="7"/>
      <c r="D38" s="8"/>
      <c r="E38" s="8"/>
      <c r="F38" s="8"/>
      <c r="G38" s="3"/>
    </row>
    <row r="39" spans="2:7" x14ac:dyDescent="0.2">
      <c r="B39" s="7"/>
      <c r="C39" s="7"/>
      <c r="D39" s="8"/>
      <c r="E39" s="8"/>
      <c r="F39" s="8"/>
      <c r="G39" s="3"/>
    </row>
    <row r="40" spans="2:7" x14ac:dyDescent="0.2">
      <c r="B40" s="7"/>
      <c r="C40" s="7"/>
      <c r="D40" s="8"/>
      <c r="E40" s="8"/>
      <c r="F40" s="8"/>
      <c r="G40" s="3"/>
    </row>
    <row r="41" spans="2:7" x14ac:dyDescent="0.2">
      <c r="B41" s="7"/>
      <c r="C41" s="7"/>
      <c r="D41" s="8"/>
      <c r="E41" s="8"/>
      <c r="F41" s="8"/>
      <c r="G41" s="3"/>
    </row>
    <row r="42" spans="2:7" x14ac:dyDescent="0.2">
      <c r="B42" s="7"/>
      <c r="C42" s="7"/>
      <c r="D42" s="8"/>
      <c r="E42" s="8"/>
      <c r="F42" s="8"/>
      <c r="G42" s="3"/>
    </row>
    <row r="43" spans="2:7" x14ac:dyDescent="0.2">
      <c r="B43" s="7"/>
      <c r="C43" s="7"/>
      <c r="D43" s="8"/>
      <c r="E43" s="8"/>
      <c r="F43" s="8"/>
      <c r="G43" s="3"/>
    </row>
    <row r="44" spans="2:7" x14ac:dyDescent="0.2">
      <c r="B44" s="7"/>
      <c r="C44" s="7"/>
      <c r="D44" s="8"/>
      <c r="E44" s="8"/>
      <c r="F44" s="8"/>
      <c r="G44" s="3"/>
    </row>
    <row r="45" spans="2:7" x14ac:dyDescent="0.2">
      <c r="B45" s="7"/>
      <c r="C45" s="7"/>
      <c r="D45" s="8"/>
      <c r="E45" s="8"/>
      <c r="F45" s="8"/>
      <c r="G45" s="3"/>
    </row>
    <row r="46" spans="2:7" x14ac:dyDescent="0.2">
      <c r="B46" s="7"/>
      <c r="C46" s="7"/>
      <c r="D46" s="8"/>
      <c r="E46" s="8"/>
      <c r="F46" s="8"/>
      <c r="G46" s="3"/>
    </row>
    <row r="47" spans="2:7" x14ac:dyDescent="0.2">
      <c r="B47" s="7"/>
      <c r="C47" s="7"/>
      <c r="D47" s="8"/>
      <c r="E47" s="8"/>
      <c r="F47" s="8"/>
      <c r="G47" s="3"/>
    </row>
    <row r="48" spans="2:7" x14ac:dyDescent="0.2">
      <c r="B48" s="7"/>
      <c r="C48" s="7"/>
      <c r="D48" s="8"/>
      <c r="E48" s="8"/>
      <c r="F48" s="8"/>
      <c r="G48" s="3"/>
    </row>
    <row r="49" spans="2:7" x14ac:dyDescent="0.2">
      <c r="B49" s="7"/>
      <c r="C49" s="7"/>
      <c r="D49" s="8"/>
      <c r="E49" s="8"/>
      <c r="F49" s="8"/>
      <c r="G49" s="3"/>
    </row>
    <row r="50" spans="2:7" x14ac:dyDescent="0.2">
      <c r="B50" s="7"/>
      <c r="C50" s="7"/>
      <c r="D50" s="8"/>
      <c r="E50" s="8"/>
      <c r="F50" s="8"/>
      <c r="G50" s="3"/>
    </row>
    <row r="51" spans="2:7" x14ac:dyDescent="0.2">
      <c r="B51" s="7"/>
      <c r="C51" s="7"/>
      <c r="D51" s="8"/>
      <c r="E51" s="8"/>
      <c r="F51" s="8"/>
      <c r="G51" s="3"/>
    </row>
    <row r="52" spans="2:7" x14ac:dyDescent="0.2">
      <c r="B52" s="7"/>
      <c r="C52" s="7"/>
      <c r="D52" s="8"/>
      <c r="E52" s="8"/>
      <c r="F52" s="8"/>
      <c r="G52" s="3"/>
    </row>
    <row r="53" spans="2:7" x14ac:dyDescent="0.2">
      <c r="B53" s="7"/>
      <c r="C53" s="7"/>
      <c r="D53" s="8"/>
      <c r="E53" s="8"/>
      <c r="F53" s="8"/>
      <c r="G53" s="3"/>
    </row>
    <row r="54" spans="2:7" x14ac:dyDescent="0.2">
      <c r="B54" s="7"/>
      <c r="C54" s="7"/>
      <c r="D54" s="8"/>
      <c r="E54" s="8"/>
      <c r="F54" s="8"/>
      <c r="G54" s="3"/>
    </row>
    <row r="55" spans="2:7" x14ac:dyDescent="0.2">
      <c r="B55" s="7"/>
      <c r="C55" s="7"/>
      <c r="D55" s="8"/>
      <c r="E55" s="8"/>
      <c r="F55" s="8"/>
      <c r="G55" s="3"/>
    </row>
    <row r="56" spans="2:7" x14ac:dyDescent="0.2">
      <c r="B56" s="7"/>
      <c r="C56" s="7"/>
      <c r="D56" s="8"/>
      <c r="E56" s="8"/>
      <c r="F56" s="8"/>
      <c r="G56" s="3"/>
    </row>
    <row r="57" spans="2:7" x14ac:dyDescent="0.2">
      <c r="B57" s="7"/>
      <c r="C57" s="7"/>
      <c r="D57" s="8"/>
      <c r="E57" s="8"/>
      <c r="F57" s="8"/>
      <c r="G57" s="3"/>
    </row>
    <row r="58" spans="2:7" x14ac:dyDescent="0.2">
      <c r="B58" s="7"/>
      <c r="C58" s="7"/>
      <c r="D58" s="8"/>
      <c r="E58" s="8"/>
      <c r="F58" s="8"/>
      <c r="G58" s="3"/>
    </row>
    <row r="59" spans="2:7" x14ac:dyDescent="0.2">
      <c r="B59" s="7"/>
      <c r="C59" s="7"/>
      <c r="D59" s="8"/>
      <c r="E59" s="8"/>
      <c r="F59" s="8"/>
      <c r="G59" s="3"/>
    </row>
    <row r="60" spans="2:7" x14ac:dyDescent="0.2">
      <c r="B60" s="7"/>
      <c r="C60" s="7"/>
      <c r="D60" s="8"/>
      <c r="E60" s="8"/>
      <c r="F60" s="8"/>
      <c r="G60" s="3"/>
    </row>
    <row r="61" spans="2:7" x14ac:dyDescent="0.2">
      <c r="B61" s="7"/>
      <c r="C61" s="7"/>
      <c r="D61" s="8"/>
      <c r="E61" s="8"/>
      <c r="F61" s="8"/>
      <c r="G61" s="3"/>
    </row>
    <row r="121" spans="2:7" ht="6" customHeight="1" x14ac:dyDescent="0.2"/>
    <row r="122" spans="2:7" ht="6" customHeight="1" x14ac:dyDescent="0.2">
      <c r="B122" s="7"/>
      <c r="C122" s="7"/>
      <c r="D122" s="8"/>
      <c r="E122" s="8"/>
      <c r="F122" s="8"/>
      <c r="G122" s="3"/>
    </row>
    <row r="123" spans="2:7" ht="6" customHeight="1" x14ac:dyDescent="0.2">
      <c r="B123" s="7"/>
      <c r="C123" s="7"/>
      <c r="D123" s="8"/>
      <c r="E123" s="8"/>
      <c r="F123" s="8"/>
      <c r="G123" s="3"/>
    </row>
    <row r="124" spans="2:7" ht="6" customHeight="1" x14ac:dyDescent="0.2">
      <c r="B124" s="7"/>
      <c r="C124" s="7"/>
      <c r="D124" s="8"/>
      <c r="E124" s="8"/>
      <c r="F124" s="8"/>
      <c r="G124" s="3"/>
    </row>
    <row r="125" spans="2:7" ht="6" customHeight="1" x14ac:dyDescent="0.2"/>
    <row r="126" spans="2:7" ht="21" x14ac:dyDescent="0.35">
      <c r="B126" s="22" t="s">
        <v>177</v>
      </c>
    </row>
    <row r="127" spans="2:7" ht="18.75" x14ac:dyDescent="0.2">
      <c r="B127" s="56" t="s">
        <v>178</v>
      </c>
    </row>
    <row r="128" spans="2:7" x14ac:dyDescent="0.2">
      <c r="B128" s="4"/>
    </row>
    <row r="129" spans="2:5" x14ac:dyDescent="0.2">
      <c r="B129" s="346" t="s">
        <v>241</v>
      </c>
      <c r="C129" s="347"/>
      <c r="D129" s="347"/>
      <c r="E129" s="348"/>
    </row>
    <row r="130" spans="2:5" x14ac:dyDescent="0.2">
      <c r="B130" s="349"/>
      <c r="C130" s="350"/>
      <c r="D130" s="350"/>
      <c r="E130" s="351"/>
    </row>
    <row r="131" spans="2:5" x14ac:dyDescent="0.2">
      <c r="B131" s="349"/>
      <c r="C131" s="350"/>
      <c r="D131" s="350"/>
      <c r="E131" s="351"/>
    </row>
    <row r="132" spans="2:5" x14ac:dyDescent="0.2">
      <c r="B132" s="349"/>
      <c r="C132" s="350"/>
      <c r="D132" s="350"/>
      <c r="E132" s="351"/>
    </row>
    <row r="133" spans="2:5" x14ac:dyDescent="0.2">
      <c r="B133" s="349"/>
      <c r="C133" s="350"/>
      <c r="D133" s="350"/>
      <c r="E133" s="351"/>
    </row>
    <row r="134" spans="2:5" x14ac:dyDescent="0.2">
      <c r="B134" s="349"/>
      <c r="C134" s="350"/>
      <c r="D134" s="350"/>
      <c r="E134" s="351"/>
    </row>
    <row r="135" spans="2:5" x14ac:dyDescent="0.2">
      <c r="B135" s="352"/>
      <c r="C135" s="353"/>
      <c r="D135" s="353"/>
      <c r="E135" s="354"/>
    </row>
    <row r="136" spans="2:5" x14ac:dyDescent="0.2">
      <c r="B136" s="16"/>
      <c r="C136" s="16"/>
      <c r="D136" s="16"/>
      <c r="E136" s="16"/>
    </row>
    <row r="137" spans="2:5" ht="8.1" customHeight="1" x14ac:dyDescent="0.2">
      <c r="B137" s="16"/>
      <c r="C137" s="16"/>
      <c r="D137" s="16"/>
      <c r="E137" s="16"/>
    </row>
    <row r="138" spans="2:5" ht="8.1" customHeight="1" x14ac:dyDescent="0.2">
      <c r="B138" s="16"/>
      <c r="C138" s="16"/>
      <c r="D138" s="16"/>
      <c r="E138" s="16"/>
    </row>
    <row r="139" spans="2:5" ht="8.1" customHeight="1" x14ac:dyDescent="0.2"/>
    <row r="140" spans="2:5" ht="21" x14ac:dyDescent="0.35">
      <c r="B140" s="22" t="s">
        <v>179</v>
      </c>
      <c r="C140" s="10"/>
    </row>
    <row r="141" spans="2:5" ht="18.75" x14ac:dyDescent="0.2">
      <c r="B141" s="56" t="s">
        <v>180</v>
      </c>
      <c r="C141" s="10"/>
    </row>
    <row r="142" spans="2:5" x14ac:dyDescent="0.2">
      <c r="B142" s="4"/>
    </row>
    <row r="143" spans="2:5" x14ac:dyDescent="0.2">
      <c r="B143" s="346" t="s">
        <v>242</v>
      </c>
      <c r="C143" s="347"/>
      <c r="D143" s="347"/>
      <c r="E143" s="348"/>
    </row>
    <row r="144" spans="2:5" x14ac:dyDescent="0.2">
      <c r="B144" s="349"/>
      <c r="C144" s="350"/>
      <c r="D144" s="350"/>
      <c r="E144" s="351"/>
    </row>
    <row r="145" spans="2:5" x14ac:dyDescent="0.2">
      <c r="B145" s="349"/>
      <c r="C145" s="350"/>
      <c r="D145" s="350"/>
      <c r="E145" s="351"/>
    </row>
    <row r="146" spans="2:5" x14ac:dyDescent="0.2">
      <c r="B146" s="349"/>
      <c r="C146" s="350"/>
      <c r="D146" s="350"/>
      <c r="E146" s="351"/>
    </row>
    <row r="147" spans="2:5" x14ac:dyDescent="0.2">
      <c r="B147" s="349"/>
      <c r="C147" s="350"/>
      <c r="D147" s="350"/>
      <c r="E147" s="351"/>
    </row>
    <row r="148" spans="2:5" x14ac:dyDescent="0.2">
      <c r="B148" s="349"/>
      <c r="C148" s="350"/>
      <c r="D148" s="350"/>
      <c r="E148" s="351"/>
    </row>
    <row r="149" spans="2:5" x14ac:dyDescent="0.2">
      <c r="B149" s="349"/>
      <c r="C149" s="350"/>
      <c r="D149" s="350"/>
      <c r="E149" s="351"/>
    </row>
    <row r="150" spans="2:5" x14ac:dyDescent="0.2">
      <c r="B150" s="349"/>
      <c r="C150" s="350"/>
      <c r="D150" s="350"/>
      <c r="E150" s="351"/>
    </row>
    <row r="151" spans="2:5" x14ac:dyDescent="0.2">
      <c r="B151" s="349"/>
      <c r="C151" s="350"/>
      <c r="D151" s="350"/>
      <c r="E151" s="351"/>
    </row>
    <row r="152" spans="2:5" x14ac:dyDescent="0.2">
      <c r="B152" s="349"/>
      <c r="C152" s="350"/>
      <c r="D152" s="350"/>
      <c r="E152" s="351"/>
    </row>
    <row r="153" spans="2:5" x14ac:dyDescent="0.2">
      <c r="B153" s="349"/>
      <c r="C153" s="350"/>
      <c r="D153" s="350"/>
      <c r="E153" s="351"/>
    </row>
    <row r="154" spans="2:5" x14ac:dyDescent="0.2">
      <c r="B154" s="349"/>
      <c r="C154" s="350"/>
      <c r="D154" s="350"/>
      <c r="E154" s="351"/>
    </row>
    <row r="155" spans="2:5" x14ac:dyDescent="0.2">
      <c r="B155" s="349"/>
      <c r="C155" s="350"/>
      <c r="D155" s="350"/>
      <c r="E155" s="351"/>
    </row>
    <row r="156" spans="2:5" x14ac:dyDescent="0.2">
      <c r="B156" s="349"/>
      <c r="C156" s="350"/>
      <c r="D156" s="350"/>
      <c r="E156" s="351"/>
    </row>
    <row r="157" spans="2:5" x14ac:dyDescent="0.2">
      <c r="B157" s="349"/>
      <c r="C157" s="350"/>
      <c r="D157" s="350"/>
      <c r="E157" s="351"/>
    </row>
    <row r="158" spans="2:5" x14ac:dyDescent="0.2">
      <c r="B158" s="349"/>
      <c r="C158" s="350"/>
      <c r="D158" s="350"/>
      <c r="E158" s="351"/>
    </row>
    <row r="159" spans="2:5" x14ac:dyDescent="0.2">
      <c r="B159" s="349"/>
      <c r="C159" s="350"/>
      <c r="D159" s="350"/>
      <c r="E159" s="351"/>
    </row>
    <row r="160" spans="2:5" x14ac:dyDescent="0.2">
      <c r="B160" s="349"/>
      <c r="C160" s="350"/>
      <c r="D160" s="350"/>
      <c r="E160" s="351"/>
    </row>
    <row r="161" spans="2:5" x14ac:dyDescent="0.2">
      <c r="B161" s="349"/>
      <c r="C161" s="350"/>
      <c r="D161" s="350"/>
      <c r="E161" s="351"/>
    </row>
    <row r="162" spans="2:5" x14ac:dyDescent="0.2">
      <c r="B162" s="349"/>
      <c r="C162" s="350"/>
      <c r="D162" s="350"/>
      <c r="E162" s="351"/>
    </row>
    <row r="163" spans="2:5" x14ac:dyDescent="0.2">
      <c r="B163" s="349"/>
      <c r="C163" s="350"/>
      <c r="D163" s="350"/>
      <c r="E163" s="351"/>
    </row>
    <row r="164" spans="2:5" x14ac:dyDescent="0.2">
      <c r="B164" s="349"/>
      <c r="C164" s="350"/>
      <c r="D164" s="350"/>
      <c r="E164" s="351"/>
    </row>
    <row r="165" spans="2:5" x14ac:dyDescent="0.2">
      <c r="B165" s="349"/>
      <c r="C165" s="350"/>
      <c r="D165" s="350"/>
      <c r="E165" s="351"/>
    </row>
    <row r="166" spans="2:5" x14ac:dyDescent="0.2">
      <c r="B166" s="352"/>
      <c r="C166" s="353"/>
      <c r="D166" s="353"/>
      <c r="E166" s="354"/>
    </row>
  </sheetData>
  <sheetProtection sheet="1" objects="1" selectLockedCells="1"/>
  <mergeCells count="10">
    <mergeCell ref="B129:E135"/>
    <mergeCell ref="B143:E166"/>
    <mergeCell ref="B4:G4"/>
    <mergeCell ref="B17:C17"/>
    <mergeCell ref="B18:C18"/>
    <mergeCell ref="B19:C19"/>
    <mergeCell ref="B20:C20"/>
    <mergeCell ref="B21:C21"/>
    <mergeCell ref="B22:C22"/>
    <mergeCell ref="B23:C23"/>
  </mergeCells>
  <conditionalFormatting sqref="D18:D25 G8:G16 D8:D16 G18:G26 F26">
    <cfRule type="expression" dxfId="4" priority="6">
      <formula>"AND($P$3=""Nei"";$P$4=""Nei"")"</formula>
    </cfRule>
  </conditionalFormatting>
  <conditionalFormatting sqref="E8:E16 E18:E25 G8:G16 G18:G26 F26">
    <cfRule type="expression" dxfId="3" priority="5">
      <formula>$P$4="Nei"</formula>
    </cfRule>
  </conditionalFormatting>
  <conditionalFormatting sqref="F8:F16 F18:F23">
    <cfRule type="expression" dxfId="2" priority="4">
      <formula>$P$5="Nei"</formula>
    </cfRule>
  </conditionalFormatting>
  <conditionalFormatting sqref="D26:E26">
    <cfRule type="expression" dxfId="1" priority="3">
      <formula>"AND($P$3=""Nei"";$P$4=""Nei"")"</formula>
    </cfRule>
  </conditionalFormatting>
  <conditionalFormatting sqref="D26:E26">
    <cfRule type="expression" dxfId="0" priority="2">
      <formula>$P$4="Nei"</formula>
    </cfRule>
  </conditionalFormatting>
  <pageMargins left="0.7" right="0.7" top="0.75" bottom="0.75" header="0.3" footer="0.3"/>
  <pageSetup orientation="portrait" r:id="rId1"/>
  <headerFooter>
    <oddFooter>&amp;C_x000D_&amp;1#&amp;"Verdana"&amp;7&amp;K000000 Confidential</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92DB04F91D86149815AC402FBACFE24" ma:contentTypeVersion="28" ma:contentTypeDescription="Opprett et nytt dokument." ma:contentTypeScope="" ma:versionID="92ee1fa6d0595611420b866523391690">
  <xsd:schema xmlns:xsd="http://www.w3.org/2001/XMLSchema" xmlns:xs="http://www.w3.org/2001/XMLSchema" xmlns:p="http://schemas.microsoft.com/office/2006/metadata/properties" xmlns:ns1="http://schemas.microsoft.com/sharepoint/v3" xmlns:ns2="77416a23-164b-4432-9662-03be8e14d0af" xmlns:ns3="7809aaa9-37a0-4cd5-a9b9-6ab275b485db" targetNamespace="http://schemas.microsoft.com/office/2006/metadata/properties" ma:root="true" ma:fieldsID="bb4d6abad41e45cced46b6efd3079268" ns1:_="" ns2:_="" ns3:_="">
    <xsd:import namespace="http://schemas.microsoft.com/sharepoint/v3"/>
    <xsd:import namespace="77416a23-164b-4432-9662-03be8e14d0af"/>
    <xsd:import namespace="7809aaa9-37a0-4cd5-a9b9-6ab275b485db"/>
    <xsd:element name="properties">
      <xsd:complexType>
        <xsd:sequence>
          <xsd:element name="documentManagement">
            <xsd:complexType>
              <xsd:all>
                <xsd:element ref="ns2:Dato" minOccurs="0"/>
                <xsd:element ref="ns2:Veiledning"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Gjennomg_x00e5_tt" minOccurs="0"/>
                <xsd:element ref="ns2:MediaServiceBillingMetadata" minOccurs="0"/>
                <xsd:element ref="ns1:_ip_UnifiedCompliancePolicyProperties" minOccurs="0"/>
                <xsd:element ref="ns1:_ip_UnifiedCompliancePolicyUIAction" minOccurs="0"/>
                <xsd:element ref="ns2:bilder" minOccurs="0"/>
                <xsd:element ref="ns2:Innho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Egenskaper for samordnet samsvarspolicy" ma:hidden="true" ma:internalName="_ip_UnifiedCompliancePolicyProperties">
      <xsd:simpleType>
        <xsd:restriction base="dms:Note"/>
      </xsd:simpleType>
    </xsd:element>
    <xsd:element name="_ip_UnifiedCompliancePolicyUIAction" ma:index="31"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416a23-164b-4432-9662-03be8e14d0af" elementFormDefault="qualified">
    <xsd:import namespace="http://schemas.microsoft.com/office/2006/documentManagement/types"/>
    <xsd:import namespace="http://schemas.microsoft.com/office/infopath/2007/PartnerControls"/>
    <xsd:element name="Dato" ma:index="3" nillable="true" ma:displayName="Dato" ma:description="Sett i dato for uttale her? " ma:format="Dropdown" ma:internalName="Dato" ma:readOnly="false">
      <xsd:simpleType>
        <xsd:restriction base="dms:Note">
          <xsd:maxLength value="255"/>
        </xsd:restriction>
      </xsd:simpleType>
    </xsd:element>
    <xsd:element name="Veiledning" ma:index="4" nillable="true" ma:displayName="Veiledning" ma:format="Dropdown" ma:internalName="Veiledning" ma:readOnly="false">
      <xsd:simpleType>
        <xsd:restriction base="dms:Note">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hidden="true" ma:internalName="MediaServiceAutoTags" ma:readOnly="true">
      <xsd:simpleType>
        <xsd:restriction base="dms:Text"/>
      </xsd:simpleType>
    </xsd:element>
    <xsd:element name="MediaServiceOCR" ma:index="13" nillable="true" ma:displayName="Extracted Text" ma:hidden="true" ma:internalName="MediaServiceOCR"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hidden="true"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58b7fd7f-a84c-4463-96b0-c5d9876b7c6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Gjennomg_x00e5_tt" ma:index="28" nillable="true" ma:displayName="Gjennomgått" ma:default="0" ma:format="Dropdown" ma:internalName="Gjennomg_x00e5_tt">
      <xsd:simpleType>
        <xsd:restriction base="dms:Boolea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bilder" ma:index="32" nillable="true" ma:displayName="bilder" ma:format="Thumbnail" ma:internalName="bilder">
      <xsd:simpleType>
        <xsd:restriction base="dms:Unknown"/>
      </xsd:simpleType>
    </xsd:element>
    <xsd:element name="Innhold" ma:index="33" nillable="true" ma:displayName="Innhold" ma:format="Dropdown" ma:internalName="Innhold">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09aaa9-37a0-4cd5-a9b9-6ab275b485db" elementFormDefault="qualified">
    <xsd:import namespace="http://schemas.microsoft.com/office/2006/documentManagement/types"/>
    <xsd:import namespace="http://schemas.microsoft.com/office/infopath/2007/PartnerControls"/>
    <xsd:element name="SharedWithUsers" ma:index="10" nillable="true" ma:displayName="Delt med"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hidden="true" ma:internalName="SharedWithDetails" ma:readOnly="true">
      <xsd:simpleType>
        <xsd:restriction base="dms:Note"/>
      </xsd:simpleType>
    </xsd:element>
    <xsd:element name="TaxCatchAll" ma:index="23" nillable="true" ma:displayName="Taxonomy Catch All Column" ma:hidden="true" ma:list="{162c8117-11a8-494d-931a-80e4c1276f88}" ma:internalName="TaxCatchAll" ma:readOnly="false" ma:showField="CatchAllData" ma:web="7809aaa9-37a0-4cd5-a9b9-6ab275b485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nholdstype"/>
        <xsd:element ref="dc:title" minOccurs="0" maxOccurs="1" ma:index="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416a23-164b-4432-9662-03be8e14d0af">
      <Terms xmlns="http://schemas.microsoft.com/office/infopath/2007/PartnerControls"/>
    </lcf76f155ced4ddcb4097134ff3c332f>
    <TaxCatchAll xmlns="7809aaa9-37a0-4cd5-a9b9-6ab275b485db" xsi:nil="true"/>
    <_ip_UnifiedCompliancePolicyUIAction xmlns="http://schemas.microsoft.com/sharepoint/v3" xsi:nil="true"/>
    <Innhold xmlns="77416a23-164b-4432-9662-03be8e14d0af" xsi:nil="true"/>
    <Dato xmlns="77416a23-164b-4432-9662-03be8e14d0af" xsi:nil="true"/>
    <_ip_UnifiedCompliancePolicyProperties xmlns="http://schemas.microsoft.com/sharepoint/v3" xsi:nil="true"/>
    <Gjennomg_x00e5_tt xmlns="77416a23-164b-4432-9662-03be8e14d0af">false</Gjennomg_x00e5_tt>
    <Veiledning xmlns="77416a23-164b-4432-9662-03be8e14d0af" xsi:nil="true"/>
    <bilder xmlns="77416a23-164b-4432-9662-03be8e14d0af"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5D72FA6-CAED-486E-9497-24DA94E24537}"/>
</file>

<file path=customXml/itemProps2.xml><?xml version="1.0" encoding="utf-8"?>
<ds:datastoreItem xmlns:ds="http://schemas.openxmlformats.org/officeDocument/2006/customXml" ds:itemID="{58012913-A4CE-4D39-9E3F-1321689123FD}">
  <ds:schemaRefs>
    <ds:schemaRef ds:uri="http://schemas.microsoft.com/sharepoint/v3/contenttype/forms"/>
  </ds:schemaRefs>
</ds:datastoreItem>
</file>

<file path=customXml/itemProps3.xml><?xml version="1.0" encoding="utf-8"?>
<ds:datastoreItem xmlns:ds="http://schemas.openxmlformats.org/officeDocument/2006/customXml" ds:itemID="{F5D18412-E17C-4F46-9A64-49AB4D2D3FC7}">
  <ds:schemaRefs>
    <ds:schemaRef ds:uri="http://purl.org/dc/dcmitype/"/>
    <ds:schemaRef ds:uri="http://purl.org/dc/terms/"/>
    <ds:schemaRef ds:uri="http://schemas.microsoft.com/office/2006/documentManagement/types"/>
    <ds:schemaRef ds:uri="05348e84-3cfb-4b23-a4ea-9979c64bbf38"/>
    <ds:schemaRef ds:uri="http://schemas.microsoft.com/office/infopath/2007/PartnerControls"/>
    <ds:schemaRef ds:uri="http://purl.org/dc/elements/1.1/"/>
    <ds:schemaRef ds:uri="7cef64a3-5f0b-438d-8d7c-5041e04a7a32"/>
    <ds:schemaRef ds:uri="http://schemas.openxmlformats.org/package/2006/metadata/core-properties"/>
    <ds:schemaRef ds:uri="http://schemas.microsoft.com/office/2006/metadata/properties"/>
    <ds:schemaRef ds:uri="http://www.w3.org/XML/1998/namespace"/>
    <ds:schemaRef ds:uri="77416a23-164b-4432-9662-03be8e14d0af"/>
    <ds:schemaRef ds:uri="7809aaa9-37a0-4cd5-a9b9-6ab275b485db"/>
  </ds:schemaRefs>
</ds:datastoreItem>
</file>

<file path=customXml/itemProps4.xml><?xml version="1.0" encoding="utf-8"?>
<ds:datastoreItem xmlns:ds="http://schemas.openxmlformats.org/officeDocument/2006/customXml" ds:itemID="{19D6181C-CF2A-401A-A524-5030282DEB9F}"/>
</file>

<file path=docMetadata/LabelInfo.xml><?xml version="1.0" encoding="utf-8"?>
<clbl:labelList xmlns:clbl="http://schemas.microsoft.com/office/2020/mipLabelMetadata">
  <clbl:label id="{d41caaa9-a41a-4e0f-9bf6-05cd1f48d271}" enabled="0" method="" siteId="{d41caaa9-a41a-4e0f-9bf6-05cd1f48d2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Forside </vt:lpstr>
      <vt:lpstr>Sammendrag</vt:lpstr>
      <vt:lpstr>Tiltak for utslippsreduksjon</vt:lpstr>
      <vt:lpstr>Nybygg</vt:lpstr>
      <vt:lpstr>Bevaring</vt:lpstr>
      <vt:lpstr>Natur</vt:lpstr>
      <vt:lpstr>Resultater</vt:lpstr>
      <vt:lpstr>BTA</vt:lpstr>
      <vt:lpstr>BTAnybygg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Renate Svenheim</dc:creator>
  <cp:keywords/>
  <dc:description/>
  <cp:lastModifiedBy>Diana Avalos Gil</cp:lastModifiedBy>
  <cp:revision/>
  <cp:lastPrinted>2023-06-23T07:42:43Z</cp:lastPrinted>
  <dcterms:created xsi:type="dcterms:W3CDTF">2023-03-22T10:01:03Z</dcterms:created>
  <dcterms:modified xsi:type="dcterms:W3CDTF">2024-03-14T10:57:47Z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0x010100492DB04F91D86149815AC402FBACFE24</vt:lpwstr>
  </property>
  <property fmtid="{D5CDD505-2E9C-101B-9397-08002B2CF9AE}" pid="3" name="MediaServiceImageTags">
    <vt:lpwstr/>
  </property>
  <property fmtid="{D5CDD505-2E9C-101B-9397-08002B2CF9AE}" pid="4" name="MSIP_Label_20ea7001-5c24-4702-a3ac-e436ccb02747_Enabled">
    <vt:lpwstr>true</vt:lpwstr>
  </property>
  <property fmtid="{D5CDD505-2E9C-101B-9397-08002B2CF9AE}" pid="5" name="MSIP_Label_20ea7001-5c24-4702-a3ac-e436ccb02747_SetDate">
    <vt:lpwstr>2024-02-24T17:45:12Z</vt:lpwstr>
  </property>
  <property fmtid="{D5CDD505-2E9C-101B-9397-08002B2CF9AE}" pid="6" name="MSIP_Label_20ea7001-5c24-4702-a3ac-e436ccb02747_Method">
    <vt:lpwstr>Standard</vt:lpwstr>
  </property>
  <property fmtid="{D5CDD505-2E9C-101B-9397-08002B2CF9AE}" pid="7" name="MSIP_Label_20ea7001-5c24-4702-a3ac-e436ccb02747_Name">
    <vt:lpwstr>Confidential</vt:lpwstr>
  </property>
  <property fmtid="{D5CDD505-2E9C-101B-9397-08002B2CF9AE}" pid="8" name="MSIP_Label_20ea7001-5c24-4702-a3ac-e436ccb02747_SiteId">
    <vt:lpwstr>c8823c91-be81-4f89-b024-6c3dd789c106</vt:lpwstr>
  </property>
  <property fmtid="{D5CDD505-2E9C-101B-9397-08002B2CF9AE}" pid="9" name="MSIP_Label_20ea7001-5c24-4702-a3ac-e436ccb02747_ActionId">
    <vt:lpwstr>13215351-ff64-41ef-97c6-eccc14f238c1</vt:lpwstr>
  </property>
  <property fmtid="{D5CDD505-2E9C-101B-9397-08002B2CF9AE}" pid="10" name="MSIP_Label_20ea7001-5c24-4702-a3ac-e436ccb02747_ContentBits">
    <vt:lpwstr>2</vt:lpwstr>
  </property>
  <property fmtid="{D5CDD505-2E9C-101B-9397-08002B2CF9AE}" pid="11" name="_dlc_DocIdItemGuid">
    <vt:lpwstr>2407e3da-bda0-4c78-a9a7-5b28c192bfbe</vt:lpwstr>
  </property>
</Properties>
</file>